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.hickman\OneDrive\Economics and finance\"/>
    </mc:Choice>
  </mc:AlternateContent>
  <bookViews>
    <workbookView xWindow="0" yWindow="0" windowWidth="24315" windowHeight="7755" tabRatio="985"/>
  </bookViews>
  <sheets>
    <sheet name="Data sources" sheetId="17" r:id="rId1"/>
    <sheet name="Summary figures" sheetId="15" r:id="rId2"/>
    <sheet name="Sums" sheetId="11" r:id="rId3"/>
    <sheet name="Medians" sheetId="1" r:id="rId4"/>
    <sheet name="Figure 2" sheetId="33" r:id="rId5"/>
    <sheet name="Figure 3" sheetId="34" r:id="rId6"/>
    <sheet name="Figure 4" sheetId="35" r:id="rId7"/>
    <sheet name="Figure 5" sheetId="36" r:id="rId8"/>
    <sheet name="Figure 6" sheetId="37" r:id="rId9"/>
    <sheet name="Figure 7" sheetId="38" r:id="rId10"/>
    <sheet name="Figure 8" sheetId="28" r:id="rId11"/>
    <sheet name="Figure 10" sheetId="30" r:id="rId12"/>
    <sheet name="Figure 11" sheetId="31" r:id="rId13"/>
    <sheet name="Figure 12" sheetId="27" r:id="rId14"/>
    <sheet name="Figure 13" sheetId="26" r:id="rId15"/>
    <sheet name="Figure 14" sheetId="18" r:id="rId16"/>
    <sheet name="Figure 15" sheetId="19" r:id="rId17"/>
    <sheet name="Figure 16" sheetId="20" r:id="rId18"/>
    <sheet name="Figure 17" sheetId="21" r:id="rId19"/>
    <sheet name="Figure 18" sheetId="22" r:id="rId20"/>
    <sheet name="Figure 19" sheetId="23" r:id="rId21"/>
    <sheet name="Figure 20" sheetId="24" r:id="rId22"/>
    <sheet name="Figure 20 - scatter chart" sheetId="25" r:id="rId23"/>
  </sheets>
  <definedNames>
    <definedName name="_xlnm._FilterDatabase" localSheetId="7" hidden="1">'Figure 5'!$A$1:$H$1</definedName>
    <definedName name="_xlnm._FilterDatabase" localSheetId="1" hidden="1">'Summary figures'!$A$1:$CR$153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" i="11" l="1"/>
  <c r="D3" i="31"/>
  <c r="D2" i="31"/>
  <c r="D4" i="30"/>
  <c r="J6" i="26"/>
  <c r="G5" i="26"/>
  <c r="H5" i="26"/>
  <c r="J5" i="26"/>
  <c r="G4" i="26"/>
  <c r="H4" i="26"/>
  <c r="J4" i="26"/>
  <c r="G3" i="26"/>
  <c r="H3" i="26"/>
  <c r="J3" i="26"/>
  <c r="B4" i="26"/>
  <c r="B3" i="26"/>
  <c r="B2" i="26"/>
  <c r="C1" i="22"/>
  <c r="D1" i="22"/>
  <c r="E1" i="22"/>
  <c r="F1" i="22"/>
  <c r="G1" i="22"/>
  <c r="H1" i="22"/>
  <c r="I1" i="22"/>
  <c r="J1" i="22"/>
  <c r="K1" i="22"/>
  <c r="L1" i="22"/>
  <c r="M1" i="22"/>
  <c r="N1" i="22"/>
  <c r="O1" i="22"/>
  <c r="P1" i="22"/>
  <c r="Q1" i="22"/>
  <c r="R1" i="22"/>
  <c r="U22" i="19"/>
  <c r="U21" i="19"/>
  <c r="U20" i="19"/>
  <c r="U19" i="19"/>
  <c r="U18" i="19"/>
  <c r="U17" i="19"/>
  <c r="U16" i="19"/>
  <c r="U15" i="19"/>
  <c r="U14" i="19"/>
  <c r="U13" i="19"/>
  <c r="U12" i="19"/>
  <c r="U11" i="19"/>
  <c r="U10" i="19"/>
  <c r="U9" i="19"/>
  <c r="U8" i="19"/>
  <c r="U7" i="19"/>
  <c r="U6" i="19"/>
  <c r="U5" i="19"/>
  <c r="U4" i="19"/>
  <c r="U3" i="19"/>
  <c r="R44" i="1" a="1"/>
  <c r="R44" i="1"/>
  <c r="AJ3" i="15"/>
  <c r="AJ4" i="15"/>
  <c r="AJ6" i="15"/>
  <c r="AJ7" i="15"/>
  <c r="AJ9" i="15"/>
  <c r="AJ13" i="15"/>
  <c r="AJ14" i="15"/>
  <c r="AJ15" i="15"/>
  <c r="AJ16" i="15"/>
  <c r="AJ17" i="15"/>
  <c r="AJ18" i="15"/>
  <c r="AJ19" i="15"/>
  <c r="AJ20" i="15"/>
  <c r="AJ21" i="15"/>
  <c r="AJ24" i="15"/>
  <c r="AJ25" i="15"/>
  <c r="AJ26" i="15"/>
  <c r="AJ28" i="15"/>
  <c r="AJ30" i="15"/>
  <c r="AJ32" i="15"/>
  <c r="AJ33" i="15"/>
  <c r="AJ34" i="15"/>
  <c r="AJ35" i="15"/>
  <c r="AJ36" i="15"/>
  <c r="AJ37" i="15"/>
  <c r="AJ38" i="15"/>
  <c r="AJ39" i="15"/>
  <c r="AJ40" i="15"/>
  <c r="AJ43" i="15"/>
  <c r="AJ44" i="15"/>
  <c r="AJ45" i="15"/>
  <c r="AJ46" i="15"/>
  <c r="AJ47" i="15"/>
  <c r="AJ51" i="15"/>
  <c r="AJ52" i="15"/>
  <c r="AJ53" i="15"/>
  <c r="AJ54" i="15"/>
  <c r="AJ55" i="15"/>
  <c r="AJ58" i="15"/>
  <c r="AJ59" i="15"/>
  <c r="AJ60" i="15"/>
  <c r="AJ61" i="15"/>
  <c r="AJ62" i="15"/>
  <c r="AJ63" i="15"/>
  <c r="AJ64" i="15"/>
  <c r="AJ65" i="15"/>
  <c r="AJ66" i="15"/>
  <c r="AJ67" i="15"/>
  <c r="AJ68" i="15"/>
  <c r="AJ69" i="15"/>
  <c r="AJ70" i="15"/>
  <c r="AJ72" i="15"/>
  <c r="AJ73" i="15"/>
  <c r="AJ74" i="15"/>
  <c r="AJ75" i="15"/>
  <c r="AJ76" i="15"/>
  <c r="AJ77" i="15"/>
  <c r="AJ79" i="15"/>
  <c r="AJ80" i="15"/>
  <c r="AJ81" i="15"/>
  <c r="AJ82" i="15"/>
  <c r="AJ84" i="15"/>
  <c r="AJ85" i="15"/>
  <c r="AJ86" i="15"/>
  <c r="AJ88" i="15"/>
  <c r="AJ90" i="15"/>
  <c r="AJ92" i="15"/>
  <c r="AJ93" i="15"/>
  <c r="AJ95" i="15"/>
  <c r="AJ96" i="15"/>
  <c r="AJ99" i="15"/>
  <c r="AJ100" i="15"/>
  <c r="AJ102" i="15"/>
  <c r="AJ103" i="15"/>
  <c r="AJ105" i="15"/>
  <c r="AJ106" i="15"/>
  <c r="AJ107" i="15"/>
  <c r="AJ108" i="15"/>
  <c r="AJ109" i="15"/>
  <c r="AJ110" i="15"/>
  <c r="AJ112" i="15"/>
  <c r="AJ115" i="15"/>
  <c r="AJ117" i="15"/>
  <c r="AJ119" i="15"/>
  <c r="AJ121" i="15"/>
  <c r="AJ122" i="15"/>
  <c r="AJ123" i="15"/>
  <c r="AJ125" i="15"/>
  <c r="AJ128" i="15"/>
  <c r="AJ129" i="15"/>
  <c r="AJ131" i="15"/>
  <c r="AJ132" i="15"/>
  <c r="AJ133" i="15"/>
  <c r="AJ134" i="15"/>
  <c r="AJ135" i="15"/>
  <c r="AJ136" i="15"/>
  <c r="AJ139" i="15"/>
  <c r="AJ141" i="15"/>
  <c r="AJ142" i="15"/>
  <c r="AJ143" i="15"/>
  <c r="AJ144" i="15"/>
  <c r="AJ145" i="15"/>
  <c r="AJ147" i="15"/>
  <c r="AJ148" i="15"/>
  <c r="AJ150" i="15"/>
  <c r="AJ151" i="15"/>
  <c r="AJ152" i="15"/>
  <c r="R43" i="1" a="1"/>
  <c r="R43" i="1"/>
  <c r="AC3" i="15"/>
  <c r="AE3" i="15"/>
  <c r="AC4" i="15"/>
  <c r="AE4" i="15"/>
  <c r="AC5" i="15"/>
  <c r="AE5" i="15"/>
  <c r="AC6" i="15"/>
  <c r="AE6" i="15"/>
  <c r="AC8" i="15"/>
  <c r="AE8" i="15"/>
  <c r="AC9" i="15"/>
  <c r="AE9" i="15"/>
  <c r="AC15" i="15"/>
  <c r="AE15" i="15"/>
  <c r="AC16" i="15"/>
  <c r="AE16" i="15"/>
  <c r="AC17" i="15"/>
  <c r="AE17" i="15"/>
  <c r="AC18" i="15"/>
  <c r="AE18" i="15"/>
  <c r="AC19" i="15"/>
  <c r="AE19" i="15"/>
  <c r="AC20" i="15"/>
  <c r="AE20" i="15"/>
  <c r="AC21" i="15"/>
  <c r="AE21" i="15"/>
  <c r="AC23" i="15"/>
  <c r="AE23" i="15"/>
  <c r="AC24" i="15"/>
  <c r="AE24" i="15"/>
  <c r="AC28" i="15"/>
  <c r="AE28" i="15"/>
  <c r="AC29" i="15"/>
  <c r="AE29" i="15"/>
  <c r="AC30" i="15"/>
  <c r="AE30" i="15"/>
  <c r="AC32" i="15"/>
  <c r="AE32" i="15"/>
  <c r="AC33" i="15"/>
  <c r="AE33" i="15"/>
  <c r="AC34" i="15"/>
  <c r="AE34" i="15"/>
  <c r="AC35" i="15"/>
  <c r="AE35" i="15"/>
  <c r="AC36" i="15"/>
  <c r="AE36" i="15"/>
  <c r="AC37" i="15"/>
  <c r="AE37" i="15"/>
  <c r="AC38" i="15"/>
  <c r="AE38" i="15"/>
  <c r="AC39" i="15"/>
  <c r="AE39" i="15"/>
  <c r="AC40" i="15"/>
  <c r="AE40" i="15"/>
  <c r="AC43" i="15"/>
  <c r="AE43" i="15"/>
  <c r="AC44" i="15"/>
  <c r="AE44" i="15"/>
  <c r="AC45" i="15"/>
  <c r="AE45" i="15"/>
  <c r="AC46" i="15"/>
  <c r="AE46" i="15"/>
  <c r="AC51" i="15"/>
  <c r="AE51" i="15"/>
  <c r="AC52" i="15"/>
  <c r="AE52" i="15"/>
  <c r="AC53" i="15"/>
  <c r="AE53" i="15"/>
  <c r="AC54" i="15"/>
  <c r="AE54" i="15"/>
  <c r="AC55" i="15"/>
  <c r="AE55" i="15"/>
  <c r="AC58" i="15"/>
  <c r="AE58" i="15"/>
  <c r="AC59" i="15"/>
  <c r="AE59" i="15"/>
  <c r="AC60" i="15"/>
  <c r="AE60" i="15"/>
  <c r="AC61" i="15"/>
  <c r="AE61" i="15"/>
  <c r="AC62" i="15"/>
  <c r="AE62" i="15"/>
  <c r="AC63" i="15"/>
  <c r="AE63" i="15"/>
  <c r="AC64" i="15"/>
  <c r="AE64" i="15"/>
  <c r="AC66" i="15"/>
  <c r="AE66" i="15"/>
  <c r="AC68" i="15"/>
  <c r="AE68" i="15"/>
  <c r="AC69" i="15"/>
  <c r="AE69" i="15"/>
  <c r="AC70" i="15"/>
  <c r="AE70" i="15"/>
  <c r="AC72" i="15"/>
  <c r="AE72" i="15"/>
  <c r="AC73" i="15"/>
  <c r="AE73" i="15"/>
  <c r="AC74" i="15"/>
  <c r="AE74" i="15"/>
  <c r="AC75" i="15"/>
  <c r="AE75" i="15"/>
  <c r="AC76" i="15"/>
  <c r="AE76" i="15"/>
  <c r="AC77" i="15"/>
  <c r="AE77" i="15"/>
  <c r="AC79" i="15"/>
  <c r="AE79" i="15"/>
  <c r="AC80" i="15"/>
  <c r="AE80" i="15"/>
  <c r="AC81" i="15"/>
  <c r="AE81" i="15"/>
  <c r="AC82" i="15"/>
  <c r="AE82" i="15"/>
  <c r="AC85" i="15"/>
  <c r="AE85" i="15"/>
  <c r="AC86" i="15"/>
  <c r="AE86" i="15"/>
  <c r="AC89" i="15"/>
  <c r="AE89" i="15"/>
  <c r="AC90" i="15"/>
  <c r="AE90" i="15"/>
  <c r="AC92" i="15"/>
  <c r="AE92" i="15"/>
  <c r="AC93" i="15"/>
  <c r="AE93" i="15"/>
  <c r="AC97" i="15"/>
  <c r="AE97" i="15"/>
  <c r="AC99" i="15"/>
  <c r="AE99" i="15"/>
  <c r="AC101" i="15"/>
  <c r="AE101" i="15"/>
  <c r="AC102" i="15"/>
  <c r="AE102" i="15"/>
  <c r="AC103" i="15"/>
  <c r="AE103" i="15"/>
  <c r="AC104" i="15"/>
  <c r="AE104" i="15"/>
  <c r="AC107" i="15"/>
  <c r="AE107" i="15"/>
  <c r="AC108" i="15"/>
  <c r="AE108" i="15"/>
  <c r="AC114" i="15"/>
  <c r="AE114" i="15"/>
  <c r="AC115" i="15"/>
  <c r="AE115" i="15"/>
  <c r="AC117" i="15"/>
  <c r="AE117" i="15"/>
  <c r="AC119" i="15"/>
  <c r="AE119" i="15"/>
  <c r="AC122" i="15"/>
  <c r="AE122" i="15"/>
  <c r="AC123" i="15"/>
  <c r="AE123" i="15"/>
  <c r="AC124" i="15"/>
  <c r="AE124" i="15"/>
  <c r="AC128" i="15"/>
  <c r="AE128" i="15"/>
  <c r="AC129" i="15"/>
  <c r="AE129" i="15"/>
  <c r="AC130" i="15"/>
  <c r="AE130" i="15"/>
  <c r="AC131" i="15"/>
  <c r="AE131" i="15"/>
  <c r="AC132" i="15"/>
  <c r="AE132" i="15"/>
  <c r="AC133" i="15"/>
  <c r="AE133" i="15"/>
  <c r="AC134" i="15"/>
  <c r="AE134" i="15"/>
  <c r="AC135" i="15"/>
  <c r="AE135" i="15"/>
  <c r="AC136" i="15"/>
  <c r="AE136" i="15"/>
  <c r="AC139" i="15"/>
  <c r="AE139" i="15"/>
  <c r="AC140" i="15"/>
  <c r="AE140" i="15"/>
  <c r="AC141" i="15"/>
  <c r="AE141" i="15"/>
  <c r="AC142" i="15"/>
  <c r="AE142" i="15"/>
  <c r="AC143" i="15"/>
  <c r="AE143" i="15"/>
  <c r="AC144" i="15"/>
  <c r="AE144" i="15"/>
  <c r="AC145" i="15"/>
  <c r="AE145" i="15"/>
  <c r="AC146" i="15"/>
  <c r="AE146" i="15"/>
  <c r="AC147" i="15"/>
  <c r="AE147" i="15"/>
  <c r="AC148" i="15"/>
  <c r="AE148" i="15"/>
  <c r="AC150" i="15"/>
  <c r="AE150" i="15"/>
  <c r="R42" i="1" a="1"/>
  <c r="R42" i="1"/>
  <c r="AD3" i="15"/>
  <c r="AD4" i="15"/>
  <c r="AD5" i="15"/>
  <c r="AD6" i="15"/>
  <c r="AD8" i="15"/>
  <c r="AD9" i="15"/>
  <c r="AC13" i="15"/>
  <c r="AD13" i="15"/>
  <c r="AD15" i="15"/>
  <c r="AD16" i="15"/>
  <c r="AD17" i="15"/>
  <c r="AD18" i="15"/>
  <c r="AD19" i="15"/>
  <c r="AD20" i="15"/>
  <c r="AD21" i="15"/>
  <c r="AD23" i="15"/>
  <c r="AD24" i="15"/>
  <c r="AC25" i="15"/>
  <c r="AD25" i="15"/>
  <c r="AC26" i="15"/>
  <c r="AD26" i="15"/>
  <c r="AD28" i="15"/>
  <c r="AD29" i="15"/>
  <c r="AD30" i="15"/>
  <c r="AD32" i="15"/>
  <c r="AD33" i="15"/>
  <c r="AD34" i="15"/>
  <c r="AD35" i="15"/>
  <c r="AD36" i="15"/>
  <c r="AD37" i="15"/>
  <c r="AD38" i="15"/>
  <c r="AD39" i="15"/>
  <c r="AD40" i="15"/>
  <c r="AC42" i="15"/>
  <c r="AD42" i="15"/>
  <c r="AD43" i="15"/>
  <c r="AD44" i="15"/>
  <c r="AD45" i="15"/>
  <c r="AD46" i="15"/>
  <c r="AC47" i="15"/>
  <c r="AD47" i="15"/>
  <c r="AD51" i="15"/>
  <c r="AD52" i="15"/>
  <c r="AD53" i="15"/>
  <c r="AD54" i="15"/>
  <c r="AD55" i="15"/>
  <c r="AD58" i="15"/>
  <c r="AD59" i="15"/>
  <c r="AD60" i="15"/>
  <c r="AD61" i="15"/>
  <c r="AD62" i="15"/>
  <c r="AD63" i="15"/>
  <c r="AD64" i="15"/>
  <c r="AC65" i="15"/>
  <c r="AD65" i="15"/>
  <c r="AD66" i="15"/>
  <c r="AC67" i="15"/>
  <c r="AD67" i="15"/>
  <c r="AD68" i="15"/>
  <c r="AD69" i="15"/>
  <c r="AD70" i="15"/>
  <c r="AD72" i="15"/>
  <c r="AD73" i="15"/>
  <c r="AD74" i="15"/>
  <c r="AD75" i="15"/>
  <c r="AD76" i="15"/>
  <c r="AD77" i="15"/>
  <c r="AD79" i="15"/>
  <c r="AD80" i="15"/>
  <c r="AD81" i="15"/>
  <c r="AD82" i="15"/>
  <c r="AC84" i="15"/>
  <c r="AD84" i="15"/>
  <c r="AD85" i="15"/>
  <c r="AD86" i="15"/>
  <c r="AC88" i="15"/>
  <c r="AD88" i="15"/>
  <c r="AD89" i="15"/>
  <c r="AD90" i="15"/>
  <c r="AD92" i="15"/>
  <c r="AD93" i="15"/>
  <c r="AC95" i="15"/>
  <c r="AD95" i="15"/>
  <c r="AC96" i="15"/>
  <c r="AD96" i="15"/>
  <c r="AD97" i="15"/>
  <c r="AC98" i="15"/>
  <c r="AD98" i="15"/>
  <c r="AD99" i="15"/>
  <c r="AC100" i="15"/>
  <c r="AD100" i="15"/>
  <c r="AD101" i="15"/>
  <c r="AD102" i="15"/>
  <c r="AD103" i="15"/>
  <c r="AD104" i="15"/>
  <c r="AC105" i="15"/>
  <c r="AD105" i="15"/>
  <c r="AD107" i="15"/>
  <c r="AD108" i="15"/>
  <c r="AC112" i="15"/>
  <c r="AD112" i="15"/>
  <c r="AD114" i="15"/>
  <c r="AD115" i="15"/>
  <c r="AD117" i="15"/>
  <c r="AD119" i="15"/>
  <c r="AC121" i="15"/>
  <c r="AD121" i="15"/>
  <c r="AD122" i="15"/>
  <c r="AD123" i="15"/>
  <c r="AD124" i="15"/>
  <c r="AC125" i="15"/>
  <c r="AD125" i="15"/>
  <c r="AD128" i="15"/>
  <c r="AD129" i="15"/>
  <c r="AD130" i="15"/>
  <c r="AD131" i="15"/>
  <c r="AD132" i="15"/>
  <c r="AD133" i="15"/>
  <c r="AD134" i="15"/>
  <c r="AD135" i="15"/>
  <c r="AD136" i="15"/>
  <c r="AD139" i="15"/>
  <c r="AD140" i="15"/>
  <c r="AD141" i="15"/>
  <c r="AD142" i="15"/>
  <c r="AD143" i="15"/>
  <c r="AD144" i="15"/>
  <c r="AD145" i="15"/>
  <c r="AD146" i="15"/>
  <c r="AD147" i="15"/>
  <c r="AD148" i="15"/>
  <c r="AC149" i="15"/>
  <c r="AD149" i="15"/>
  <c r="AD150" i="15"/>
  <c r="AC152" i="15"/>
  <c r="AD152" i="15"/>
  <c r="R41" i="1" a="1"/>
  <c r="R41" i="1"/>
  <c r="AC2" i="15"/>
  <c r="AC10" i="15"/>
  <c r="AC11" i="15"/>
  <c r="AC12" i="15"/>
  <c r="AC22" i="15"/>
  <c r="AC27" i="15"/>
  <c r="AC31" i="15"/>
  <c r="AC41" i="15"/>
  <c r="AC48" i="15"/>
  <c r="AC49" i="15"/>
  <c r="AC50" i="15"/>
  <c r="AC57" i="15"/>
  <c r="AC71" i="15"/>
  <c r="AC78" i="15"/>
  <c r="AC83" i="15"/>
  <c r="AC87" i="15"/>
  <c r="AC91" i="15"/>
  <c r="AC94" i="15"/>
  <c r="AC106" i="15"/>
  <c r="AC111" i="15"/>
  <c r="AC113" i="15"/>
  <c r="AC116" i="15"/>
  <c r="AC118" i="15"/>
  <c r="AC120" i="15"/>
  <c r="AC126" i="15"/>
  <c r="AC127" i="15"/>
  <c r="AC137" i="15"/>
  <c r="AC138" i="15"/>
  <c r="AC151" i="15"/>
  <c r="R40" i="1" a="1"/>
  <c r="R40" i="1"/>
  <c r="AI8" i="15"/>
  <c r="AI17" i="15"/>
  <c r="AI21" i="15"/>
  <c r="AI36" i="15"/>
  <c r="AI43" i="15"/>
  <c r="AI52" i="15"/>
  <c r="AI54" i="15"/>
  <c r="AI59" i="15"/>
  <c r="AI62" i="15"/>
  <c r="AI68" i="15"/>
  <c r="AI73" i="15"/>
  <c r="AI74" i="15"/>
  <c r="AI75" i="15"/>
  <c r="AI90" i="15"/>
  <c r="AI92" i="15"/>
  <c r="AI93" i="15"/>
  <c r="AI99" i="15"/>
  <c r="AI115" i="15"/>
  <c r="AI124" i="15"/>
  <c r="AI133" i="15"/>
  <c r="AI136" i="15"/>
  <c r="AI142" i="15"/>
  <c r="AI145" i="15"/>
  <c r="AI147" i="15"/>
  <c r="AI150" i="15"/>
  <c r="R39" i="1" a="1"/>
  <c r="R39" i="1"/>
  <c r="AH8" i="15"/>
  <c r="AH13" i="15"/>
  <c r="AH17" i="15"/>
  <c r="AH21" i="15"/>
  <c r="AH26" i="15"/>
  <c r="AH36" i="15"/>
  <c r="AH43" i="15"/>
  <c r="AH47" i="15"/>
  <c r="AH52" i="15"/>
  <c r="AH54" i="15"/>
  <c r="AH59" i="15"/>
  <c r="AH62" i="15"/>
  <c r="AH65" i="15"/>
  <c r="AH68" i="15"/>
  <c r="AH73" i="15"/>
  <c r="AH74" i="15"/>
  <c r="AH75" i="15"/>
  <c r="AH90" i="15"/>
  <c r="AH92" i="15"/>
  <c r="AH93" i="15"/>
  <c r="AH95" i="15"/>
  <c r="AH99" i="15"/>
  <c r="AH100" i="15"/>
  <c r="AH105" i="15"/>
  <c r="AH115" i="15"/>
  <c r="AH124" i="15"/>
  <c r="AH133" i="15"/>
  <c r="AH136" i="15"/>
  <c r="AH142" i="15"/>
  <c r="AH145" i="15"/>
  <c r="AH147" i="15"/>
  <c r="AH150" i="15"/>
  <c r="R38" i="1" a="1"/>
  <c r="R38" i="1"/>
  <c r="AG13" i="15"/>
  <c r="AG26" i="15"/>
  <c r="AG47" i="15"/>
  <c r="AG49" i="15"/>
  <c r="AG65" i="15"/>
  <c r="AG87" i="15"/>
  <c r="AG91" i="15"/>
  <c r="AG95" i="15"/>
  <c r="AG100" i="15"/>
  <c r="AG105" i="15"/>
  <c r="AG111" i="15"/>
  <c r="AG116" i="15"/>
  <c r="AG137" i="15"/>
  <c r="AG138" i="15"/>
  <c r="AG151" i="15"/>
  <c r="R37" i="1" a="1"/>
  <c r="R37" i="1"/>
  <c r="AF49" i="15"/>
  <c r="AF87" i="15"/>
  <c r="AF91" i="15"/>
  <c r="AF111" i="15"/>
  <c r="AF116" i="15"/>
  <c r="AF137" i="15"/>
  <c r="AF138" i="15"/>
  <c r="AF151" i="15"/>
  <c r="R36" i="1" a="1"/>
  <c r="R36" i="1"/>
  <c r="AA2" i="15"/>
  <c r="AA3" i="15"/>
  <c r="AA4" i="15"/>
  <c r="AA5" i="15"/>
  <c r="AA6" i="15"/>
  <c r="AA7" i="15"/>
  <c r="AA8" i="15"/>
  <c r="AA9" i="15"/>
  <c r="AA10" i="15"/>
  <c r="AA11" i="15"/>
  <c r="AA12" i="15"/>
  <c r="AA13" i="15"/>
  <c r="AA14" i="15"/>
  <c r="AA15" i="15"/>
  <c r="AA16" i="15"/>
  <c r="AA17" i="15"/>
  <c r="AA18" i="15"/>
  <c r="AA19" i="15"/>
  <c r="AA20" i="15"/>
  <c r="AA21" i="15"/>
  <c r="AA22" i="15"/>
  <c r="AA23" i="15"/>
  <c r="AA24" i="15"/>
  <c r="AA25" i="15"/>
  <c r="AA26" i="15"/>
  <c r="AA27" i="15"/>
  <c r="AA28" i="15"/>
  <c r="AA29" i="15"/>
  <c r="AA30" i="15"/>
  <c r="AA31" i="15"/>
  <c r="AA32" i="15"/>
  <c r="AA33" i="15"/>
  <c r="AA34" i="15"/>
  <c r="AA35" i="15"/>
  <c r="AA36" i="15"/>
  <c r="AA37" i="15"/>
  <c r="AA38" i="15"/>
  <c r="AA39" i="15"/>
  <c r="AA40" i="15"/>
  <c r="AA41" i="15"/>
  <c r="AA42" i="15"/>
  <c r="AA43" i="15"/>
  <c r="AA44" i="15"/>
  <c r="AA45" i="15"/>
  <c r="AA46" i="15"/>
  <c r="AA47" i="15"/>
  <c r="AA48" i="15"/>
  <c r="AA49" i="15"/>
  <c r="AA50" i="15"/>
  <c r="AA51" i="15"/>
  <c r="AA52" i="15"/>
  <c r="AA53" i="15"/>
  <c r="AA54" i="15"/>
  <c r="AA55" i="15"/>
  <c r="AA56" i="15"/>
  <c r="AA57" i="15"/>
  <c r="AA58" i="15"/>
  <c r="AA59" i="15"/>
  <c r="AA60" i="15"/>
  <c r="AA61" i="15"/>
  <c r="AA62" i="15"/>
  <c r="AA63" i="15"/>
  <c r="AA64" i="15"/>
  <c r="AA65" i="15"/>
  <c r="AA66" i="15"/>
  <c r="AA67" i="15"/>
  <c r="AA68" i="15"/>
  <c r="AA69" i="15"/>
  <c r="AA70" i="15"/>
  <c r="AA71" i="15"/>
  <c r="AA72" i="15"/>
  <c r="AA73" i="15"/>
  <c r="AA74" i="15"/>
  <c r="AA75" i="15"/>
  <c r="AA76" i="15"/>
  <c r="AA77" i="15"/>
  <c r="AA78" i="15"/>
  <c r="AA79" i="15"/>
  <c r="AA80" i="15"/>
  <c r="AA81" i="15"/>
  <c r="AA82" i="15"/>
  <c r="AA83" i="15"/>
  <c r="AA84" i="15"/>
  <c r="AA85" i="15"/>
  <c r="AA86" i="15"/>
  <c r="AA87" i="15"/>
  <c r="AA88" i="15"/>
  <c r="AA89" i="15"/>
  <c r="AA90" i="15"/>
  <c r="AA91" i="15"/>
  <c r="AA92" i="15"/>
  <c r="AA93" i="15"/>
  <c r="AA94" i="15"/>
  <c r="AA95" i="15"/>
  <c r="AA96" i="15"/>
  <c r="AA97" i="15"/>
  <c r="AA98" i="15"/>
  <c r="AA99" i="15"/>
  <c r="AA100" i="15"/>
  <c r="AA101" i="15"/>
  <c r="AA102" i="15"/>
  <c r="AA103" i="15"/>
  <c r="AA104" i="15"/>
  <c r="AA105" i="15"/>
  <c r="AA106" i="15"/>
  <c r="AA107" i="15"/>
  <c r="AA108" i="15"/>
  <c r="AA109" i="15"/>
  <c r="AA110" i="15"/>
  <c r="AA111" i="15"/>
  <c r="AA112" i="15"/>
  <c r="AA113" i="15"/>
  <c r="AA114" i="15"/>
  <c r="AA115" i="15"/>
  <c r="AA116" i="15"/>
  <c r="AA117" i="15"/>
  <c r="AA118" i="15"/>
  <c r="AA119" i="15"/>
  <c r="AA120" i="15"/>
  <c r="AA121" i="15"/>
  <c r="AA122" i="15"/>
  <c r="AA123" i="15"/>
  <c r="AA124" i="15"/>
  <c r="AA125" i="15"/>
  <c r="AA126" i="15"/>
  <c r="AA127" i="15"/>
  <c r="AA128" i="15"/>
  <c r="AA129" i="15"/>
  <c r="AA130" i="15"/>
  <c r="AA131" i="15"/>
  <c r="AA132" i="15"/>
  <c r="AA133" i="15"/>
  <c r="AA134" i="15"/>
  <c r="AA135" i="15"/>
  <c r="AA136" i="15"/>
  <c r="AA137" i="15"/>
  <c r="AA138" i="15"/>
  <c r="AA139" i="15"/>
  <c r="AA140" i="15"/>
  <c r="AA141" i="15"/>
  <c r="AA142" i="15"/>
  <c r="AA143" i="15"/>
  <c r="AA144" i="15"/>
  <c r="AA145" i="15"/>
  <c r="AA146" i="15"/>
  <c r="AA147" i="15"/>
  <c r="AA148" i="15"/>
  <c r="AA149" i="15"/>
  <c r="AA150" i="15"/>
  <c r="AA151" i="15"/>
  <c r="AA152" i="15"/>
  <c r="R35" i="1" a="1"/>
  <c r="R35" i="1"/>
  <c r="Z2" i="15"/>
  <c r="Z3" i="15"/>
  <c r="Z4" i="15"/>
  <c r="Z5" i="15"/>
  <c r="Z6" i="15"/>
  <c r="Z7" i="15"/>
  <c r="Z8" i="15"/>
  <c r="Z9" i="15"/>
  <c r="Z10" i="15"/>
  <c r="Z11" i="15"/>
  <c r="Z12" i="15"/>
  <c r="Z13" i="15"/>
  <c r="Z14" i="15"/>
  <c r="Z15" i="15"/>
  <c r="Z16" i="15"/>
  <c r="Z17" i="15"/>
  <c r="Z18" i="15"/>
  <c r="Z19" i="15"/>
  <c r="Z20" i="15"/>
  <c r="Z21" i="15"/>
  <c r="Z22" i="15"/>
  <c r="Z23" i="15"/>
  <c r="Z24" i="15"/>
  <c r="Z25" i="15"/>
  <c r="Z26" i="15"/>
  <c r="Z27" i="15"/>
  <c r="Z28" i="15"/>
  <c r="Z29" i="15"/>
  <c r="Z30" i="15"/>
  <c r="Z31" i="15"/>
  <c r="Z32" i="15"/>
  <c r="Z33" i="15"/>
  <c r="Z34" i="15"/>
  <c r="Z35" i="15"/>
  <c r="Z36" i="15"/>
  <c r="Z37" i="15"/>
  <c r="Z38" i="15"/>
  <c r="Z39" i="15"/>
  <c r="Z40" i="15"/>
  <c r="Z41" i="15"/>
  <c r="Z42" i="15"/>
  <c r="Z43" i="15"/>
  <c r="Z44" i="15"/>
  <c r="Z45" i="15"/>
  <c r="Z46" i="15"/>
  <c r="Z47" i="15"/>
  <c r="Z48" i="15"/>
  <c r="Z49" i="15"/>
  <c r="Z50" i="15"/>
  <c r="Z51" i="15"/>
  <c r="Z52" i="15"/>
  <c r="Z53" i="15"/>
  <c r="Z54" i="15"/>
  <c r="Z55" i="15"/>
  <c r="Z56" i="15"/>
  <c r="Z57" i="15"/>
  <c r="Z58" i="15"/>
  <c r="Z59" i="15"/>
  <c r="Z60" i="15"/>
  <c r="Z61" i="15"/>
  <c r="Z62" i="15"/>
  <c r="Z63" i="15"/>
  <c r="Z64" i="15"/>
  <c r="Z65" i="15"/>
  <c r="Z66" i="15"/>
  <c r="Z67" i="15"/>
  <c r="Z68" i="15"/>
  <c r="Z69" i="15"/>
  <c r="Z70" i="15"/>
  <c r="Z71" i="15"/>
  <c r="Z72" i="15"/>
  <c r="Z73" i="15"/>
  <c r="Z74" i="15"/>
  <c r="Z75" i="15"/>
  <c r="Z76" i="15"/>
  <c r="Z77" i="15"/>
  <c r="Z78" i="15"/>
  <c r="Z79" i="15"/>
  <c r="Z80" i="15"/>
  <c r="Z81" i="15"/>
  <c r="Z82" i="15"/>
  <c r="Z83" i="15"/>
  <c r="Z84" i="15"/>
  <c r="Z85" i="15"/>
  <c r="Z86" i="15"/>
  <c r="Z87" i="15"/>
  <c r="Z88" i="15"/>
  <c r="Z89" i="15"/>
  <c r="Z90" i="15"/>
  <c r="Z91" i="15"/>
  <c r="Z92" i="15"/>
  <c r="Z93" i="15"/>
  <c r="Z94" i="15"/>
  <c r="Z95" i="15"/>
  <c r="Z96" i="15"/>
  <c r="Z97" i="15"/>
  <c r="Z98" i="15"/>
  <c r="Z99" i="15"/>
  <c r="Z100" i="15"/>
  <c r="Z101" i="15"/>
  <c r="Z102" i="15"/>
  <c r="Z103" i="15"/>
  <c r="Z104" i="15"/>
  <c r="Z105" i="15"/>
  <c r="Z106" i="15"/>
  <c r="Z107" i="15"/>
  <c r="Z108" i="15"/>
  <c r="Z109" i="15"/>
  <c r="Z110" i="15"/>
  <c r="Z111" i="15"/>
  <c r="Z112" i="15"/>
  <c r="Z113" i="15"/>
  <c r="Z114" i="15"/>
  <c r="Z115" i="15"/>
  <c r="Z116" i="15"/>
  <c r="Z117" i="15"/>
  <c r="Z118" i="15"/>
  <c r="Z119" i="15"/>
  <c r="Z120" i="15"/>
  <c r="Z121" i="15"/>
  <c r="Z122" i="15"/>
  <c r="Z123" i="15"/>
  <c r="Z124" i="15"/>
  <c r="Z125" i="15"/>
  <c r="Z126" i="15"/>
  <c r="Z127" i="15"/>
  <c r="Z128" i="15"/>
  <c r="Z129" i="15"/>
  <c r="Z130" i="15"/>
  <c r="Z131" i="15"/>
  <c r="Z132" i="15"/>
  <c r="Z133" i="15"/>
  <c r="Z134" i="15"/>
  <c r="Z135" i="15"/>
  <c r="Z136" i="15"/>
  <c r="Z137" i="15"/>
  <c r="Z138" i="15"/>
  <c r="Z139" i="15"/>
  <c r="Z140" i="15"/>
  <c r="Z141" i="15"/>
  <c r="Z142" i="15"/>
  <c r="Z143" i="15"/>
  <c r="Z144" i="15"/>
  <c r="Z145" i="15"/>
  <c r="Z146" i="15"/>
  <c r="Z147" i="15"/>
  <c r="Z148" i="15"/>
  <c r="Z149" i="15"/>
  <c r="Z150" i="15"/>
  <c r="Z151" i="15"/>
  <c r="Z152" i="15"/>
  <c r="R34" i="1" a="1"/>
  <c r="R34" i="1"/>
  <c r="Y2" i="15"/>
  <c r="Y3" i="15"/>
  <c r="Y4" i="15"/>
  <c r="Y5" i="15"/>
  <c r="Y6" i="15"/>
  <c r="Y7" i="15"/>
  <c r="Y8" i="15"/>
  <c r="Y9" i="15"/>
  <c r="Y10" i="15"/>
  <c r="Y11" i="15"/>
  <c r="Y12" i="15"/>
  <c r="Y13" i="15"/>
  <c r="Y14" i="15"/>
  <c r="Y15" i="15"/>
  <c r="Y16" i="15"/>
  <c r="Y17" i="15"/>
  <c r="Y18" i="15"/>
  <c r="Y19" i="15"/>
  <c r="Y20" i="15"/>
  <c r="Y21" i="15"/>
  <c r="Y22" i="15"/>
  <c r="Y23" i="15"/>
  <c r="Y24" i="15"/>
  <c r="Y25" i="15"/>
  <c r="Y26" i="15"/>
  <c r="Y27" i="15"/>
  <c r="Y28" i="15"/>
  <c r="Y29" i="15"/>
  <c r="Y30" i="15"/>
  <c r="Y31" i="15"/>
  <c r="Y32" i="15"/>
  <c r="Y33" i="15"/>
  <c r="Y34" i="15"/>
  <c r="Y35" i="15"/>
  <c r="Y36" i="15"/>
  <c r="Y37" i="15"/>
  <c r="Y38" i="15"/>
  <c r="Y39" i="15"/>
  <c r="Y40" i="15"/>
  <c r="Y41" i="15"/>
  <c r="Y42" i="15"/>
  <c r="Y43" i="15"/>
  <c r="Y44" i="15"/>
  <c r="Y45" i="15"/>
  <c r="Y46" i="15"/>
  <c r="Y47" i="15"/>
  <c r="Y48" i="15"/>
  <c r="Y49" i="15"/>
  <c r="Y50" i="15"/>
  <c r="Y51" i="15"/>
  <c r="Y52" i="15"/>
  <c r="Y53" i="15"/>
  <c r="Y54" i="15"/>
  <c r="Y55" i="15"/>
  <c r="Y56" i="15"/>
  <c r="Y57" i="15"/>
  <c r="Y58" i="15"/>
  <c r="Y59" i="15"/>
  <c r="Y60" i="15"/>
  <c r="Y61" i="15"/>
  <c r="Y62" i="15"/>
  <c r="Y63" i="15"/>
  <c r="Y64" i="15"/>
  <c r="Y65" i="15"/>
  <c r="Y66" i="15"/>
  <c r="Y67" i="15"/>
  <c r="Y68" i="15"/>
  <c r="Y69" i="15"/>
  <c r="Y70" i="15"/>
  <c r="Y71" i="15"/>
  <c r="Y72" i="15"/>
  <c r="Y73" i="15"/>
  <c r="Y74" i="15"/>
  <c r="Y75" i="15"/>
  <c r="Y76" i="15"/>
  <c r="Y77" i="15"/>
  <c r="Y78" i="15"/>
  <c r="Y79" i="15"/>
  <c r="Y80" i="15"/>
  <c r="Y81" i="15"/>
  <c r="Y82" i="15"/>
  <c r="Y83" i="15"/>
  <c r="Y84" i="15"/>
  <c r="Y85" i="15"/>
  <c r="Y86" i="15"/>
  <c r="Y87" i="15"/>
  <c r="Y88" i="15"/>
  <c r="Y89" i="15"/>
  <c r="Y90" i="15"/>
  <c r="Y91" i="15"/>
  <c r="Y92" i="15"/>
  <c r="Y93" i="15"/>
  <c r="Y94" i="15"/>
  <c r="Y95" i="15"/>
  <c r="Y96" i="15"/>
  <c r="Y97" i="15"/>
  <c r="Y98" i="15"/>
  <c r="Y99" i="15"/>
  <c r="Y100" i="15"/>
  <c r="Y101" i="15"/>
  <c r="Y102" i="15"/>
  <c r="Y103" i="15"/>
  <c r="Y104" i="15"/>
  <c r="Y105" i="15"/>
  <c r="Y106" i="15"/>
  <c r="Y107" i="15"/>
  <c r="Y108" i="15"/>
  <c r="Y109" i="15"/>
  <c r="Y110" i="15"/>
  <c r="Y111" i="15"/>
  <c r="Y112" i="15"/>
  <c r="Y113" i="15"/>
  <c r="Y114" i="15"/>
  <c r="Y115" i="15"/>
  <c r="Y116" i="15"/>
  <c r="Y117" i="15"/>
  <c r="Y118" i="15"/>
  <c r="Y119" i="15"/>
  <c r="Y120" i="15"/>
  <c r="Y121" i="15"/>
  <c r="Y122" i="15"/>
  <c r="Y123" i="15"/>
  <c r="Y124" i="15"/>
  <c r="Y125" i="15"/>
  <c r="Y126" i="15"/>
  <c r="Y127" i="15"/>
  <c r="Y128" i="15"/>
  <c r="Y129" i="15"/>
  <c r="Y130" i="15"/>
  <c r="Y131" i="15"/>
  <c r="Y132" i="15"/>
  <c r="Y133" i="15"/>
  <c r="Y134" i="15"/>
  <c r="Y135" i="15"/>
  <c r="Y136" i="15"/>
  <c r="Y137" i="15"/>
  <c r="Y138" i="15"/>
  <c r="Y139" i="15"/>
  <c r="Y140" i="15"/>
  <c r="Y141" i="15"/>
  <c r="Y142" i="15"/>
  <c r="Y143" i="15"/>
  <c r="Y144" i="15"/>
  <c r="Y145" i="15"/>
  <c r="Y146" i="15"/>
  <c r="Y147" i="15"/>
  <c r="Y148" i="15"/>
  <c r="Y149" i="15"/>
  <c r="Y150" i="15"/>
  <c r="Y151" i="15"/>
  <c r="Y152" i="15"/>
  <c r="R33" i="1" a="1"/>
  <c r="R33" i="1"/>
  <c r="X2" i="15"/>
  <c r="X3" i="15"/>
  <c r="X4" i="15"/>
  <c r="X5" i="15"/>
  <c r="X6" i="15"/>
  <c r="X7" i="15"/>
  <c r="X8" i="15"/>
  <c r="X9" i="15"/>
  <c r="X10" i="15"/>
  <c r="X11" i="15"/>
  <c r="X12" i="15"/>
  <c r="X13" i="15"/>
  <c r="X14" i="15"/>
  <c r="X15" i="15"/>
  <c r="X16" i="15"/>
  <c r="X17" i="15"/>
  <c r="X18" i="15"/>
  <c r="X19" i="15"/>
  <c r="X20" i="15"/>
  <c r="X21" i="15"/>
  <c r="X22" i="15"/>
  <c r="X23" i="15"/>
  <c r="X24" i="15"/>
  <c r="X25" i="15"/>
  <c r="X26" i="15"/>
  <c r="X27" i="15"/>
  <c r="X28" i="15"/>
  <c r="X29" i="15"/>
  <c r="X30" i="15"/>
  <c r="X31" i="15"/>
  <c r="X32" i="15"/>
  <c r="X33" i="15"/>
  <c r="X34" i="15"/>
  <c r="X35" i="15"/>
  <c r="X36" i="15"/>
  <c r="X37" i="15"/>
  <c r="X38" i="15"/>
  <c r="X39" i="15"/>
  <c r="X40" i="15"/>
  <c r="X41" i="15"/>
  <c r="X42" i="15"/>
  <c r="X43" i="15"/>
  <c r="X44" i="15"/>
  <c r="X45" i="15"/>
  <c r="X46" i="15"/>
  <c r="X47" i="15"/>
  <c r="X48" i="15"/>
  <c r="X49" i="15"/>
  <c r="X50" i="15"/>
  <c r="X51" i="15"/>
  <c r="X52" i="15"/>
  <c r="X53" i="15"/>
  <c r="X54" i="15"/>
  <c r="X55" i="15"/>
  <c r="X56" i="15"/>
  <c r="X57" i="15"/>
  <c r="X58" i="15"/>
  <c r="X59" i="15"/>
  <c r="X60" i="15"/>
  <c r="X61" i="15"/>
  <c r="X62" i="15"/>
  <c r="X63" i="15"/>
  <c r="X64" i="15"/>
  <c r="X65" i="15"/>
  <c r="X66" i="15"/>
  <c r="X67" i="15"/>
  <c r="X68" i="15"/>
  <c r="X69" i="15"/>
  <c r="X70" i="15"/>
  <c r="X71" i="15"/>
  <c r="X72" i="15"/>
  <c r="X73" i="15"/>
  <c r="X74" i="15"/>
  <c r="X75" i="15"/>
  <c r="X76" i="15"/>
  <c r="X77" i="15"/>
  <c r="X78" i="15"/>
  <c r="X79" i="15"/>
  <c r="X80" i="15"/>
  <c r="X81" i="15"/>
  <c r="X82" i="15"/>
  <c r="X83" i="15"/>
  <c r="X84" i="15"/>
  <c r="X85" i="15"/>
  <c r="X86" i="15"/>
  <c r="X87" i="15"/>
  <c r="X88" i="15"/>
  <c r="X89" i="15"/>
  <c r="X90" i="15"/>
  <c r="X91" i="15"/>
  <c r="X92" i="15"/>
  <c r="X93" i="15"/>
  <c r="X94" i="15"/>
  <c r="X95" i="15"/>
  <c r="X96" i="15"/>
  <c r="X97" i="15"/>
  <c r="X98" i="15"/>
  <c r="X99" i="15"/>
  <c r="X100" i="15"/>
  <c r="X101" i="15"/>
  <c r="X102" i="15"/>
  <c r="X103" i="15"/>
  <c r="X104" i="15"/>
  <c r="X105" i="15"/>
  <c r="X106" i="15"/>
  <c r="X107" i="15"/>
  <c r="X108" i="15"/>
  <c r="X109" i="15"/>
  <c r="X110" i="15"/>
  <c r="X111" i="15"/>
  <c r="X112" i="15"/>
  <c r="X113" i="15"/>
  <c r="X114" i="15"/>
  <c r="X115" i="15"/>
  <c r="X116" i="15"/>
  <c r="X117" i="15"/>
  <c r="X118" i="15"/>
  <c r="X119" i="15"/>
  <c r="X120" i="15"/>
  <c r="X121" i="15"/>
  <c r="X122" i="15"/>
  <c r="X123" i="15"/>
  <c r="X124" i="15"/>
  <c r="X125" i="15"/>
  <c r="X126" i="15"/>
  <c r="X127" i="15"/>
  <c r="X128" i="15"/>
  <c r="X129" i="15"/>
  <c r="X130" i="15"/>
  <c r="X131" i="15"/>
  <c r="X132" i="15"/>
  <c r="X133" i="15"/>
  <c r="X134" i="15"/>
  <c r="X135" i="15"/>
  <c r="X136" i="15"/>
  <c r="X137" i="15"/>
  <c r="X138" i="15"/>
  <c r="X139" i="15"/>
  <c r="X140" i="15"/>
  <c r="X141" i="15"/>
  <c r="X142" i="15"/>
  <c r="X143" i="15"/>
  <c r="X144" i="15"/>
  <c r="X145" i="15"/>
  <c r="X146" i="15"/>
  <c r="X147" i="15"/>
  <c r="X148" i="15"/>
  <c r="X149" i="15"/>
  <c r="X150" i="15"/>
  <c r="X151" i="15"/>
  <c r="X152" i="15"/>
  <c r="R32" i="1" a="1"/>
  <c r="R32" i="1"/>
  <c r="R31" i="1" a="1"/>
  <c r="R31" i="1"/>
  <c r="F2" i="15"/>
  <c r="F10" i="15"/>
  <c r="F11" i="15"/>
  <c r="F12" i="15"/>
  <c r="F22" i="15"/>
  <c r="F27" i="15"/>
  <c r="F31" i="15"/>
  <c r="F41" i="15"/>
  <c r="F42" i="15"/>
  <c r="F48" i="15"/>
  <c r="F49" i="15"/>
  <c r="F50" i="15"/>
  <c r="F57" i="15"/>
  <c r="F71" i="15"/>
  <c r="F78" i="15"/>
  <c r="F83" i="15"/>
  <c r="F87" i="15"/>
  <c r="F91" i="15"/>
  <c r="F94" i="15"/>
  <c r="F98" i="15"/>
  <c r="F111" i="15"/>
  <c r="F113" i="15"/>
  <c r="F116" i="15"/>
  <c r="F118" i="15"/>
  <c r="F120" i="15"/>
  <c r="F126" i="15"/>
  <c r="F127" i="15"/>
  <c r="F137" i="15"/>
  <c r="F138" i="15"/>
  <c r="F149" i="15"/>
  <c r="R30" i="1" a="1"/>
  <c r="R30" i="1"/>
  <c r="V13" i="15"/>
  <c r="V25" i="15"/>
  <c r="V26" i="15"/>
  <c r="V42" i="15"/>
  <c r="V47" i="15"/>
  <c r="V65" i="15"/>
  <c r="V67" i="15"/>
  <c r="V84" i="15"/>
  <c r="V88" i="15"/>
  <c r="V95" i="15"/>
  <c r="V96" i="15"/>
  <c r="V98" i="15"/>
  <c r="V100" i="15"/>
  <c r="V105" i="15"/>
  <c r="V112" i="15"/>
  <c r="V121" i="15"/>
  <c r="V125" i="15"/>
  <c r="V149" i="15"/>
  <c r="V152" i="15"/>
  <c r="R29" i="1" a="1"/>
  <c r="R29" i="1"/>
  <c r="AB3" i="15"/>
  <c r="AB4" i="15"/>
  <c r="AB6" i="15"/>
  <c r="AB7" i="15"/>
  <c r="AB9" i="15"/>
  <c r="AB14" i="15"/>
  <c r="AB15" i="15"/>
  <c r="AB16" i="15"/>
  <c r="AB17" i="15"/>
  <c r="AB18" i="15"/>
  <c r="AB19" i="15"/>
  <c r="AB20" i="15"/>
  <c r="AB21" i="15"/>
  <c r="AB24" i="15"/>
  <c r="AB28" i="15"/>
  <c r="AB30" i="15"/>
  <c r="AB32" i="15"/>
  <c r="AB33" i="15"/>
  <c r="AB34" i="15"/>
  <c r="AB35" i="15"/>
  <c r="AB36" i="15"/>
  <c r="AB37" i="15"/>
  <c r="AB38" i="15"/>
  <c r="AB39" i="15"/>
  <c r="AB40" i="15"/>
  <c r="AB43" i="15"/>
  <c r="AB44" i="15"/>
  <c r="AB45" i="15"/>
  <c r="AB46" i="15"/>
  <c r="AB51" i="15"/>
  <c r="AB52" i="15"/>
  <c r="AB53" i="15"/>
  <c r="AB54" i="15"/>
  <c r="AB55" i="15"/>
  <c r="AB58" i="15"/>
  <c r="AB59" i="15"/>
  <c r="AB60" i="15"/>
  <c r="AB61" i="15"/>
  <c r="AB62" i="15"/>
  <c r="AB63" i="15"/>
  <c r="AB64" i="15"/>
  <c r="AB66" i="15"/>
  <c r="AB68" i="15"/>
  <c r="AB69" i="15"/>
  <c r="AB70" i="15"/>
  <c r="AB72" i="15"/>
  <c r="AB73" i="15"/>
  <c r="AB74" i="15"/>
  <c r="AB75" i="15"/>
  <c r="AB76" i="15"/>
  <c r="AB77" i="15"/>
  <c r="AB79" i="15"/>
  <c r="AB80" i="15"/>
  <c r="AB81" i="15"/>
  <c r="AB82" i="15"/>
  <c r="AB85" i="15"/>
  <c r="AB86" i="15"/>
  <c r="AB90" i="15"/>
  <c r="AB92" i="15"/>
  <c r="AB93" i="15"/>
  <c r="AB99" i="15"/>
  <c r="AB102" i="15"/>
  <c r="AB103" i="15"/>
  <c r="AB107" i="15"/>
  <c r="AB108" i="15"/>
  <c r="AB109" i="15"/>
  <c r="AB110" i="15"/>
  <c r="AB115" i="15"/>
  <c r="AB117" i="15"/>
  <c r="AB119" i="15"/>
  <c r="AB122" i="15"/>
  <c r="AB123" i="15"/>
  <c r="AB128" i="15"/>
  <c r="AB129" i="15"/>
  <c r="AB131" i="15"/>
  <c r="AB132" i="15"/>
  <c r="AB133" i="15"/>
  <c r="AB134" i="15"/>
  <c r="AB135" i="15"/>
  <c r="AB136" i="15"/>
  <c r="AB139" i="15"/>
  <c r="AB141" i="15"/>
  <c r="AB142" i="15"/>
  <c r="AB143" i="15"/>
  <c r="AB144" i="15"/>
  <c r="AB145" i="15"/>
  <c r="AB147" i="15"/>
  <c r="AB148" i="15"/>
  <c r="AB150" i="15"/>
  <c r="R28" i="1" a="1"/>
  <c r="R28" i="1"/>
  <c r="U3" i="15"/>
  <c r="U4" i="15"/>
  <c r="U6" i="15"/>
  <c r="U7" i="15"/>
  <c r="U9" i="15"/>
  <c r="U13" i="15"/>
  <c r="U14" i="15"/>
  <c r="U15" i="15"/>
  <c r="U16" i="15"/>
  <c r="U17" i="15"/>
  <c r="U18" i="15"/>
  <c r="U19" i="15"/>
  <c r="U20" i="15"/>
  <c r="U21" i="15"/>
  <c r="U24" i="15"/>
  <c r="U25" i="15"/>
  <c r="U26" i="15"/>
  <c r="U28" i="15"/>
  <c r="U30" i="15"/>
  <c r="U32" i="15"/>
  <c r="U33" i="15"/>
  <c r="U34" i="15"/>
  <c r="U35" i="15"/>
  <c r="U36" i="15"/>
  <c r="U37" i="15"/>
  <c r="U38" i="15"/>
  <c r="U39" i="15"/>
  <c r="U40" i="15"/>
  <c r="U42" i="15"/>
  <c r="U43" i="15"/>
  <c r="U44" i="15"/>
  <c r="U45" i="15"/>
  <c r="U46" i="15"/>
  <c r="U47" i="15"/>
  <c r="U51" i="15"/>
  <c r="U52" i="15"/>
  <c r="U53" i="15"/>
  <c r="U54" i="15"/>
  <c r="U55" i="15"/>
  <c r="U58" i="15"/>
  <c r="U59" i="15"/>
  <c r="U60" i="15"/>
  <c r="U61" i="15"/>
  <c r="U62" i="15"/>
  <c r="U63" i="15"/>
  <c r="U64" i="15"/>
  <c r="U65" i="15"/>
  <c r="U66" i="15"/>
  <c r="U67" i="15"/>
  <c r="U68" i="15"/>
  <c r="U69" i="15"/>
  <c r="U70" i="15"/>
  <c r="U72" i="15"/>
  <c r="U73" i="15"/>
  <c r="U74" i="15"/>
  <c r="U75" i="15"/>
  <c r="U76" i="15"/>
  <c r="U77" i="15"/>
  <c r="U79" i="15"/>
  <c r="U80" i="15"/>
  <c r="U81" i="15"/>
  <c r="U82" i="15"/>
  <c r="U84" i="15"/>
  <c r="U85" i="15"/>
  <c r="U86" i="15"/>
  <c r="U88" i="15"/>
  <c r="U90" i="15"/>
  <c r="U92" i="15"/>
  <c r="U93" i="15"/>
  <c r="U95" i="15"/>
  <c r="U96" i="15"/>
  <c r="U98" i="15"/>
  <c r="U99" i="15"/>
  <c r="U100" i="15"/>
  <c r="U102" i="15"/>
  <c r="U103" i="15"/>
  <c r="U105" i="15"/>
  <c r="U107" i="15"/>
  <c r="U108" i="15"/>
  <c r="U109" i="15"/>
  <c r="U110" i="15"/>
  <c r="U112" i="15"/>
  <c r="U115" i="15"/>
  <c r="U117" i="15"/>
  <c r="U119" i="15"/>
  <c r="U121" i="15"/>
  <c r="U122" i="15"/>
  <c r="U123" i="15"/>
  <c r="U125" i="15"/>
  <c r="U128" i="15"/>
  <c r="U129" i="15"/>
  <c r="U131" i="15"/>
  <c r="U132" i="15"/>
  <c r="U133" i="15"/>
  <c r="U134" i="15"/>
  <c r="U135" i="15"/>
  <c r="U136" i="15"/>
  <c r="U139" i="15"/>
  <c r="U141" i="15"/>
  <c r="U142" i="15"/>
  <c r="U143" i="15"/>
  <c r="U144" i="15"/>
  <c r="U145" i="15"/>
  <c r="U147" i="15"/>
  <c r="U148" i="15"/>
  <c r="U149" i="15"/>
  <c r="U150" i="15"/>
  <c r="U152" i="15"/>
  <c r="R27" i="1" a="1"/>
  <c r="R27" i="1"/>
  <c r="R26" i="1" a="1"/>
  <c r="R26" i="1"/>
  <c r="R25" i="1" a="1"/>
  <c r="R25" i="1"/>
  <c r="R24" i="1" a="1"/>
  <c r="R24" i="1"/>
  <c r="R23" i="1" a="1"/>
  <c r="R23" i="1"/>
  <c r="R22" i="1" a="1"/>
  <c r="R22" i="1"/>
  <c r="R21" i="1" a="1"/>
  <c r="R21" i="1"/>
  <c r="R20" i="1" a="1"/>
  <c r="R20" i="1"/>
  <c r="R19" i="1" a="1"/>
  <c r="R19" i="1"/>
  <c r="R18" i="1" a="1"/>
  <c r="R18" i="1"/>
  <c r="R17" i="1" a="1"/>
  <c r="R17" i="1"/>
  <c r="R16" i="1" a="1"/>
  <c r="R16" i="1"/>
  <c r="R15" i="1" a="1"/>
  <c r="R15" i="1"/>
  <c r="G2" i="15"/>
  <c r="G3" i="15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R14" i="1" a="1"/>
  <c r="R14" i="1"/>
  <c r="R13" i="1" a="1"/>
  <c r="R13" i="1"/>
  <c r="R12" i="1" a="1"/>
  <c r="R12" i="1"/>
  <c r="R11" i="1" a="1"/>
  <c r="R11" i="1"/>
  <c r="R10" i="1" a="1"/>
  <c r="R10" i="1"/>
  <c r="R9" i="1" a="1"/>
  <c r="R9" i="1"/>
  <c r="R8" i="1" a="1"/>
  <c r="R8" i="1"/>
  <c r="R7" i="1" a="1"/>
  <c r="R7" i="1"/>
  <c r="R6" i="1" a="1"/>
  <c r="R6" i="1"/>
  <c r="R5" i="1" a="1"/>
  <c r="R5" i="1"/>
  <c r="R4" i="1" a="1"/>
  <c r="R4" i="1"/>
  <c r="R3" i="1" a="1"/>
  <c r="R3" i="1"/>
  <c r="R2" i="1" a="1"/>
  <c r="R2" i="1"/>
  <c r="R1" i="1"/>
  <c r="BD153" i="15"/>
  <c r="K2" i="11" a="1"/>
  <c r="K2" i="11"/>
  <c r="K3" i="11" a="1"/>
  <c r="K3" i="11"/>
  <c r="K4" i="11" a="1"/>
  <c r="K4" i="11"/>
  <c r="K5" i="11" a="1"/>
  <c r="K5" i="11"/>
  <c r="K6" i="11" a="1"/>
  <c r="K6" i="11"/>
  <c r="K7" i="11" a="1"/>
  <c r="K7" i="11"/>
  <c r="K8" i="11" a="1"/>
  <c r="K8" i="11"/>
  <c r="K9" i="11" a="1"/>
  <c r="K9" i="11"/>
  <c r="K10" i="11" a="1"/>
  <c r="K10" i="11"/>
  <c r="K11" i="11" a="1"/>
  <c r="K11" i="11"/>
  <c r="K12" i="11" a="1"/>
  <c r="K12" i="11"/>
  <c r="K13" i="11" a="1"/>
  <c r="K13" i="11"/>
  <c r="L1" i="11"/>
  <c r="M1" i="11"/>
  <c r="N1" i="11"/>
  <c r="P1" i="11"/>
  <c r="Q1" i="11"/>
  <c r="R1" i="11"/>
  <c r="S1" i="11"/>
  <c r="T1" i="11"/>
  <c r="U1" i="11"/>
  <c r="V1" i="11"/>
  <c r="W1" i="11"/>
  <c r="X1" i="11"/>
  <c r="Y1" i="11"/>
  <c r="L2" i="11" a="1"/>
  <c r="L2" i="11"/>
  <c r="CC2" i="15"/>
  <c r="BZ2" i="15"/>
  <c r="CI2" i="15"/>
  <c r="CR2" i="15"/>
  <c r="CC3" i="15"/>
  <c r="BZ3" i="15"/>
  <c r="CI3" i="15"/>
  <c r="CR3" i="15"/>
  <c r="CC4" i="15"/>
  <c r="BZ4" i="15"/>
  <c r="CI4" i="15"/>
  <c r="CR4" i="15"/>
  <c r="CC5" i="15"/>
  <c r="BZ5" i="15"/>
  <c r="CI5" i="15"/>
  <c r="CR5" i="15"/>
  <c r="CC6" i="15"/>
  <c r="BZ6" i="15"/>
  <c r="CI6" i="15"/>
  <c r="CR6" i="15"/>
  <c r="CC7" i="15"/>
  <c r="BZ7" i="15"/>
  <c r="CI7" i="15"/>
  <c r="CR7" i="15"/>
  <c r="CC8" i="15"/>
  <c r="BZ8" i="15"/>
  <c r="CI8" i="15"/>
  <c r="CR8" i="15"/>
  <c r="CC9" i="15"/>
  <c r="BZ9" i="15"/>
  <c r="CI9" i="15"/>
  <c r="CR9" i="15"/>
  <c r="CC10" i="15"/>
  <c r="BZ10" i="15"/>
  <c r="CI10" i="15"/>
  <c r="CR10" i="15"/>
  <c r="CC11" i="15"/>
  <c r="BZ11" i="15"/>
  <c r="CI11" i="15"/>
  <c r="CR11" i="15"/>
  <c r="CC12" i="15"/>
  <c r="BZ12" i="15"/>
  <c r="CI12" i="15"/>
  <c r="CR12" i="15"/>
  <c r="CC13" i="15"/>
  <c r="BZ13" i="15"/>
  <c r="CI13" i="15"/>
  <c r="CR13" i="15"/>
  <c r="CC14" i="15"/>
  <c r="BZ14" i="15"/>
  <c r="CI14" i="15"/>
  <c r="CR14" i="15"/>
  <c r="CC15" i="15"/>
  <c r="BZ15" i="15"/>
  <c r="CI15" i="15"/>
  <c r="CR15" i="15"/>
  <c r="CC16" i="15"/>
  <c r="BZ16" i="15"/>
  <c r="CI16" i="15"/>
  <c r="CR16" i="15"/>
  <c r="CC17" i="15"/>
  <c r="BZ17" i="15"/>
  <c r="CI17" i="15"/>
  <c r="CR17" i="15"/>
  <c r="CC18" i="15"/>
  <c r="BZ18" i="15"/>
  <c r="CI18" i="15"/>
  <c r="CR18" i="15"/>
  <c r="CC19" i="15"/>
  <c r="BZ19" i="15"/>
  <c r="CI19" i="15"/>
  <c r="CR19" i="15"/>
  <c r="CC20" i="15"/>
  <c r="BZ20" i="15"/>
  <c r="CI20" i="15"/>
  <c r="CR20" i="15"/>
  <c r="CC21" i="15"/>
  <c r="BZ21" i="15"/>
  <c r="CI21" i="15"/>
  <c r="CR21" i="15"/>
  <c r="CC22" i="15"/>
  <c r="BZ22" i="15"/>
  <c r="CI22" i="15"/>
  <c r="CR22" i="15"/>
  <c r="CC23" i="15"/>
  <c r="BZ23" i="15"/>
  <c r="CI23" i="15"/>
  <c r="CR23" i="15"/>
  <c r="CC24" i="15"/>
  <c r="BZ24" i="15"/>
  <c r="CI24" i="15"/>
  <c r="CR24" i="15"/>
  <c r="CC25" i="15"/>
  <c r="BZ25" i="15"/>
  <c r="CI25" i="15"/>
  <c r="CR25" i="15"/>
  <c r="CC26" i="15"/>
  <c r="BZ26" i="15"/>
  <c r="CI26" i="15"/>
  <c r="CR26" i="15"/>
  <c r="CC27" i="15"/>
  <c r="BZ27" i="15"/>
  <c r="CI27" i="15"/>
  <c r="CR27" i="15"/>
  <c r="CC28" i="15"/>
  <c r="BZ28" i="15"/>
  <c r="CI28" i="15"/>
  <c r="CR28" i="15"/>
  <c r="CC29" i="15"/>
  <c r="BZ29" i="15"/>
  <c r="CI29" i="15"/>
  <c r="CR29" i="15"/>
  <c r="CC30" i="15"/>
  <c r="BZ30" i="15"/>
  <c r="CI30" i="15"/>
  <c r="CR30" i="15"/>
  <c r="CC31" i="15"/>
  <c r="BZ31" i="15"/>
  <c r="CI31" i="15"/>
  <c r="CR31" i="15"/>
  <c r="CC32" i="15"/>
  <c r="BZ32" i="15"/>
  <c r="CI32" i="15"/>
  <c r="CR32" i="15"/>
  <c r="CC33" i="15"/>
  <c r="BZ33" i="15"/>
  <c r="CI33" i="15"/>
  <c r="CR33" i="15"/>
  <c r="CC34" i="15"/>
  <c r="BZ34" i="15"/>
  <c r="CI34" i="15"/>
  <c r="CR34" i="15"/>
  <c r="CC35" i="15"/>
  <c r="BZ35" i="15"/>
  <c r="CI35" i="15"/>
  <c r="CR35" i="15"/>
  <c r="CC36" i="15"/>
  <c r="BZ36" i="15"/>
  <c r="CI36" i="15"/>
  <c r="CR36" i="15"/>
  <c r="CC37" i="15"/>
  <c r="BZ37" i="15"/>
  <c r="CI37" i="15"/>
  <c r="CR37" i="15"/>
  <c r="CC38" i="15"/>
  <c r="BZ38" i="15"/>
  <c r="CI38" i="15"/>
  <c r="CR38" i="15"/>
  <c r="CC39" i="15"/>
  <c r="BZ39" i="15"/>
  <c r="CI39" i="15"/>
  <c r="CR39" i="15"/>
  <c r="CC40" i="15"/>
  <c r="BZ40" i="15"/>
  <c r="CI40" i="15"/>
  <c r="CR40" i="15"/>
  <c r="CC41" i="15"/>
  <c r="BZ41" i="15"/>
  <c r="CI41" i="15"/>
  <c r="CR41" i="15"/>
  <c r="CC42" i="15"/>
  <c r="BZ42" i="15"/>
  <c r="CI42" i="15"/>
  <c r="CR42" i="15"/>
  <c r="CC43" i="15"/>
  <c r="BZ43" i="15"/>
  <c r="CI43" i="15"/>
  <c r="CR43" i="15"/>
  <c r="CC44" i="15"/>
  <c r="BZ44" i="15"/>
  <c r="CI44" i="15"/>
  <c r="CR44" i="15"/>
  <c r="CC45" i="15"/>
  <c r="BZ45" i="15"/>
  <c r="CI45" i="15"/>
  <c r="CR45" i="15"/>
  <c r="CC46" i="15"/>
  <c r="BZ46" i="15"/>
  <c r="CI46" i="15"/>
  <c r="CR46" i="15"/>
  <c r="CC47" i="15"/>
  <c r="BZ47" i="15"/>
  <c r="CI47" i="15"/>
  <c r="CR47" i="15"/>
  <c r="CC48" i="15"/>
  <c r="BZ48" i="15"/>
  <c r="CI48" i="15"/>
  <c r="CR48" i="15"/>
  <c r="CC49" i="15"/>
  <c r="BZ49" i="15"/>
  <c r="CI49" i="15"/>
  <c r="CR49" i="15"/>
  <c r="CC50" i="15"/>
  <c r="BZ50" i="15"/>
  <c r="CI50" i="15"/>
  <c r="CR50" i="15"/>
  <c r="CC51" i="15"/>
  <c r="BZ51" i="15"/>
  <c r="CI51" i="15"/>
  <c r="CR51" i="15"/>
  <c r="CC52" i="15"/>
  <c r="BZ52" i="15"/>
  <c r="CI52" i="15"/>
  <c r="CR52" i="15"/>
  <c r="CC53" i="15"/>
  <c r="BZ53" i="15"/>
  <c r="CI53" i="15"/>
  <c r="CR53" i="15"/>
  <c r="CC54" i="15"/>
  <c r="BZ54" i="15"/>
  <c r="CI54" i="15"/>
  <c r="CR54" i="15"/>
  <c r="CC55" i="15"/>
  <c r="BZ55" i="15"/>
  <c r="CI55" i="15"/>
  <c r="CR55" i="15"/>
  <c r="CC56" i="15"/>
  <c r="BZ56" i="15"/>
  <c r="CI56" i="15"/>
  <c r="CR56" i="15"/>
  <c r="CC57" i="15"/>
  <c r="BZ57" i="15"/>
  <c r="CI57" i="15"/>
  <c r="CR57" i="15"/>
  <c r="CC58" i="15"/>
  <c r="BZ58" i="15"/>
  <c r="CI58" i="15"/>
  <c r="CR58" i="15"/>
  <c r="CC59" i="15"/>
  <c r="BZ59" i="15"/>
  <c r="CI59" i="15"/>
  <c r="CR59" i="15"/>
  <c r="CC60" i="15"/>
  <c r="BZ60" i="15"/>
  <c r="CI60" i="15"/>
  <c r="CR60" i="15"/>
  <c r="CC61" i="15"/>
  <c r="BZ61" i="15"/>
  <c r="CI61" i="15"/>
  <c r="CR61" i="15"/>
  <c r="CC62" i="15"/>
  <c r="BZ62" i="15"/>
  <c r="CI62" i="15"/>
  <c r="CR62" i="15"/>
  <c r="CC63" i="15"/>
  <c r="BZ63" i="15"/>
  <c r="CI63" i="15"/>
  <c r="CR63" i="15"/>
  <c r="CC64" i="15"/>
  <c r="BZ64" i="15"/>
  <c r="CI64" i="15"/>
  <c r="CR64" i="15"/>
  <c r="CC65" i="15"/>
  <c r="BZ65" i="15"/>
  <c r="CI65" i="15"/>
  <c r="CR65" i="15"/>
  <c r="CC66" i="15"/>
  <c r="BZ66" i="15"/>
  <c r="CI66" i="15"/>
  <c r="CR66" i="15"/>
  <c r="CC67" i="15"/>
  <c r="BZ67" i="15"/>
  <c r="CI67" i="15"/>
  <c r="CR67" i="15"/>
  <c r="CC68" i="15"/>
  <c r="BZ68" i="15"/>
  <c r="CI68" i="15"/>
  <c r="CR68" i="15"/>
  <c r="CC69" i="15"/>
  <c r="BZ69" i="15"/>
  <c r="CI69" i="15"/>
  <c r="CR69" i="15"/>
  <c r="CC70" i="15"/>
  <c r="BZ70" i="15"/>
  <c r="CI70" i="15"/>
  <c r="CR70" i="15"/>
  <c r="CC71" i="15"/>
  <c r="BZ71" i="15"/>
  <c r="CI71" i="15"/>
  <c r="CR71" i="15"/>
  <c r="CC72" i="15"/>
  <c r="BZ72" i="15"/>
  <c r="CI72" i="15"/>
  <c r="CR72" i="15"/>
  <c r="CC73" i="15"/>
  <c r="BZ73" i="15"/>
  <c r="CI73" i="15"/>
  <c r="CR73" i="15"/>
  <c r="CC74" i="15"/>
  <c r="BZ74" i="15"/>
  <c r="CI74" i="15"/>
  <c r="CR74" i="15"/>
  <c r="CC75" i="15"/>
  <c r="BZ75" i="15"/>
  <c r="CI75" i="15"/>
  <c r="CR75" i="15"/>
  <c r="CC76" i="15"/>
  <c r="BZ76" i="15"/>
  <c r="CI76" i="15"/>
  <c r="CR76" i="15"/>
  <c r="CC77" i="15"/>
  <c r="BZ77" i="15"/>
  <c r="CI77" i="15"/>
  <c r="CR77" i="15"/>
  <c r="CC78" i="15"/>
  <c r="BZ78" i="15"/>
  <c r="CI78" i="15"/>
  <c r="CR78" i="15"/>
  <c r="CC79" i="15"/>
  <c r="BZ79" i="15"/>
  <c r="CI79" i="15"/>
  <c r="CR79" i="15"/>
  <c r="CC80" i="15"/>
  <c r="BZ80" i="15"/>
  <c r="CI80" i="15"/>
  <c r="CR80" i="15"/>
  <c r="CC81" i="15"/>
  <c r="BZ81" i="15"/>
  <c r="CI81" i="15"/>
  <c r="CR81" i="15"/>
  <c r="CC82" i="15"/>
  <c r="BZ82" i="15"/>
  <c r="CI82" i="15"/>
  <c r="CR82" i="15"/>
  <c r="CC83" i="15"/>
  <c r="BZ83" i="15"/>
  <c r="CI83" i="15"/>
  <c r="CR83" i="15"/>
  <c r="CC84" i="15"/>
  <c r="BZ84" i="15"/>
  <c r="CI84" i="15"/>
  <c r="CR84" i="15"/>
  <c r="CC85" i="15"/>
  <c r="BZ85" i="15"/>
  <c r="CI85" i="15"/>
  <c r="CR85" i="15"/>
  <c r="CC86" i="15"/>
  <c r="BZ86" i="15"/>
  <c r="CI86" i="15"/>
  <c r="CR86" i="15"/>
  <c r="CC87" i="15"/>
  <c r="BZ87" i="15"/>
  <c r="CI87" i="15"/>
  <c r="CR87" i="15"/>
  <c r="CC88" i="15"/>
  <c r="BZ88" i="15"/>
  <c r="CI88" i="15"/>
  <c r="CR88" i="15"/>
  <c r="CC89" i="15"/>
  <c r="BZ89" i="15"/>
  <c r="CI89" i="15"/>
  <c r="CR89" i="15"/>
  <c r="CC90" i="15"/>
  <c r="BZ90" i="15"/>
  <c r="CI90" i="15"/>
  <c r="CR90" i="15"/>
  <c r="CC91" i="15"/>
  <c r="BZ91" i="15"/>
  <c r="CI91" i="15"/>
  <c r="CR91" i="15"/>
  <c r="CC92" i="15"/>
  <c r="BZ92" i="15"/>
  <c r="CI92" i="15"/>
  <c r="CR92" i="15"/>
  <c r="CC93" i="15"/>
  <c r="BZ93" i="15"/>
  <c r="CI93" i="15"/>
  <c r="CR93" i="15"/>
  <c r="CC94" i="15"/>
  <c r="BZ94" i="15"/>
  <c r="CI94" i="15"/>
  <c r="CR94" i="15"/>
  <c r="CC95" i="15"/>
  <c r="BZ95" i="15"/>
  <c r="CI95" i="15"/>
  <c r="CR95" i="15"/>
  <c r="CC96" i="15"/>
  <c r="BZ96" i="15"/>
  <c r="CI96" i="15"/>
  <c r="CR96" i="15"/>
  <c r="CC97" i="15"/>
  <c r="BZ97" i="15"/>
  <c r="CI97" i="15"/>
  <c r="CR97" i="15"/>
  <c r="CC98" i="15"/>
  <c r="BZ98" i="15"/>
  <c r="CI98" i="15"/>
  <c r="CR98" i="15"/>
  <c r="CC99" i="15"/>
  <c r="BZ99" i="15"/>
  <c r="CI99" i="15"/>
  <c r="CR99" i="15"/>
  <c r="CC100" i="15"/>
  <c r="BZ100" i="15"/>
  <c r="CI100" i="15"/>
  <c r="CR100" i="15"/>
  <c r="CC101" i="15"/>
  <c r="BZ101" i="15"/>
  <c r="CI101" i="15"/>
  <c r="CR101" i="15"/>
  <c r="CC102" i="15"/>
  <c r="BZ102" i="15"/>
  <c r="CI102" i="15"/>
  <c r="CR102" i="15"/>
  <c r="CC103" i="15"/>
  <c r="BZ103" i="15"/>
  <c r="CI103" i="15"/>
  <c r="CR103" i="15"/>
  <c r="CC104" i="15"/>
  <c r="BZ104" i="15"/>
  <c r="CI104" i="15"/>
  <c r="CR104" i="15"/>
  <c r="CC105" i="15"/>
  <c r="BZ105" i="15"/>
  <c r="CI105" i="15"/>
  <c r="CR105" i="15"/>
  <c r="CC106" i="15"/>
  <c r="BZ106" i="15"/>
  <c r="CI106" i="15"/>
  <c r="CR106" i="15"/>
  <c r="CC107" i="15"/>
  <c r="BZ107" i="15"/>
  <c r="CI107" i="15"/>
  <c r="CR107" i="15"/>
  <c r="CC108" i="15"/>
  <c r="BZ108" i="15"/>
  <c r="CI108" i="15"/>
  <c r="CR108" i="15"/>
  <c r="CC109" i="15"/>
  <c r="BZ109" i="15"/>
  <c r="CI109" i="15"/>
  <c r="CR109" i="15"/>
  <c r="CC110" i="15"/>
  <c r="BZ110" i="15"/>
  <c r="CI110" i="15"/>
  <c r="CR110" i="15"/>
  <c r="CC111" i="15"/>
  <c r="BZ111" i="15"/>
  <c r="CI111" i="15"/>
  <c r="CR111" i="15"/>
  <c r="CC112" i="15"/>
  <c r="BZ112" i="15"/>
  <c r="CI112" i="15"/>
  <c r="CR112" i="15"/>
  <c r="CC113" i="15"/>
  <c r="BZ113" i="15"/>
  <c r="CI113" i="15"/>
  <c r="CR113" i="15"/>
  <c r="CC114" i="15"/>
  <c r="BZ114" i="15"/>
  <c r="CI114" i="15"/>
  <c r="CR114" i="15"/>
  <c r="CC115" i="15"/>
  <c r="BZ115" i="15"/>
  <c r="CI115" i="15"/>
  <c r="CR115" i="15"/>
  <c r="CC116" i="15"/>
  <c r="BZ116" i="15"/>
  <c r="CI116" i="15"/>
  <c r="CR116" i="15"/>
  <c r="CC117" i="15"/>
  <c r="BZ117" i="15"/>
  <c r="CI117" i="15"/>
  <c r="CR117" i="15"/>
  <c r="CC118" i="15"/>
  <c r="BZ118" i="15"/>
  <c r="CI118" i="15"/>
  <c r="CR118" i="15"/>
  <c r="CC119" i="15"/>
  <c r="BZ119" i="15"/>
  <c r="CI119" i="15"/>
  <c r="CR119" i="15"/>
  <c r="CC120" i="15"/>
  <c r="BZ120" i="15"/>
  <c r="CI120" i="15"/>
  <c r="CR120" i="15"/>
  <c r="CC121" i="15"/>
  <c r="BZ121" i="15"/>
  <c r="CI121" i="15"/>
  <c r="CR121" i="15"/>
  <c r="CC122" i="15"/>
  <c r="BZ122" i="15"/>
  <c r="CI122" i="15"/>
  <c r="CR122" i="15"/>
  <c r="CC123" i="15"/>
  <c r="BZ123" i="15"/>
  <c r="CI123" i="15"/>
  <c r="CR123" i="15"/>
  <c r="CC124" i="15"/>
  <c r="BZ124" i="15"/>
  <c r="CI124" i="15"/>
  <c r="CR124" i="15"/>
  <c r="CC125" i="15"/>
  <c r="BZ125" i="15"/>
  <c r="CI125" i="15"/>
  <c r="CR125" i="15"/>
  <c r="CC126" i="15"/>
  <c r="BZ126" i="15"/>
  <c r="CI126" i="15"/>
  <c r="CR126" i="15"/>
  <c r="CC127" i="15"/>
  <c r="BZ127" i="15"/>
  <c r="CI127" i="15"/>
  <c r="CR127" i="15"/>
  <c r="CC128" i="15"/>
  <c r="BZ128" i="15"/>
  <c r="CI128" i="15"/>
  <c r="CR128" i="15"/>
  <c r="CC129" i="15"/>
  <c r="BZ129" i="15"/>
  <c r="CI129" i="15"/>
  <c r="CR129" i="15"/>
  <c r="CC130" i="15"/>
  <c r="BZ130" i="15"/>
  <c r="CI130" i="15"/>
  <c r="CR130" i="15"/>
  <c r="CC131" i="15"/>
  <c r="BZ131" i="15"/>
  <c r="CI131" i="15"/>
  <c r="CR131" i="15"/>
  <c r="CC132" i="15"/>
  <c r="BZ132" i="15"/>
  <c r="CI132" i="15"/>
  <c r="CR132" i="15"/>
  <c r="CC133" i="15"/>
  <c r="BZ133" i="15"/>
  <c r="CI133" i="15"/>
  <c r="CR133" i="15"/>
  <c r="CC134" i="15"/>
  <c r="BZ134" i="15"/>
  <c r="CI134" i="15"/>
  <c r="CR134" i="15"/>
  <c r="CC135" i="15"/>
  <c r="BZ135" i="15"/>
  <c r="CI135" i="15"/>
  <c r="CR135" i="15"/>
  <c r="CC136" i="15"/>
  <c r="BZ136" i="15"/>
  <c r="CI136" i="15"/>
  <c r="CR136" i="15"/>
  <c r="CC137" i="15"/>
  <c r="BZ137" i="15"/>
  <c r="CI137" i="15"/>
  <c r="CR137" i="15"/>
  <c r="CC138" i="15"/>
  <c r="BZ138" i="15"/>
  <c r="CI138" i="15"/>
  <c r="CR138" i="15"/>
  <c r="CC139" i="15"/>
  <c r="BZ139" i="15"/>
  <c r="CI139" i="15"/>
  <c r="CR139" i="15"/>
  <c r="CC140" i="15"/>
  <c r="BZ140" i="15"/>
  <c r="CI140" i="15"/>
  <c r="CR140" i="15"/>
  <c r="CC141" i="15"/>
  <c r="BZ141" i="15"/>
  <c r="CI141" i="15"/>
  <c r="CR141" i="15"/>
  <c r="CC142" i="15"/>
  <c r="BZ142" i="15"/>
  <c r="CI142" i="15"/>
  <c r="CR142" i="15"/>
  <c r="CC143" i="15"/>
  <c r="BZ143" i="15"/>
  <c r="CI143" i="15"/>
  <c r="CR143" i="15"/>
  <c r="CC144" i="15"/>
  <c r="BZ144" i="15"/>
  <c r="CI144" i="15"/>
  <c r="CR144" i="15"/>
  <c r="CC145" i="15"/>
  <c r="BZ145" i="15"/>
  <c r="CI145" i="15"/>
  <c r="CR145" i="15"/>
  <c r="CC146" i="15"/>
  <c r="BZ146" i="15"/>
  <c r="CI146" i="15"/>
  <c r="CR146" i="15"/>
  <c r="CC147" i="15"/>
  <c r="BZ147" i="15"/>
  <c r="CI147" i="15"/>
  <c r="CR147" i="15"/>
  <c r="CC148" i="15"/>
  <c r="BZ148" i="15"/>
  <c r="CI148" i="15"/>
  <c r="CR148" i="15"/>
  <c r="CC149" i="15"/>
  <c r="BZ149" i="15"/>
  <c r="CI149" i="15"/>
  <c r="CR149" i="15"/>
  <c r="CC150" i="15"/>
  <c r="BZ150" i="15"/>
  <c r="CI150" i="15"/>
  <c r="CR150" i="15"/>
  <c r="CC151" i="15"/>
  <c r="BZ151" i="15"/>
  <c r="CI151" i="15"/>
  <c r="CR151" i="15"/>
  <c r="CC152" i="15"/>
  <c r="BZ152" i="15"/>
  <c r="CI152" i="15"/>
  <c r="CR152" i="15"/>
  <c r="AU44" i="1" a="1"/>
  <c r="AU44" i="1"/>
  <c r="CO2" i="15"/>
  <c r="CP2" i="15"/>
  <c r="CO3" i="15"/>
  <c r="CP3" i="15"/>
  <c r="CO4" i="15"/>
  <c r="CP4" i="15"/>
  <c r="CO5" i="15"/>
  <c r="CP5" i="15"/>
  <c r="CO6" i="15"/>
  <c r="CP6" i="15"/>
  <c r="CO7" i="15"/>
  <c r="CP7" i="15"/>
  <c r="CO8" i="15"/>
  <c r="CP8" i="15"/>
  <c r="CO9" i="15"/>
  <c r="CP9" i="15"/>
  <c r="CO10" i="15"/>
  <c r="CP10" i="15"/>
  <c r="CO11" i="15"/>
  <c r="CP11" i="15"/>
  <c r="CO12" i="15"/>
  <c r="CP12" i="15"/>
  <c r="CO13" i="15"/>
  <c r="CP13" i="15"/>
  <c r="CO14" i="15"/>
  <c r="CP14" i="15"/>
  <c r="CO15" i="15"/>
  <c r="CP15" i="15"/>
  <c r="CO16" i="15"/>
  <c r="CP16" i="15"/>
  <c r="CO17" i="15"/>
  <c r="CP17" i="15"/>
  <c r="CO18" i="15"/>
  <c r="CP18" i="15"/>
  <c r="CO19" i="15"/>
  <c r="CP19" i="15"/>
  <c r="CO20" i="15"/>
  <c r="CP20" i="15"/>
  <c r="CO21" i="15"/>
  <c r="CP21" i="15"/>
  <c r="CO22" i="15"/>
  <c r="CP22" i="15"/>
  <c r="CO23" i="15"/>
  <c r="CP23" i="15"/>
  <c r="CO24" i="15"/>
  <c r="CP24" i="15"/>
  <c r="CO25" i="15"/>
  <c r="CP25" i="15"/>
  <c r="CO26" i="15"/>
  <c r="CP26" i="15"/>
  <c r="CO27" i="15"/>
  <c r="CP27" i="15"/>
  <c r="CO28" i="15"/>
  <c r="CP28" i="15"/>
  <c r="CO29" i="15"/>
  <c r="CP29" i="15"/>
  <c r="CO30" i="15"/>
  <c r="CP30" i="15"/>
  <c r="CO31" i="15"/>
  <c r="CP31" i="15"/>
  <c r="CO32" i="15"/>
  <c r="CP32" i="15"/>
  <c r="CO33" i="15"/>
  <c r="CP33" i="15"/>
  <c r="CO34" i="15"/>
  <c r="CP34" i="15"/>
  <c r="CO35" i="15"/>
  <c r="CP35" i="15"/>
  <c r="CO36" i="15"/>
  <c r="CP36" i="15"/>
  <c r="CO37" i="15"/>
  <c r="CP37" i="15"/>
  <c r="CO38" i="15"/>
  <c r="CP38" i="15"/>
  <c r="CO39" i="15"/>
  <c r="CP39" i="15"/>
  <c r="CO40" i="15"/>
  <c r="CP40" i="15"/>
  <c r="CO41" i="15"/>
  <c r="CP41" i="15"/>
  <c r="CO42" i="15"/>
  <c r="CP42" i="15"/>
  <c r="CO43" i="15"/>
  <c r="CP43" i="15"/>
  <c r="CO44" i="15"/>
  <c r="CP44" i="15"/>
  <c r="CO45" i="15"/>
  <c r="CP45" i="15"/>
  <c r="CO46" i="15"/>
  <c r="CP46" i="15"/>
  <c r="CO47" i="15"/>
  <c r="CP47" i="15"/>
  <c r="CO48" i="15"/>
  <c r="CP48" i="15"/>
  <c r="CO49" i="15"/>
  <c r="CP49" i="15"/>
  <c r="CO50" i="15"/>
  <c r="CP50" i="15"/>
  <c r="CO51" i="15"/>
  <c r="CP51" i="15"/>
  <c r="CO52" i="15"/>
  <c r="CP52" i="15"/>
  <c r="CO53" i="15"/>
  <c r="CP53" i="15"/>
  <c r="CO54" i="15"/>
  <c r="CP54" i="15"/>
  <c r="CO55" i="15"/>
  <c r="CP55" i="15"/>
  <c r="CO56" i="15"/>
  <c r="CP56" i="15"/>
  <c r="CO57" i="15"/>
  <c r="CP57" i="15"/>
  <c r="CO58" i="15"/>
  <c r="CP58" i="15"/>
  <c r="CO59" i="15"/>
  <c r="CP59" i="15"/>
  <c r="CO60" i="15"/>
  <c r="CP60" i="15"/>
  <c r="CO61" i="15"/>
  <c r="CP61" i="15"/>
  <c r="CO62" i="15"/>
  <c r="CP62" i="15"/>
  <c r="CO63" i="15"/>
  <c r="CP63" i="15"/>
  <c r="CO64" i="15"/>
  <c r="CP64" i="15"/>
  <c r="CO65" i="15"/>
  <c r="CP65" i="15"/>
  <c r="CO66" i="15"/>
  <c r="CP66" i="15"/>
  <c r="CO67" i="15"/>
  <c r="CP67" i="15"/>
  <c r="CO68" i="15"/>
  <c r="CP68" i="15"/>
  <c r="CO69" i="15"/>
  <c r="CP69" i="15"/>
  <c r="CO70" i="15"/>
  <c r="CP70" i="15"/>
  <c r="CO71" i="15"/>
  <c r="CP71" i="15"/>
  <c r="CO72" i="15"/>
  <c r="CP72" i="15"/>
  <c r="CO73" i="15"/>
  <c r="CP73" i="15"/>
  <c r="CO74" i="15"/>
  <c r="CP74" i="15"/>
  <c r="CO75" i="15"/>
  <c r="CP75" i="15"/>
  <c r="CO76" i="15"/>
  <c r="CP76" i="15"/>
  <c r="CO77" i="15"/>
  <c r="CP77" i="15"/>
  <c r="CO78" i="15"/>
  <c r="CP78" i="15"/>
  <c r="CO79" i="15"/>
  <c r="CP79" i="15"/>
  <c r="CO80" i="15"/>
  <c r="CP80" i="15"/>
  <c r="CO81" i="15"/>
  <c r="CP81" i="15"/>
  <c r="CO82" i="15"/>
  <c r="CP82" i="15"/>
  <c r="CO83" i="15"/>
  <c r="CP83" i="15"/>
  <c r="CO84" i="15"/>
  <c r="CP84" i="15"/>
  <c r="CO85" i="15"/>
  <c r="CP85" i="15"/>
  <c r="CO86" i="15"/>
  <c r="CP86" i="15"/>
  <c r="CO87" i="15"/>
  <c r="CP87" i="15"/>
  <c r="CO88" i="15"/>
  <c r="CP88" i="15"/>
  <c r="CO89" i="15"/>
  <c r="CP89" i="15"/>
  <c r="CO90" i="15"/>
  <c r="CP90" i="15"/>
  <c r="CO91" i="15"/>
  <c r="CP91" i="15"/>
  <c r="CO92" i="15"/>
  <c r="CP92" i="15"/>
  <c r="CO93" i="15"/>
  <c r="CP93" i="15"/>
  <c r="CO94" i="15"/>
  <c r="CP94" i="15"/>
  <c r="CO95" i="15"/>
  <c r="CP95" i="15"/>
  <c r="CO96" i="15"/>
  <c r="CP96" i="15"/>
  <c r="CO97" i="15"/>
  <c r="CP97" i="15"/>
  <c r="CO98" i="15"/>
  <c r="CP98" i="15"/>
  <c r="CO99" i="15"/>
  <c r="CP99" i="15"/>
  <c r="CO100" i="15"/>
  <c r="CP100" i="15"/>
  <c r="CO101" i="15"/>
  <c r="CP101" i="15"/>
  <c r="CO102" i="15"/>
  <c r="CP102" i="15"/>
  <c r="CO103" i="15"/>
  <c r="CP103" i="15"/>
  <c r="CO104" i="15"/>
  <c r="CP104" i="15"/>
  <c r="CO105" i="15"/>
  <c r="CP105" i="15"/>
  <c r="CO106" i="15"/>
  <c r="CP106" i="15"/>
  <c r="CO107" i="15"/>
  <c r="CP107" i="15"/>
  <c r="CO108" i="15"/>
  <c r="CP108" i="15"/>
  <c r="CO109" i="15"/>
  <c r="CP109" i="15"/>
  <c r="CO110" i="15"/>
  <c r="CP110" i="15"/>
  <c r="CO111" i="15"/>
  <c r="CP111" i="15"/>
  <c r="CO112" i="15"/>
  <c r="CP112" i="15"/>
  <c r="CO113" i="15"/>
  <c r="CP113" i="15"/>
  <c r="CO114" i="15"/>
  <c r="CP114" i="15"/>
  <c r="CO115" i="15"/>
  <c r="CP115" i="15"/>
  <c r="CO116" i="15"/>
  <c r="CP116" i="15"/>
  <c r="CO117" i="15"/>
  <c r="CP117" i="15"/>
  <c r="CO118" i="15"/>
  <c r="CP118" i="15"/>
  <c r="CO119" i="15"/>
  <c r="CP119" i="15"/>
  <c r="CO120" i="15"/>
  <c r="CP120" i="15"/>
  <c r="CO121" i="15"/>
  <c r="CP121" i="15"/>
  <c r="CO122" i="15"/>
  <c r="CP122" i="15"/>
  <c r="CO123" i="15"/>
  <c r="CP123" i="15"/>
  <c r="CO124" i="15"/>
  <c r="CP124" i="15"/>
  <c r="CO125" i="15"/>
  <c r="CP125" i="15"/>
  <c r="CO126" i="15"/>
  <c r="CP126" i="15"/>
  <c r="CO127" i="15"/>
  <c r="CP127" i="15"/>
  <c r="CO128" i="15"/>
  <c r="CP128" i="15"/>
  <c r="CO129" i="15"/>
  <c r="CP129" i="15"/>
  <c r="CO130" i="15"/>
  <c r="CP130" i="15"/>
  <c r="CO131" i="15"/>
  <c r="CP131" i="15"/>
  <c r="CO132" i="15"/>
  <c r="CP132" i="15"/>
  <c r="CO133" i="15"/>
  <c r="CP133" i="15"/>
  <c r="CO134" i="15"/>
  <c r="CP134" i="15"/>
  <c r="CO135" i="15"/>
  <c r="CP135" i="15"/>
  <c r="CO136" i="15"/>
  <c r="CP136" i="15"/>
  <c r="CO137" i="15"/>
  <c r="CP137" i="15"/>
  <c r="CO138" i="15"/>
  <c r="CP138" i="15"/>
  <c r="CO139" i="15"/>
  <c r="CP139" i="15"/>
  <c r="CO140" i="15"/>
  <c r="CP140" i="15"/>
  <c r="CO141" i="15"/>
  <c r="CP141" i="15"/>
  <c r="CO142" i="15"/>
  <c r="CP142" i="15"/>
  <c r="CO143" i="15"/>
  <c r="CP143" i="15"/>
  <c r="CO144" i="15"/>
  <c r="CP144" i="15"/>
  <c r="CO145" i="15"/>
  <c r="CP145" i="15"/>
  <c r="CO146" i="15"/>
  <c r="CP146" i="15"/>
  <c r="CO147" i="15"/>
  <c r="CP147" i="15"/>
  <c r="CO148" i="15"/>
  <c r="CP148" i="15"/>
  <c r="CO149" i="15"/>
  <c r="CP149" i="15"/>
  <c r="CO150" i="15"/>
  <c r="CP150" i="15"/>
  <c r="CO151" i="15"/>
  <c r="CP151" i="15"/>
  <c r="CO152" i="15"/>
  <c r="CP152" i="15"/>
  <c r="AT44" i="1" a="1"/>
  <c r="AT44" i="1"/>
  <c r="AS44" i="1" a="1"/>
  <c r="AS44" i="1"/>
  <c r="AR44" i="1" a="1"/>
  <c r="AR44" i="1"/>
  <c r="AQ44" i="1" a="1"/>
  <c r="AQ44" i="1"/>
  <c r="AP44" i="1" a="1"/>
  <c r="AP44" i="1"/>
  <c r="AO44" i="1" a="1"/>
  <c r="AO44" i="1"/>
  <c r="CJ2" i="15"/>
  <c r="CJ3" i="15"/>
  <c r="CJ4" i="15"/>
  <c r="CJ5" i="15"/>
  <c r="CJ6" i="15"/>
  <c r="CJ7" i="15"/>
  <c r="CJ8" i="15"/>
  <c r="CJ9" i="15"/>
  <c r="CJ10" i="15"/>
  <c r="CJ11" i="15"/>
  <c r="CJ12" i="15"/>
  <c r="CJ13" i="15"/>
  <c r="CJ14" i="15"/>
  <c r="CJ15" i="15"/>
  <c r="CJ16" i="15"/>
  <c r="CJ17" i="15"/>
  <c r="CJ18" i="15"/>
  <c r="CJ19" i="15"/>
  <c r="CJ20" i="15"/>
  <c r="CJ21" i="15"/>
  <c r="CJ22" i="15"/>
  <c r="CJ23" i="15"/>
  <c r="CJ24" i="15"/>
  <c r="CJ25" i="15"/>
  <c r="CJ26" i="15"/>
  <c r="CJ27" i="15"/>
  <c r="CJ28" i="15"/>
  <c r="CJ29" i="15"/>
  <c r="CJ30" i="15"/>
  <c r="CJ31" i="15"/>
  <c r="CJ32" i="15"/>
  <c r="CJ33" i="15"/>
  <c r="CJ34" i="15"/>
  <c r="CJ35" i="15"/>
  <c r="CJ36" i="15"/>
  <c r="CJ37" i="15"/>
  <c r="CJ38" i="15"/>
  <c r="CJ39" i="15"/>
  <c r="CJ40" i="15"/>
  <c r="CJ41" i="15"/>
  <c r="CJ42" i="15"/>
  <c r="CJ43" i="15"/>
  <c r="CJ44" i="15"/>
  <c r="CJ45" i="15"/>
  <c r="CJ46" i="15"/>
  <c r="CJ47" i="15"/>
  <c r="CJ48" i="15"/>
  <c r="CJ49" i="15"/>
  <c r="CJ50" i="15"/>
  <c r="CJ51" i="15"/>
  <c r="CJ52" i="15"/>
  <c r="CJ53" i="15"/>
  <c r="CJ54" i="15"/>
  <c r="CJ55" i="15"/>
  <c r="CJ56" i="15"/>
  <c r="CJ57" i="15"/>
  <c r="CJ58" i="15"/>
  <c r="CJ59" i="15"/>
  <c r="CJ60" i="15"/>
  <c r="CJ61" i="15"/>
  <c r="CJ62" i="15"/>
  <c r="CJ63" i="15"/>
  <c r="CJ64" i="15"/>
  <c r="CJ65" i="15"/>
  <c r="CJ66" i="15"/>
  <c r="CJ67" i="15"/>
  <c r="CJ68" i="15"/>
  <c r="CJ69" i="15"/>
  <c r="CJ70" i="15"/>
  <c r="CJ71" i="15"/>
  <c r="CJ72" i="15"/>
  <c r="CJ73" i="15"/>
  <c r="CJ74" i="15"/>
  <c r="CJ75" i="15"/>
  <c r="CJ76" i="15"/>
  <c r="CJ77" i="15"/>
  <c r="CJ78" i="15"/>
  <c r="CJ79" i="15"/>
  <c r="CJ80" i="15"/>
  <c r="CJ81" i="15"/>
  <c r="CJ82" i="15"/>
  <c r="CJ83" i="15"/>
  <c r="CJ84" i="15"/>
  <c r="CJ85" i="15"/>
  <c r="CJ86" i="15"/>
  <c r="CJ87" i="15"/>
  <c r="CJ88" i="15"/>
  <c r="CJ89" i="15"/>
  <c r="CJ90" i="15"/>
  <c r="CJ91" i="15"/>
  <c r="CJ92" i="15"/>
  <c r="CJ93" i="15"/>
  <c r="CJ94" i="15"/>
  <c r="CJ95" i="15"/>
  <c r="CJ96" i="15"/>
  <c r="CJ97" i="15"/>
  <c r="CJ98" i="15"/>
  <c r="CJ99" i="15"/>
  <c r="CJ100" i="15"/>
  <c r="CJ101" i="15"/>
  <c r="CJ102" i="15"/>
  <c r="CJ103" i="15"/>
  <c r="CJ104" i="15"/>
  <c r="CJ105" i="15"/>
  <c r="CJ106" i="15"/>
  <c r="CJ107" i="15"/>
  <c r="CJ108" i="15"/>
  <c r="CJ109" i="15"/>
  <c r="CJ110" i="15"/>
  <c r="CJ111" i="15"/>
  <c r="CJ112" i="15"/>
  <c r="CJ113" i="15"/>
  <c r="CJ114" i="15"/>
  <c r="CJ115" i="15"/>
  <c r="CJ116" i="15"/>
  <c r="CJ117" i="15"/>
  <c r="CJ118" i="15"/>
  <c r="CJ119" i="15"/>
  <c r="CJ120" i="15"/>
  <c r="CJ121" i="15"/>
  <c r="CJ122" i="15"/>
  <c r="CJ123" i="15"/>
  <c r="CJ124" i="15"/>
  <c r="CJ125" i="15"/>
  <c r="CJ126" i="15"/>
  <c r="CJ127" i="15"/>
  <c r="CJ128" i="15"/>
  <c r="CJ129" i="15"/>
  <c r="CJ130" i="15"/>
  <c r="CJ131" i="15"/>
  <c r="CJ132" i="15"/>
  <c r="CJ133" i="15"/>
  <c r="CJ134" i="15"/>
  <c r="CJ135" i="15"/>
  <c r="CJ136" i="15"/>
  <c r="CJ137" i="15"/>
  <c r="CJ138" i="15"/>
  <c r="CJ139" i="15"/>
  <c r="CJ140" i="15"/>
  <c r="CJ141" i="15"/>
  <c r="CJ142" i="15"/>
  <c r="CJ143" i="15"/>
  <c r="CJ144" i="15"/>
  <c r="CJ145" i="15"/>
  <c r="CJ146" i="15"/>
  <c r="CJ147" i="15"/>
  <c r="CJ148" i="15"/>
  <c r="CJ149" i="15"/>
  <c r="CJ150" i="15"/>
  <c r="CJ151" i="15"/>
  <c r="CJ152" i="15"/>
  <c r="AN44" i="1" a="1"/>
  <c r="AN44" i="1"/>
  <c r="AM44" i="1" a="1"/>
  <c r="AM44" i="1"/>
  <c r="AL44" i="1" a="1"/>
  <c r="AL44" i="1"/>
  <c r="CF2" i="15"/>
  <c r="CG2" i="15"/>
  <c r="CF3" i="15"/>
  <c r="CG3" i="15"/>
  <c r="CF4" i="15"/>
  <c r="CG4" i="15"/>
  <c r="CF5" i="15"/>
  <c r="CG5" i="15"/>
  <c r="CF6" i="15"/>
  <c r="CG6" i="15"/>
  <c r="CF7" i="15"/>
  <c r="CG7" i="15"/>
  <c r="CF8" i="15"/>
  <c r="CG8" i="15"/>
  <c r="CF9" i="15"/>
  <c r="CG9" i="15"/>
  <c r="CF10" i="15"/>
  <c r="CG10" i="15"/>
  <c r="CF11" i="15"/>
  <c r="CG11" i="15"/>
  <c r="CF12" i="15"/>
  <c r="CG12" i="15"/>
  <c r="CF13" i="15"/>
  <c r="CG13" i="15"/>
  <c r="CF14" i="15"/>
  <c r="CG14" i="15"/>
  <c r="CF15" i="15"/>
  <c r="CG15" i="15"/>
  <c r="CF16" i="15"/>
  <c r="CG16" i="15"/>
  <c r="CF17" i="15"/>
  <c r="CG17" i="15"/>
  <c r="CF18" i="15"/>
  <c r="CG18" i="15"/>
  <c r="CF19" i="15"/>
  <c r="CG19" i="15"/>
  <c r="CF20" i="15"/>
  <c r="CG20" i="15"/>
  <c r="CF21" i="15"/>
  <c r="CG21" i="15"/>
  <c r="CF22" i="15"/>
  <c r="CG22" i="15"/>
  <c r="CF23" i="15"/>
  <c r="CG23" i="15"/>
  <c r="CF24" i="15"/>
  <c r="CG24" i="15"/>
  <c r="CF25" i="15"/>
  <c r="CG25" i="15"/>
  <c r="CF26" i="15"/>
  <c r="CG26" i="15"/>
  <c r="CF27" i="15"/>
  <c r="CG27" i="15"/>
  <c r="CF28" i="15"/>
  <c r="CG28" i="15"/>
  <c r="CF29" i="15"/>
  <c r="CG29" i="15"/>
  <c r="CF30" i="15"/>
  <c r="CG30" i="15"/>
  <c r="CF31" i="15"/>
  <c r="CG31" i="15"/>
  <c r="CF32" i="15"/>
  <c r="CG32" i="15"/>
  <c r="CF33" i="15"/>
  <c r="CG33" i="15"/>
  <c r="CF34" i="15"/>
  <c r="CG34" i="15"/>
  <c r="CF35" i="15"/>
  <c r="CG35" i="15"/>
  <c r="CF36" i="15"/>
  <c r="CG36" i="15"/>
  <c r="CF37" i="15"/>
  <c r="CG37" i="15"/>
  <c r="CF38" i="15"/>
  <c r="CG38" i="15"/>
  <c r="CF39" i="15"/>
  <c r="CG39" i="15"/>
  <c r="CF40" i="15"/>
  <c r="CG40" i="15"/>
  <c r="CF41" i="15"/>
  <c r="CG41" i="15"/>
  <c r="CF42" i="15"/>
  <c r="CG42" i="15"/>
  <c r="CF43" i="15"/>
  <c r="CG43" i="15"/>
  <c r="CF44" i="15"/>
  <c r="CG44" i="15"/>
  <c r="CF45" i="15"/>
  <c r="CG45" i="15"/>
  <c r="CF46" i="15"/>
  <c r="CG46" i="15"/>
  <c r="CF47" i="15"/>
  <c r="CG47" i="15"/>
  <c r="CF48" i="15"/>
  <c r="CG48" i="15"/>
  <c r="CF49" i="15"/>
  <c r="CG49" i="15"/>
  <c r="CF50" i="15"/>
  <c r="CG50" i="15"/>
  <c r="CF51" i="15"/>
  <c r="CG51" i="15"/>
  <c r="CF52" i="15"/>
  <c r="CG52" i="15"/>
  <c r="CF53" i="15"/>
  <c r="CG53" i="15"/>
  <c r="CF54" i="15"/>
  <c r="CG54" i="15"/>
  <c r="CF55" i="15"/>
  <c r="CG55" i="15"/>
  <c r="CF56" i="15"/>
  <c r="CG56" i="15"/>
  <c r="CF57" i="15"/>
  <c r="CG57" i="15"/>
  <c r="CF58" i="15"/>
  <c r="CG58" i="15"/>
  <c r="CF59" i="15"/>
  <c r="CG59" i="15"/>
  <c r="CF60" i="15"/>
  <c r="CG60" i="15"/>
  <c r="CF61" i="15"/>
  <c r="CG61" i="15"/>
  <c r="CF62" i="15"/>
  <c r="CG62" i="15"/>
  <c r="CF63" i="15"/>
  <c r="CG63" i="15"/>
  <c r="CF64" i="15"/>
  <c r="CG64" i="15"/>
  <c r="CF65" i="15"/>
  <c r="CG65" i="15"/>
  <c r="CF66" i="15"/>
  <c r="CG66" i="15"/>
  <c r="CF67" i="15"/>
  <c r="CG67" i="15"/>
  <c r="CF68" i="15"/>
  <c r="CG68" i="15"/>
  <c r="CF69" i="15"/>
  <c r="CG69" i="15"/>
  <c r="CF70" i="15"/>
  <c r="CG70" i="15"/>
  <c r="CF71" i="15"/>
  <c r="CG71" i="15"/>
  <c r="CF72" i="15"/>
  <c r="CG72" i="15"/>
  <c r="CF73" i="15"/>
  <c r="CG73" i="15"/>
  <c r="CF74" i="15"/>
  <c r="CG74" i="15"/>
  <c r="CF75" i="15"/>
  <c r="CG75" i="15"/>
  <c r="CF76" i="15"/>
  <c r="CG76" i="15"/>
  <c r="CF77" i="15"/>
  <c r="CG77" i="15"/>
  <c r="CF78" i="15"/>
  <c r="CG78" i="15"/>
  <c r="CF79" i="15"/>
  <c r="CG79" i="15"/>
  <c r="CF80" i="15"/>
  <c r="CG80" i="15"/>
  <c r="CF81" i="15"/>
  <c r="CG81" i="15"/>
  <c r="CF82" i="15"/>
  <c r="CG82" i="15"/>
  <c r="CF83" i="15"/>
  <c r="CG83" i="15"/>
  <c r="CF84" i="15"/>
  <c r="CG84" i="15"/>
  <c r="CF85" i="15"/>
  <c r="CG85" i="15"/>
  <c r="CF86" i="15"/>
  <c r="CG86" i="15"/>
  <c r="CF87" i="15"/>
  <c r="CG87" i="15"/>
  <c r="CF88" i="15"/>
  <c r="CG88" i="15"/>
  <c r="CF89" i="15"/>
  <c r="CG89" i="15"/>
  <c r="CF90" i="15"/>
  <c r="CG90" i="15"/>
  <c r="CF91" i="15"/>
  <c r="CG91" i="15"/>
  <c r="CF92" i="15"/>
  <c r="CG92" i="15"/>
  <c r="CF93" i="15"/>
  <c r="CG93" i="15"/>
  <c r="CF94" i="15"/>
  <c r="CG94" i="15"/>
  <c r="CF95" i="15"/>
  <c r="CG95" i="15"/>
  <c r="CF96" i="15"/>
  <c r="CG96" i="15"/>
  <c r="CF97" i="15"/>
  <c r="CG97" i="15"/>
  <c r="CF98" i="15"/>
  <c r="CG98" i="15"/>
  <c r="CF99" i="15"/>
  <c r="CG99" i="15"/>
  <c r="CF100" i="15"/>
  <c r="CG100" i="15"/>
  <c r="CF101" i="15"/>
  <c r="CG101" i="15"/>
  <c r="CF102" i="15"/>
  <c r="CG102" i="15"/>
  <c r="CF103" i="15"/>
  <c r="CG103" i="15"/>
  <c r="CF104" i="15"/>
  <c r="CG104" i="15"/>
  <c r="CF105" i="15"/>
  <c r="CG105" i="15"/>
  <c r="CF106" i="15"/>
  <c r="CG106" i="15"/>
  <c r="CF107" i="15"/>
  <c r="CG107" i="15"/>
  <c r="CF108" i="15"/>
  <c r="CG108" i="15"/>
  <c r="CF109" i="15"/>
  <c r="CG109" i="15"/>
  <c r="CF110" i="15"/>
  <c r="CG110" i="15"/>
  <c r="CF111" i="15"/>
  <c r="CG111" i="15"/>
  <c r="CF112" i="15"/>
  <c r="CG112" i="15"/>
  <c r="CF113" i="15"/>
  <c r="CG113" i="15"/>
  <c r="CF114" i="15"/>
  <c r="CG114" i="15"/>
  <c r="CF115" i="15"/>
  <c r="CG115" i="15"/>
  <c r="CF116" i="15"/>
  <c r="CG116" i="15"/>
  <c r="CF117" i="15"/>
  <c r="CG117" i="15"/>
  <c r="CF118" i="15"/>
  <c r="CG118" i="15"/>
  <c r="CF119" i="15"/>
  <c r="CG119" i="15"/>
  <c r="CF120" i="15"/>
  <c r="CG120" i="15"/>
  <c r="CF121" i="15"/>
  <c r="CG121" i="15"/>
  <c r="CF122" i="15"/>
  <c r="CG122" i="15"/>
  <c r="CF123" i="15"/>
  <c r="CG123" i="15"/>
  <c r="CF124" i="15"/>
  <c r="CG124" i="15"/>
  <c r="CF125" i="15"/>
  <c r="CG125" i="15"/>
  <c r="CF126" i="15"/>
  <c r="CG126" i="15"/>
  <c r="CF127" i="15"/>
  <c r="CG127" i="15"/>
  <c r="CF128" i="15"/>
  <c r="CG128" i="15"/>
  <c r="CF129" i="15"/>
  <c r="CG129" i="15"/>
  <c r="CF130" i="15"/>
  <c r="CG130" i="15"/>
  <c r="CF131" i="15"/>
  <c r="CG131" i="15"/>
  <c r="CF132" i="15"/>
  <c r="CG132" i="15"/>
  <c r="CF133" i="15"/>
  <c r="CG133" i="15"/>
  <c r="CF134" i="15"/>
  <c r="CG134" i="15"/>
  <c r="CF135" i="15"/>
  <c r="CG135" i="15"/>
  <c r="CF136" i="15"/>
  <c r="CG136" i="15"/>
  <c r="CF137" i="15"/>
  <c r="CG137" i="15"/>
  <c r="CF138" i="15"/>
  <c r="CG138" i="15"/>
  <c r="CF139" i="15"/>
  <c r="CG139" i="15"/>
  <c r="CF140" i="15"/>
  <c r="CG140" i="15"/>
  <c r="CF141" i="15"/>
  <c r="CG141" i="15"/>
  <c r="CF142" i="15"/>
  <c r="CG142" i="15"/>
  <c r="CF143" i="15"/>
  <c r="CG143" i="15"/>
  <c r="CF144" i="15"/>
  <c r="CG144" i="15"/>
  <c r="CF145" i="15"/>
  <c r="CG145" i="15"/>
  <c r="CF146" i="15"/>
  <c r="CG146" i="15"/>
  <c r="CF147" i="15"/>
  <c r="CG147" i="15"/>
  <c r="CF148" i="15"/>
  <c r="CG148" i="15"/>
  <c r="CF149" i="15"/>
  <c r="CG149" i="15"/>
  <c r="CF150" i="15"/>
  <c r="CG150" i="15"/>
  <c r="CF151" i="15"/>
  <c r="CG151" i="15"/>
  <c r="CF152" i="15"/>
  <c r="CG152" i="15"/>
  <c r="AK44" i="1" a="1"/>
  <c r="AK44" i="1"/>
  <c r="AJ44" i="1" a="1"/>
  <c r="AJ44" i="1"/>
  <c r="AI44" i="1" a="1"/>
  <c r="AI44" i="1"/>
  <c r="CD2" i="15"/>
  <c r="CD3" i="15"/>
  <c r="CD4" i="15"/>
  <c r="CD5" i="15"/>
  <c r="CD6" i="15"/>
  <c r="CD7" i="15"/>
  <c r="CD8" i="15"/>
  <c r="CD9" i="15"/>
  <c r="CD10" i="15"/>
  <c r="CD11" i="15"/>
  <c r="CD12" i="15"/>
  <c r="CD13" i="15"/>
  <c r="CD14" i="15"/>
  <c r="CD15" i="15"/>
  <c r="CD16" i="15"/>
  <c r="CD17" i="15"/>
  <c r="CD18" i="15"/>
  <c r="CD19" i="15"/>
  <c r="CD20" i="15"/>
  <c r="CD21" i="15"/>
  <c r="CD22" i="15"/>
  <c r="CD23" i="15"/>
  <c r="CD24" i="15"/>
  <c r="CD25" i="15"/>
  <c r="CD26" i="15"/>
  <c r="CD27" i="15"/>
  <c r="CD28" i="15"/>
  <c r="CD29" i="15"/>
  <c r="CD30" i="15"/>
  <c r="CD31" i="15"/>
  <c r="CD32" i="15"/>
  <c r="CD33" i="15"/>
  <c r="CD34" i="15"/>
  <c r="CD35" i="15"/>
  <c r="CD36" i="15"/>
  <c r="CD37" i="15"/>
  <c r="CD38" i="15"/>
  <c r="CD39" i="15"/>
  <c r="CD40" i="15"/>
  <c r="CD41" i="15"/>
  <c r="CD42" i="15"/>
  <c r="CD43" i="15"/>
  <c r="CD44" i="15"/>
  <c r="CD45" i="15"/>
  <c r="CD46" i="15"/>
  <c r="CD47" i="15"/>
  <c r="CD48" i="15"/>
  <c r="CD49" i="15"/>
  <c r="CD50" i="15"/>
  <c r="CD51" i="15"/>
  <c r="CD52" i="15"/>
  <c r="CD53" i="15"/>
  <c r="CD54" i="15"/>
  <c r="CD55" i="15"/>
  <c r="CD56" i="15"/>
  <c r="CD57" i="15"/>
  <c r="CD58" i="15"/>
  <c r="CD59" i="15"/>
  <c r="CD60" i="15"/>
  <c r="CD61" i="15"/>
  <c r="CD62" i="15"/>
  <c r="CD63" i="15"/>
  <c r="CD64" i="15"/>
  <c r="CD65" i="15"/>
  <c r="CD66" i="15"/>
  <c r="CD67" i="15"/>
  <c r="CD68" i="15"/>
  <c r="CD69" i="15"/>
  <c r="CD70" i="15"/>
  <c r="CD71" i="15"/>
  <c r="CD72" i="15"/>
  <c r="CD73" i="15"/>
  <c r="CD74" i="15"/>
  <c r="CD75" i="15"/>
  <c r="CD76" i="15"/>
  <c r="CD77" i="15"/>
  <c r="CD78" i="15"/>
  <c r="CD79" i="15"/>
  <c r="CD80" i="15"/>
  <c r="CD81" i="15"/>
  <c r="CD82" i="15"/>
  <c r="CD83" i="15"/>
  <c r="CD84" i="15"/>
  <c r="CD85" i="15"/>
  <c r="CD86" i="15"/>
  <c r="CD87" i="15"/>
  <c r="CD88" i="15"/>
  <c r="CD89" i="15"/>
  <c r="CD90" i="15"/>
  <c r="CD91" i="15"/>
  <c r="CD92" i="15"/>
  <c r="CD93" i="15"/>
  <c r="CD94" i="15"/>
  <c r="CD95" i="15"/>
  <c r="CD96" i="15"/>
  <c r="CD97" i="15"/>
  <c r="CD98" i="15"/>
  <c r="CD99" i="15"/>
  <c r="CD100" i="15"/>
  <c r="CD101" i="15"/>
  <c r="CD102" i="15"/>
  <c r="CD103" i="15"/>
  <c r="CD104" i="15"/>
  <c r="CD105" i="15"/>
  <c r="CD106" i="15"/>
  <c r="CD107" i="15"/>
  <c r="CD108" i="15"/>
  <c r="CD109" i="15"/>
  <c r="CD110" i="15"/>
  <c r="CD111" i="15"/>
  <c r="CD112" i="15"/>
  <c r="CD113" i="15"/>
  <c r="CD114" i="15"/>
  <c r="CD115" i="15"/>
  <c r="CD116" i="15"/>
  <c r="CD117" i="15"/>
  <c r="CD118" i="15"/>
  <c r="CD119" i="15"/>
  <c r="CD120" i="15"/>
  <c r="CD121" i="15"/>
  <c r="CD122" i="15"/>
  <c r="CD123" i="15"/>
  <c r="CD124" i="15"/>
  <c r="CD125" i="15"/>
  <c r="CD126" i="15"/>
  <c r="CD127" i="15"/>
  <c r="CD128" i="15"/>
  <c r="CD129" i="15"/>
  <c r="CD130" i="15"/>
  <c r="CD131" i="15"/>
  <c r="CD132" i="15"/>
  <c r="CD133" i="15"/>
  <c r="CD134" i="15"/>
  <c r="CD135" i="15"/>
  <c r="CD136" i="15"/>
  <c r="CD137" i="15"/>
  <c r="CD138" i="15"/>
  <c r="CD139" i="15"/>
  <c r="CD140" i="15"/>
  <c r="CD141" i="15"/>
  <c r="CD142" i="15"/>
  <c r="CD143" i="15"/>
  <c r="CD144" i="15"/>
  <c r="CD145" i="15"/>
  <c r="CD146" i="15"/>
  <c r="CD147" i="15"/>
  <c r="CD148" i="15"/>
  <c r="CD149" i="15"/>
  <c r="CD150" i="15"/>
  <c r="CD151" i="15"/>
  <c r="CD152" i="15"/>
  <c r="AH44" i="1" a="1"/>
  <c r="AH44" i="1"/>
  <c r="AG44" i="1" a="1"/>
  <c r="AG44" i="1"/>
  <c r="AF44" i="1" a="1"/>
  <c r="AF44" i="1"/>
  <c r="CA2" i="15"/>
  <c r="CA3" i="15"/>
  <c r="CA4" i="15"/>
  <c r="CA5" i="15"/>
  <c r="CA6" i="15"/>
  <c r="CA7" i="15"/>
  <c r="CA8" i="15"/>
  <c r="CA9" i="15"/>
  <c r="CA10" i="15"/>
  <c r="CA11" i="15"/>
  <c r="CA12" i="15"/>
  <c r="CA13" i="15"/>
  <c r="CA14" i="15"/>
  <c r="CA15" i="15"/>
  <c r="CA16" i="15"/>
  <c r="CA17" i="15"/>
  <c r="CA18" i="15"/>
  <c r="CA19" i="15"/>
  <c r="CA20" i="15"/>
  <c r="CA21" i="15"/>
  <c r="CA22" i="15"/>
  <c r="CA23" i="15"/>
  <c r="CA24" i="15"/>
  <c r="CA25" i="15"/>
  <c r="CA26" i="15"/>
  <c r="CA27" i="15"/>
  <c r="CA28" i="15"/>
  <c r="CA29" i="15"/>
  <c r="CA30" i="15"/>
  <c r="CA31" i="15"/>
  <c r="CA32" i="15"/>
  <c r="CA33" i="15"/>
  <c r="CA34" i="15"/>
  <c r="CA35" i="15"/>
  <c r="CA36" i="15"/>
  <c r="CA37" i="15"/>
  <c r="CA38" i="15"/>
  <c r="CA39" i="15"/>
  <c r="CA40" i="15"/>
  <c r="CA41" i="15"/>
  <c r="CA42" i="15"/>
  <c r="CA43" i="15"/>
  <c r="CA44" i="15"/>
  <c r="CA45" i="15"/>
  <c r="CA46" i="15"/>
  <c r="CA47" i="15"/>
  <c r="CA48" i="15"/>
  <c r="CA49" i="15"/>
  <c r="CA50" i="15"/>
  <c r="CA51" i="15"/>
  <c r="CA52" i="15"/>
  <c r="CA53" i="15"/>
  <c r="CA54" i="15"/>
  <c r="CA55" i="15"/>
  <c r="CA56" i="15"/>
  <c r="CA57" i="15"/>
  <c r="CA58" i="15"/>
  <c r="CA59" i="15"/>
  <c r="CA60" i="15"/>
  <c r="CA61" i="15"/>
  <c r="CA62" i="15"/>
  <c r="CA63" i="15"/>
  <c r="CA64" i="15"/>
  <c r="CA65" i="15"/>
  <c r="CA66" i="15"/>
  <c r="CA67" i="15"/>
  <c r="CA68" i="15"/>
  <c r="CA69" i="15"/>
  <c r="CA70" i="15"/>
  <c r="CA71" i="15"/>
  <c r="CA72" i="15"/>
  <c r="CA73" i="15"/>
  <c r="CA74" i="15"/>
  <c r="CA75" i="15"/>
  <c r="CA76" i="15"/>
  <c r="CA77" i="15"/>
  <c r="CA78" i="15"/>
  <c r="CA79" i="15"/>
  <c r="CA80" i="15"/>
  <c r="CA81" i="15"/>
  <c r="CA82" i="15"/>
  <c r="CA83" i="15"/>
  <c r="CA84" i="15"/>
  <c r="CA85" i="15"/>
  <c r="CA86" i="15"/>
  <c r="CA87" i="15"/>
  <c r="CA88" i="15"/>
  <c r="CA89" i="15"/>
  <c r="CA90" i="15"/>
  <c r="CA91" i="15"/>
  <c r="CA92" i="15"/>
  <c r="CA93" i="15"/>
  <c r="CA94" i="15"/>
  <c r="CA95" i="15"/>
  <c r="CA96" i="15"/>
  <c r="CA97" i="15"/>
  <c r="CA98" i="15"/>
  <c r="CA99" i="15"/>
  <c r="CA100" i="15"/>
  <c r="CA101" i="15"/>
  <c r="CA102" i="15"/>
  <c r="CA103" i="15"/>
  <c r="CA104" i="15"/>
  <c r="CA105" i="15"/>
  <c r="CA106" i="15"/>
  <c r="CA107" i="15"/>
  <c r="CA108" i="15"/>
  <c r="CA109" i="15"/>
  <c r="CA110" i="15"/>
  <c r="CA111" i="15"/>
  <c r="CA112" i="15"/>
  <c r="CA113" i="15"/>
  <c r="CA114" i="15"/>
  <c r="CA115" i="15"/>
  <c r="CA116" i="15"/>
  <c r="CA117" i="15"/>
  <c r="CA118" i="15"/>
  <c r="CA119" i="15"/>
  <c r="CA120" i="15"/>
  <c r="CA121" i="15"/>
  <c r="CA122" i="15"/>
  <c r="CA123" i="15"/>
  <c r="CA124" i="15"/>
  <c r="CA125" i="15"/>
  <c r="CA126" i="15"/>
  <c r="CA127" i="15"/>
  <c r="CA128" i="15"/>
  <c r="CA129" i="15"/>
  <c r="CA130" i="15"/>
  <c r="CA131" i="15"/>
  <c r="CA132" i="15"/>
  <c r="CA133" i="15"/>
  <c r="CA134" i="15"/>
  <c r="CA135" i="15"/>
  <c r="CA136" i="15"/>
  <c r="CA137" i="15"/>
  <c r="CA138" i="15"/>
  <c r="CA139" i="15"/>
  <c r="CA140" i="15"/>
  <c r="CA141" i="15"/>
  <c r="CA142" i="15"/>
  <c r="CA143" i="15"/>
  <c r="CA144" i="15"/>
  <c r="CA145" i="15"/>
  <c r="CA146" i="15"/>
  <c r="CA147" i="15"/>
  <c r="CA148" i="15"/>
  <c r="CA149" i="15"/>
  <c r="CA150" i="15"/>
  <c r="CA151" i="15"/>
  <c r="CA152" i="15"/>
  <c r="AE44" i="1" a="1"/>
  <c r="AE44" i="1"/>
  <c r="AD44" i="1" a="1"/>
  <c r="AD44" i="1"/>
  <c r="AC44" i="1" a="1"/>
  <c r="AC44" i="1"/>
  <c r="AB44" i="1" a="1"/>
  <c r="AB44" i="1"/>
  <c r="AA44" i="1" a="1"/>
  <c r="AA44" i="1"/>
  <c r="Z44" i="1" a="1"/>
  <c r="Z44" i="1"/>
  <c r="Y44" i="1" a="1"/>
  <c r="Y44" i="1"/>
  <c r="BL2" i="15"/>
  <c r="BL3" i="15"/>
  <c r="BL4" i="15"/>
  <c r="BL5" i="15"/>
  <c r="BL6" i="15"/>
  <c r="BL7" i="15"/>
  <c r="BL8" i="15"/>
  <c r="BL9" i="15"/>
  <c r="BL10" i="15"/>
  <c r="BL11" i="15"/>
  <c r="BL12" i="15"/>
  <c r="BL13" i="15"/>
  <c r="BL14" i="15"/>
  <c r="BL15" i="15"/>
  <c r="BL16" i="15"/>
  <c r="BL17" i="15"/>
  <c r="BL18" i="15"/>
  <c r="BL19" i="15"/>
  <c r="BL20" i="15"/>
  <c r="BL21" i="15"/>
  <c r="BL22" i="15"/>
  <c r="BL23" i="15"/>
  <c r="BL24" i="15"/>
  <c r="BL25" i="15"/>
  <c r="BL26" i="15"/>
  <c r="BL27" i="15"/>
  <c r="BL28" i="15"/>
  <c r="BL30" i="15"/>
  <c r="BL31" i="15"/>
  <c r="BL32" i="15"/>
  <c r="BL33" i="15"/>
  <c r="BL34" i="15"/>
  <c r="BL35" i="15"/>
  <c r="BL36" i="15"/>
  <c r="BL37" i="15"/>
  <c r="BL38" i="15"/>
  <c r="BL39" i="15"/>
  <c r="BL40" i="15"/>
  <c r="BL41" i="15"/>
  <c r="BL42" i="15"/>
  <c r="BL43" i="15"/>
  <c r="BL44" i="15"/>
  <c r="BL45" i="15"/>
  <c r="BL46" i="15"/>
  <c r="BL47" i="15"/>
  <c r="BL48" i="15"/>
  <c r="BL49" i="15"/>
  <c r="BL50" i="15"/>
  <c r="BL51" i="15"/>
  <c r="BL52" i="15"/>
  <c r="BL53" i="15"/>
  <c r="BL54" i="15"/>
  <c r="BL55" i="15"/>
  <c r="BL56" i="15"/>
  <c r="BL57" i="15"/>
  <c r="BL58" i="15"/>
  <c r="BL59" i="15"/>
  <c r="BL60" i="15"/>
  <c r="BL61" i="15"/>
  <c r="BL62" i="15"/>
  <c r="BL63" i="15"/>
  <c r="BL64" i="15"/>
  <c r="BL65" i="15"/>
  <c r="BL66" i="15"/>
  <c r="BL67" i="15"/>
  <c r="BL68" i="15"/>
  <c r="BL69" i="15"/>
  <c r="BL70" i="15"/>
  <c r="BL71" i="15"/>
  <c r="BL72" i="15"/>
  <c r="BL73" i="15"/>
  <c r="BL74" i="15"/>
  <c r="BL75" i="15"/>
  <c r="BL76" i="15"/>
  <c r="BL77" i="15"/>
  <c r="BL78" i="15"/>
  <c r="BL79" i="15"/>
  <c r="BL80" i="15"/>
  <c r="BL81" i="15"/>
  <c r="BL82" i="15"/>
  <c r="BL83" i="15"/>
  <c r="BL84" i="15"/>
  <c r="BL85" i="15"/>
  <c r="BL86" i="15"/>
  <c r="BL87" i="15"/>
  <c r="BL88" i="15"/>
  <c r="BL90" i="15"/>
  <c r="BL91" i="15"/>
  <c r="BL92" i="15"/>
  <c r="BL93" i="15"/>
  <c r="BL94" i="15"/>
  <c r="BL95" i="15"/>
  <c r="BL96" i="15"/>
  <c r="BL98" i="15"/>
  <c r="BL99" i="15"/>
  <c r="BL100" i="15"/>
  <c r="BL101" i="15"/>
  <c r="BL102" i="15"/>
  <c r="BL103" i="15"/>
  <c r="BL104" i="15"/>
  <c r="BL105" i="15"/>
  <c r="BL106" i="15"/>
  <c r="BL107" i="15"/>
  <c r="BL108" i="15"/>
  <c r="BL109" i="15"/>
  <c r="BL110" i="15"/>
  <c r="BL111" i="15"/>
  <c r="BL112" i="15"/>
  <c r="BL113" i="15"/>
  <c r="BL115" i="15"/>
  <c r="BL116" i="15"/>
  <c r="BL117" i="15"/>
  <c r="BL118" i="15"/>
  <c r="BL119" i="15"/>
  <c r="BL120" i="15"/>
  <c r="BL121" i="15"/>
  <c r="BL122" i="15"/>
  <c r="BL123" i="15"/>
  <c r="BL124" i="15"/>
  <c r="BL125" i="15"/>
  <c r="BL126" i="15"/>
  <c r="BL127" i="15"/>
  <c r="BL128" i="15"/>
  <c r="BL129" i="15"/>
  <c r="BL131" i="15"/>
  <c r="BL132" i="15"/>
  <c r="BL133" i="15"/>
  <c r="BL134" i="15"/>
  <c r="BL135" i="15"/>
  <c r="BL136" i="15"/>
  <c r="BL137" i="15"/>
  <c r="BL138" i="15"/>
  <c r="BL139" i="15"/>
  <c r="BL140" i="15"/>
  <c r="BL141" i="15"/>
  <c r="BL142" i="15"/>
  <c r="BL143" i="15"/>
  <c r="BL144" i="15"/>
  <c r="BL145" i="15"/>
  <c r="BL147" i="15"/>
  <c r="BL148" i="15"/>
  <c r="BL149" i="15"/>
  <c r="BL150" i="15"/>
  <c r="BL151" i="15"/>
  <c r="BL152" i="15"/>
  <c r="X44" i="1" a="1"/>
  <c r="X44" i="1"/>
  <c r="W44" i="1" a="1"/>
  <c r="W44" i="1"/>
  <c r="U44" i="1" a="1"/>
  <c r="U44" i="1"/>
  <c r="T44" i="1" a="1"/>
  <c r="T44" i="1"/>
  <c r="S44" i="1" a="1"/>
  <c r="S44" i="1"/>
  <c r="BE2" i="15"/>
  <c r="BF2" i="15"/>
  <c r="BE3" i="15"/>
  <c r="BF3" i="15"/>
  <c r="BE4" i="15"/>
  <c r="BF4" i="15"/>
  <c r="BE5" i="15"/>
  <c r="BF5" i="15"/>
  <c r="BE6" i="15"/>
  <c r="BF6" i="15"/>
  <c r="BE7" i="15"/>
  <c r="BF7" i="15"/>
  <c r="BE8" i="15"/>
  <c r="BF8" i="15"/>
  <c r="BE9" i="15"/>
  <c r="BF9" i="15"/>
  <c r="BE10" i="15"/>
  <c r="BF10" i="15"/>
  <c r="BE11" i="15"/>
  <c r="BF11" i="15"/>
  <c r="BE12" i="15"/>
  <c r="BF12" i="15"/>
  <c r="BE13" i="15"/>
  <c r="BF13" i="15"/>
  <c r="BE14" i="15"/>
  <c r="BF14" i="15"/>
  <c r="BE15" i="15"/>
  <c r="BF15" i="15"/>
  <c r="BE16" i="15"/>
  <c r="BF16" i="15"/>
  <c r="BE17" i="15"/>
  <c r="BF17" i="15"/>
  <c r="BE18" i="15"/>
  <c r="BF18" i="15"/>
  <c r="BE19" i="15"/>
  <c r="BF19" i="15"/>
  <c r="BE20" i="15"/>
  <c r="BF20" i="15"/>
  <c r="BE21" i="15"/>
  <c r="BF21" i="15"/>
  <c r="BE22" i="15"/>
  <c r="BF22" i="15"/>
  <c r="BE23" i="15"/>
  <c r="BF23" i="15"/>
  <c r="BE24" i="15"/>
  <c r="BF24" i="15"/>
  <c r="BE25" i="15"/>
  <c r="BF25" i="15"/>
  <c r="BE26" i="15"/>
  <c r="BF26" i="15"/>
  <c r="BE27" i="15"/>
  <c r="BF27" i="15"/>
  <c r="BE28" i="15"/>
  <c r="BF28" i="15"/>
  <c r="BE29" i="15"/>
  <c r="BF29" i="15"/>
  <c r="BE30" i="15"/>
  <c r="BF30" i="15"/>
  <c r="BE31" i="15"/>
  <c r="BF31" i="15"/>
  <c r="BE32" i="15"/>
  <c r="BF32" i="15"/>
  <c r="BE33" i="15"/>
  <c r="BF33" i="15"/>
  <c r="BE34" i="15"/>
  <c r="BF34" i="15"/>
  <c r="BE35" i="15"/>
  <c r="BF35" i="15"/>
  <c r="BE36" i="15"/>
  <c r="BF36" i="15"/>
  <c r="BE37" i="15"/>
  <c r="BF37" i="15"/>
  <c r="BE38" i="15"/>
  <c r="BF38" i="15"/>
  <c r="BE39" i="15"/>
  <c r="BF39" i="15"/>
  <c r="BE40" i="15"/>
  <c r="BF40" i="15"/>
  <c r="BE41" i="15"/>
  <c r="BF41" i="15"/>
  <c r="BE42" i="15"/>
  <c r="BF42" i="15"/>
  <c r="BE43" i="15"/>
  <c r="BF43" i="15"/>
  <c r="BE44" i="15"/>
  <c r="BF44" i="15"/>
  <c r="BE45" i="15"/>
  <c r="BF45" i="15"/>
  <c r="BE46" i="15"/>
  <c r="BF46" i="15"/>
  <c r="BE47" i="15"/>
  <c r="BF47" i="15"/>
  <c r="BE48" i="15"/>
  <c r="BF48" i="15"/>
  <c r="BE49" i="15"/>
  <c r="BF49" i="15"/>
  <c r="BE50" i="15"/>
  <c r="BF50" i="15"/>
  <c r="BE51" i="15"/>
  <c r="BF51" i="15"/>
  <c r="BE52" i="15"/>
  <c r="BF52" i="15"/>
  <c r="BE53" i="15"/>
  <c r="BF53" i="15"/>
  <c r="BE54" i="15"/>
  <c r="BF54" i="15"/>
  <c r="BE55" i="15"/>
  <c r="BF55" i="15"/>
  <c r="BE56" i="15"/>
  <c r="BF56" i="15"/>
  <c r="BE57" i="15"/>
  <c r="BF57" i="15"/>
  <c r="BE58" i="15"/>
  <c r="BF58" i="15"/>
  <c r="BE59" i="15"/>
  <c r="BF59" i="15"/>
  <c r="BE60" i="15"/>
  <c r="BF60" i="15"/>
  <c r="BE61" i="15"/>
  <c r="BF61" i="15"/>
  <c r="BE62" i="15"/>
  <c r="BF62" i="15"/>
  <c r="BE63" i="15"/>
  <c r="BF63" i="15"/>
  <c r="BE64" i="15"/>
  <c r="BF64" i="15"/>
  <c r="BE65" i="15"/>
  <c r="BF65" i="15"/>
  <c r="BE66" i="15"/>
  <c r="BF66" i="15"/>
  <c r="BE67" i="15"/>
  <c r="BF67" i="15"/>
  <c r="BE68" i="15"/>
  <c r="BF68" i="15"/>
  <c r="BE69" i="15"/>
  <c r="BF69" i="15"/>
  <c r="BE70" i="15"/>
  <c r="BF70" i="15"/>
  <c r="BE71" i="15"/>
  <c r="BF71" i="15"/>
  <c r="BE72" i="15"/>
  <c r="BF72" i="15"/>
  <c r="BE73" i="15"/>
  <c r="BF73" i="15"/>
  <c r="BE74" i="15"/>
  <c r="BF74" i="15"/>
  <c r="BE75" i="15"/>
  <c r="BF75" i="15"/>
  <c r="BE76" i="15"/>
  <c r="BF76" i="15"/>
  <c r="BE77" i="15"/>
  <c r="BF77" i="15"/>
  <c r="BE78" i="15"/>
  <c r="BF78" i="15"/>
  <c r="BE79" i="15"/>
  <c r="BF79" i="15"/>
  <c r="BE80" i="15"/>
  <c r="BF80" i="15"/>
  <c r="BE81" i="15"/>
  <c r="BF81" i="15"/>
  <c r="BE82" i="15"/>
  <c r="BF82" i="15"/>
  <c r="BE83" i="15"/>
  <c r="BF83" i="15"/>
  <c r="BE84" i="15"/>
  <c r="BF84" i="15"/>
  <c r="BE85" i="15"/>
  <c r="BF85" i="15"/>
  <c r="BE86" i="15"/>
  <c r="BF86" i="15"/>
  <c r="BE87" i="15"/>
  <c r="BF87" i="15"/>
  <c r="BE88" i="15"/>
  <c r="BF88" i="15"/>
  <c r="BE89" i="15"/>
  <c r="BF89" i="15"/>
  <c r="BE90" i="15"/>
  <c r="BF90" i="15"/>
  <c r="BE91" i="15"/>
  <c r="BF91" i="15"/>
  <c r="BE92" i="15"/>
  <c r="BF92" i="15"/>
  <c r="BE93" i="15"/>
  <c r="BF93" i="15"/>
  <c r="BE94" i="15"/>
  <c r="BF94" i="15"/>
  <c r="BE95" i="15"/>
  <c r="BF95" i="15"/>
  <c r="BE96" i="15"/>
  <c r="BF96" i="15"/>
  <c r="BE97" i="15"/>
  <c r="BF97" i="15"/>
  <c r="BE98" i="15"/>
  <c r="BF98" i="15"/>
  <c r="BE99" i="15"/>
  <c r="BF99" i="15"/>
  <c r="BE100" i="15"/>
  <c r="BF100" i="15"/>
  <c r="BE101" i="15"/>
  <c r="BF101" i="15"/>
  <c r="BE102" i="15"/>
  <c r="BF102" i="15"/>
  <c r="BE103" i="15"/>
  <c r="BF103" i="15"/>
  <c r="BE104" i="15"/>
  <c r="BF104" i="15"/>
  <c r="BE105" i="15"/>
  <c r="BF105" i="15"/>
  <c r="BE106" i="15"/>
  <c r="BF106" i="15"/>
  <c r="BE107" i="15"/>
  <c r="BF107" i="15"/>
  <c r="BE108" i="15"/>
  <c r="BF108" i="15"/>
  <c r="BE109" i="15"/>
  <c r="BF109" i="15"/>
  <c r="BE110" i="15"/>
  <c r="BF110" i="15"/>
  <c r="BE111" i="15"/>
  <c r="BF111" i="15"/>
  <c r="BE112" i="15"/>
  <c r="BF112" i="15"/>
  <c r="BE113" i="15"/>
  <c r="BF113" i="15"/>
  <c r="BE114" i="15"/>
  <c r="BF114" i="15"/>
  <c r="BE115" i="15"/>
  <c r="BF115" i="15"/>
  <c r="BE116" i="15"/>
  <c r="BF116" i="15"/>
  <c r="BE117" i="15"/>
  <c r="BF117" i="15"/>
  <c r="BE118" i="15"/>
  <c r="BF118" i="15"/>
  <c r="BE119" i="15"/>
  <c r="BF119" i="15"/>
  <c r="BE120" i="15"/>
  <c r="BF120" i="15"/>
  <c r="BE121" i="15"/>
  <c r="BF121" i="15"/>
  <c r="BE122" i="15"/>
  <c r="BF122" i="15"/>
  <c r="BE123" i="15"/>
  <c r="BF123" i="15"/>
  <c r="BE124" i="15"/>
  <c r="BF124" i="15"/>
  <c r="BE125" i="15"/>
  <c r="BF125" i="15"/>
  <c r="BE126" i="15"/>
  <c r="BF126" i="15"/>
  <c r="BE127" i="15"/>
  <c r="BF127" i="15"/>
  <c r="BE128" i="15"/>
  <c r="BF128" i="15"/>
  <c r="BE129" i="15"/>
  <c r="BF129" i="15"/>
  <c r="BE130" i="15"/>
  <c r="BF130" i="15"/>
  <c r="BE131" i="15"/>
  <c r="BF131" i="15"/>
  <c r="BE132" i="15"/>
  <c r="BF132" i="15"/>
  <c r="BE133" i="15"/>
  <c r="BF133" i="15"/>
  <c r="BE134" i="15"/>
  <c r="BF134" i="15"/>
  <c r="BE135" i="15"/>
  <c r="BF135" i="15"/>
  <c r="BE136" i="15"/>
  <c r="BF136" i="15"/>
  <c r="BE137" i="15"/>
  <c r="BF137" i="15"/>
  <c r="BE138" i="15"/>
  <c r="BF138" i="15"/>
  <c r="BE139" i="15"/>
  <c r="BF139" i="15"/>
  <c r="BE140" i="15"/>
  <c r="BF140" i="15"/>
  <c r="BE141" i="15"/>
  <c r="BF141" i="15"/>
  <c r="BE142" i="15"/>
  <c r="BF142" i="15"/>
  <c r="BE143" i="15"/>
  <c r="BF143" i="15"/>
  <c r="BE144" i="15"/>
  <c r="BF144" i="15"/>
  <c r="BE145" i="15"/>
  <c r="BF145" i="15"/>
  <c r="BE146" i="15"/>
  <c r="BF146" i="15"/>
  <c r="BE147" i="15"/>
  <c r="BF147" i="15"/>
  <c r="BE148" i="15"/>
  <c r="BF148" i="15"/>
  <c r="BE149" i="15"/>
  <c r="BF149" i="15"/>
  <c r="BE150" i="15"/>
  <c r="BF150" i="15"/>
  <c r="BE151" i="15"/>
  <c r="BF151" i="15"/>
  <c r="BE152" i="15"/>
  <c r="BF152" i="15"/>
  <c r="Q44" i="1" a="1"/>
  <c r="Q44" i="1"/>
  <c r="P44" i="1" a="1"/>
  <c r="P44" i="1"/>
  <c r="O44" i="1" a="1"/>
  <c r="O44" i="1"/>
  <c r="BC153" i="15"/>
  <c r="N44" i="1" a="1"/>
  <c r="N44" i="1"/>
  <c r="AY2" i="15"/>
  <c r="AY3" i="15"/>
  <c r="AY4" i="15"/>
  <c r="AY5" i="15"/>
  <c r="AY6" i="15"/>
  <c r="AY7" i="15"/>
  <c r="AY8" i="15"/>
  <c r="AY9" i="15"/>
  <c r="AY10" i="15"/>
  <c r="AY11" i="15"/>
  <c r="AY12" i="15"/>
  <c r="AY13" i="15"/>
  <c r="AY14" i="15"/>
  <c r="AY15" i="15"/>
  <c r="AY16" i="15"/>
  <c r="AY17" i="15"/>
  <c r="AY18" i="15"/>
  <c r="AY19" i="15"/>
  <c r="AY20" i="15"/>
  <c r="AY21" i="15"/>
  <c r="AY22" i="15"/>
  <c r="AY23" i="15"/>
  <c r="AY24" i="15"/>
  <c r="AY25" i="15"/>
  <c r="AY26" i="15"/>
  <c r="AY27" i="15"/>
  <c r="AY28" i="15"/>
  <c r="AY29" i="15"/>
  <c r="AY30" i="15"/>
  <c r="AY31" i="15"/>
  <c r="AY32" i="15"/>
  <c r="AY33" i="15"/>
  <c r="AY34" i="15"/>
  <c r="AY35" i="15"/>
  <c r="AY36" i="15"/>
  <c r="AY37" i="15"/>
  <c r="AY38" i="15"/>
  <c r="AY39" i="15"/>
  <c r="AY40" i="15"/>
  <c r="AY41" i="15"/>
  <c r="AY42" i="15"/>
  <c r="AY43" i="15"/>
  <c r="AY44" i="15"/>
  <c r="AY45" i="15"/>
  <c r="AY46" i="15"/>
  <c r="AY47" i="15"/>
  <c r="AY48" i="15"/>
  <c r="AY49" i="15"/>
  <c r="AY50" i="15"/>
  <c r="AY51" i="15"/>
  <c r="AY52" i="15"/>
  <c r="AY53" i="15"/>
  <c r="AY54" i="15"/>
  <c r="AY55" i="15"/>
  <c r="AY56" i="15"/>
  <c r="AY57" i="15"/>
  <c r="AY58" i="15"/>
  <c r="AY59" i="15"/>
  <c r="AY60" i="15"/>
  <c r="AY61" i="15"/>
  <c r="AY62" i="15"/>
  <c r="AY63" i="15"/>
  <c r="AY64" i="15"/>
  <c r="AY65" i="15"/>
  <c r="AY66" i="15"/>
  <c r="AY67" i="15"/>
  <c r="AY68" i="15"/>
  <c r="AY69" i="15"/>
  <c r="AY70" i="15"/>
  <c r="AY71" i="15"/>
  <c r="AY72" i="15"/>
  <c r="AY73" i="15"/>
  <c r="AY74" i="15"/>
  <c r="AY75" i="15"/>
  <c r="AY76" i="15"/>
  <c r="AY77" i="15"/>
  <c r="AY78" i="15"/>
  <c r="AY79" i="15"/>
  <c r="AY80" i="15"/>
  <c r="AY81" i="15"/>
  <c r="AY82" i="15"/>
  <c r="AY83" i="15"/>
  <c r="AY84" i="15"/>
  <c r="AY85" i="15"/>
  <c r="AY86" i="15"/>
  <c r="AY87" i="15"/>
  <c r="AY88" i="15"/>
  <c r="AY89" i="15"/>
  <c r="AY90" i="15"/>
  <c r="AY91" i="15"/>
  <c r="AY92" i="15"/>
  <c r="AY93" i="15"/>
  <c r="AY94" i="15"/>
  <c r="AY95" i="15"/>
  <c r="AY96" i="15"/>
  <c r="AY97" i="15"/>
  <c r="AY98" i="15"/>
  <c r="AY99" i="15"/>
  <c r="AY100" i="15"/>
  <c r="AY101" i="15"/>
  <c r="AY102" i="15"/>
  <c r="AY103" i="15"/>
  <c r="AY104" i="15"/>
  <c r="AY105" i="15"/>
  <c r="AY106" i="15"/>
  <c r="AY107" i="15"/>
  <c r="AY108" i="15"/>
  <c r="AY109" i="15"/>
  <c r="AY110" i="15"/>
  <c r="AY111" i="15"/>
  <c r="AY112" i="15"/>
  <c r="AY113" i="15"/>
  <c r="AY114" i="15"/>
  <c r="AY115" i="15"/>
  <c r="AY116" i="15"/>
  <c r="AY117" i="15"/>
  <c r="AY118" i="15"/>
  <c r="AY119" i="15"/>
  <c r="AY120" i="15"/>
  <c r="AY121" i="15"/>
  <c r="AY122" i="15"/>
  <c r="AY123" i="15"/>
  <c r="AY124" i="15"/>
  <c r="AY125" i="15"/>
  <c r="AY126" i="15"/>
  <c r="AY127" i="15"/>
  <c r="AY128" i="15"/>
  <c r="AY129" i="15"/>
  <c r="AY130" i="15"/>
  <c r="AY131" i="15"/>
  <c r="AY132" i="15"/>
  <c r="AY133" i="15"/>
  <c r="AY134" i="15"/>
  <c r="AY135" i="15"/>
  <c r="AY136" i="15"/>
  <c r="AY137" i="15"/>
  <c r="AY138" i="15"/>
  <c r="AY139" i="15"/>
  <c r="AY140" i="15"/>
  <c r="AY141" i="15"/>
  <c r="AY142" i="15"/>
  <c r="AY143" i="15"/>
  <c r="AY144" i="15"/>
  <c r="AY145" i="15"/>
  <c r="AY146" i="15"/>
  <c r="AY147" i="15"/>
  <c r="AY148" i="15"/>
  <c r="AY149" i="15"/>
  <c r="AY150" i="15"/>
  <c r="AY151" i="15"/>
  <c r="AY152" i="15"/>
  <c r="M44" i="1" a="1"/>
  <c r="M44" i="1"/>
  <c r="L44" i="1" a="1"/>
  <c r="L44" i="1"/>
  <c r="K44" i="1" a="1"/>
  <c r="K44" i="1"/>
  <c r="AV2" i="15"/>
  <c r="AV3" i="15"/>
  <c r="AV4" i="15"/>
  <c r="AV5" i="15"/>
  <c r="AV6" i="15"/>
  <c r="AV7" i="15"/>
  <c r="AV8" i="15"/>
  <c r="AV9" i="15"/>
  <c r="AV10" i="15"/>
  <c r="AV11" i="15"/>
  <c r="AV12" i="15"/>
  <c r="AV13" i="15"/>
  <c r="AV14" i="15"/>
  <c r="AV15" i="15"/>
  <c r="AV16" i="15"/>
  <c r="AV17" i="15"/>
  <c r="AV18" i="15"/>
  <c r="AV19" i="15"/>
  <c r="AV20" i="15"/>
  <c r="AV21" i="15"/>
  <c r="AV22" i="15"/>
  <c r="AV23" i="15"/>
  <c r="AV24" i="15"/>
  <c r="AV25" i="15"/>
  <c r="AV26" i="15"/>
  <c r="AV27" i="15"/>
  <c r="AV28" i="15"/>
  <c r="AV29" i="15"/>
  <c r="AV30" i="15"/>
  <c r="AV31" i="15"/>
  <c r="AV32" i="15"/>
  <c r="AV33" i="15"/>
  <c r="AV34" i="15"/>
  <c r="AV35" i="15"/>
  <c r="AV36" i="15"/>
  <c r="AV37" i="15"/>
  <c r="AV38" i="15"/>
  <c r="AV39" i="15"/>
  <c r="AV40" i="15"/>
  <c r="AV41" i="15"/>
  <c r="AV42" i="15"/>
  <c r="AV43" i="15"/>
  <c r="AV44" i="15"/>
  <c r="AV45" i="15"/>
  <c r="AV46" i="15"/>
  <c r="AV47" i="15"/>
  <c r="AV48" i="15"/>
  <c r="AV49" i="15"/>
  <c r="AV50" i="15"/>
  <c r="AV51" i="15"/>
  <c r="AV52" i="15"/>
  <c r="AV53" i="15"/>
  <c r="AV54" i="15"/>
  <c r="AV55" i="15"/>
  <c r="AV56" i="15"/>
  <c r="AV57" i="15"/>
  <c r="AV58" i="15"/>
  <c r="AV59" i="15"/>
  <c r="AV60" i="15"/>
  <c r="AV61" i="15"/>
  <c r="AV62" i="15"/>
  <c r="AV63" i="15"/>
  <c r="AV64" i="15"/>
  <c r="AV65" i="15"/>
  <c r="AV66" i="15"/>
  <c r="AV67" i="15"/>
  <c r="AV68" i="15"/>
  <c r="AV69" i="15"/>
  <c r="AV70" i="15"/>
  <c r="AV71" i="15"/>
  <c r="AV72" i="15"/>
  <c r="AV73" i="15"/>
  <c r="AV74" i="15"/>
  <c r="AV75" i="15"/>
  <c r="AV76" i="15"/>
  <c r="AV77" i="15"/>
  <c r="AV78" i="15"/>
  <c r="AV79" i="15"/>
  <c r="AV80" i="15"/>
  <c r="AV81" i="15"/>
  <c r="AV82" i="15"/>
  <c r="AV83" i="15"/>
  <c r="AV84" i="15"/>
  <c r="AV85" i="15"/>
  <c r="AV86" i="15"/>
  <c r="AV87" i="15"/>
  <c r="AV88" i="15"/>
  <c r="AV89" i="15"/>
  <c r="AV90" i="15"/>
  <c r="AV91" i="15"/>
  <c r="AV92" i="15"/>
  <c r="AV93" i="15"/>
  <c r="AV94" i="15"/>
  <c r="AV95" i="15"/>
  <c r="AV96" i="15"/>
  <c r="AV97" i="15"/>
  <c r="AV98" i="15"/>
  <c r="AV99" i="15"/>
  <c r="AV100" i="15"/>
  <c r="AV101" i="15"/>
  <c r="AV102" i="15"/>
  <c r="AV103" i="15"/>
  <c r="AV104" i="15"/>
  <c r="AV105" i="15"/>
  <c r="AV106" i="15"/>
  <c r="AV107" i="15"/>
  <c r="AV108" i="15"/>
  <c r="AV109" i="15"/>
  <c r="AV110" i="15"/>
  <c r="AV111" i="15"/>
  <c r="AV112" i="15"/>
  <c r="AV113" i="15"/>
  <c r="AV114" i="15"/>
  <c r="AV115" i="15"/>
  <c r="AV116" i="15"/>
  <c r="AV117" i="15"/>
  <c r="AV118" i="15"/>
  <c r="AV119" i="15"/>
  <c r="AV120" i="15"/>
  <c r="AV121" i="15"/>
  <c r="AV122" i="15"/>
  <c r="AV123" i="15"/>
  <c r="AV124" i="15"/>
  <c r="AV125" i="15"/>
  <c r="AV126" i="15"/>
  <c r="AV127" i="15"/>
  <c r="AV128" i="15"/>
  <c r="AV129" i="15"/>
  <c r="AV130" i="15"/>
  <c r="AV131" i="15"/>
  <c r="AV132" i="15"/>
  <c r="AV133" i="15"/>
  <c r="AV134" i="15"/>
  <c r="AV135" i="15"/>
  <c r="AV136" i="15"/>
  <c r="AV137" i="15"/>
  <c r="AV138" i="15"/>
  <c r="AV139" i="15"/>
  <c r="AV140" i="15"/>
  <c r="AV141" i="15"/>
  <c r="AV142" i="15"/>
  <c r="AV143" i="15"/>
  <c r="AV144" i="15"/>
  <c r="AV145" i="15"/>
  <c r="AV146" i="15"/>
  <c r="AV147" i="15"/>
  <c r="AV148" i="15"/>
  <c r="AV149" i="15"/>
  <c r="AV150" i="15"/>
  <c r="AV151" i="15"/>
  <c r="AV152" i="15"/>
  <c r="J44" i="1" a="1"/>
  <c r="J44" i="1"/>
  <c r="I44" i="1" a="1"/>
  <c r="I44" i="1"/>
  <c r="H44" i="1" a="1"/>
  <c r="H44" i="1"/>
  <c r="G44" i="1" a="1"/>
  <c r="G44" i="1"/>
  <c r="F44" i="1" a="1"/>
  <c r="F44" i="1"/>
  <c r="E44" i="1" a="1"/>
  <c r="E44" i="1"/>
  <c r="D44" i="1" a="1"/>
  <c r="D44" i="1"/>
  <c r="C44" i="1" a="1"/>
  <c r="C44" i="1"/>
  <c r="B44" i="1" a="1"/>
  <c r="B44" i="1"/>
  <c r="Y44" i="11" a="1"/>
  <c r="Y44" i="11"/>
  <c r="X44" i="11" a="1"/>
  <c r="X44" i="11"/>
  <c r="W44" i="11" a="1"/>
  <c r="W44" i="11"/>
  <c r="V44" i="11" a="1"/>
  <c r="V44" i="11"/>
  <c r="U44" i="11" a="1"/>
  <c r="U44" i="11"/>
  <c r="T44" i="11" a="1"/>
  <c r="T44" i="11"/>
  <c r="BW2" i="15"/>
  <c r="BW3" i="15"/>
  <c r="BW4" i="15"/>
  <c r="BW5" i="15"/>
  <c r="BW6" i="15"/>
  <c r="BW7" i="15"/>
  <c r="BW8" i="15"/>
  <c r="BW9" i="15"/>
  <c r="BW10" i="15"/>
  <c r="BW11" i="15"/>
  <c r="BW12" i="15"/>
  <c r="BW13" i="15"/>
  <c r="BW14" i="15"/>
  <c r="BW15" i="15"/>
  <c r="BW16" i="15"/>
  <c r="BW17" i="15"/>
  <c r="BW18" i="15"/>
  <c r="BW19" i="15"/>
  <c r="BW20" i="15"/>
  <c r="BW21" i="15"/>
  <c r="BW22" i="15"/>
  <c r="BW23" i="15"/>
  <c r="BW24" i="15"/>
  <c r="BW25" i="15"/>
  <c r="BW26" i="15"/>
  <c r="BW27" i="15"/>
  <c r="BW28" i="15"/>
  <c r="BW30" i="15"/>
  <c r="BW31" i="15"/>
  <c r="BW32" i="15"/>
  <c r="BW33" i="15"/>
  <c r="BW34" i="15"/>
  <c r="BW35" i="15"/>
  <c r="BW36" i="15"/>
  <c r="BW37" i="15"/>
  <c r="BW38" i="15"/>
  <c r="BW39" i="15"/>
  <c r="BW40" i="15"/>
  <c r="BW41" i="15"/>
  <c r="BW42" i="15"/>
  <c r="BW43" i="15"/>
  <c r="BW44" i="15"/>
  <c r="BW45" i="15"/>
  <c r="BW46" i="15"/>
  <c r="BW47" i="15"/>
  <c r="BW48" i="15"/>
  <c r="BW49" i="15"/>
  <c r="BW50" i="15"/>
  <c r="BW51" i="15"/>
  <c r="BW52" i="15"/>
  <c r="BW53" i="15"/>
  <c r="BW54" i="15"/>
  <c r="BW55" i="15"/>
  <c r="BW56" i="15"/>
  <c r="BW57" i="15"/>
  <c r="BW58" i="15"/>
  <c r="BW59" i="15"/>
  <c r="BW60" i="15"/>
  <c r="BW61" i="15"/>
  <c r="BW62" i="15"/>
  <c r="BW63" i="15"/>
  <c r="BW64" i="15"/>
  <c r="BW65" i="15"/>
  <c r="BW66" i="15"/>
  <c r="BW67" i="15"/>
  <c r="BW68" i="15"/>
  <c r="BW69" i="15"/>
  <c r="BW70" i="15"/>
  <c r="BW71" i="15"/>
  <c r="BW72" i="15"/>
  <c r="BW73" i="15"/>
  <c r="BW74" i="15"/>
  <c r="BW75" i="15"/>
  <c r="BW76" i="15"/>
  <c r="BW77" i="15"/>
  <c r="BW78" i="15"/>
  <c r="BW79" i="15"/>
  <c r="BW80" i="15"/>
  <c r="BW81" i="15"/>
  <c r="BW82" i="15"/>
  <c r="BW83" i="15"/>
  <c r="BW84" i="15"/>
  <c r="BW85" i="15"/>
  <c r="BW86" i="15"/>
  <c r="BW87" i="15"/>
  <c r="BW88" i="15"/>
  <c r="BW90" i="15"/>
  <c r="BW91" i="15"/>
  <c r="BW92" i="15"/>
  <c r="BW93" i="15"/>
  <c r="BW94" i="15"/>
  <c r="BW95" i="15"/>
  <c r="BW96" i="15"/>
  <c r="BW98" i="15"/>
  <c r="BW99" i="15"/>
  <c r="BW100" i="15"/>
  <c r="BW101" i="15"/>
  <c r="BW102" i="15"/>
  <c r="BW103" i="15"/>
  <c r="BW104" i="15"/>
  <c r="BW105" i="15"/>
  <c r="BW106" i="15"/>
  <c r="BW107" i="15"/>
  <c r="BW108" i="15"/>
  <c r="BW109" i="15"/>
  <c r="BW110" i="15"/>
  <c r="BW111" i="15"/>
  <c r="BW112" i="15"/>
  <c r="BW113" i="15"/>
  <c r="BW115" i="15"/>
  <c r="BW116" i="15"/>
  <c r="BW117" i="15"/>
  <c r="BW118" i="15"/>
  <c r="BW119" i="15"/>
  <c r="BW120" i="15"/>
  <c r="BW121" i="15"/>
  <c r="BW122" i="15"/>
  <c r="BW123" i="15"/>
  <c r="BW124" i="15"/>
  <c r="BW125" i="15"/>
  <c r="BW126" i="15"/>
  <c r="BW127" i="15"/>
  <c r="BW128" i="15"/>
  <c r="BW129" i="15"/>
  <c r="BW131" i="15"/>
  <c r="BW132" i="15"/>
  <c r="BW133" i="15"/>
  <c r="BW134" i="15"/>
  <c r="BW135" i="15"/>
  <c r="BW136" i="15"/>
  <c r="BW137" i="15"/>
  <c r="BW138" i="15"/>
  <c r="BW139" i="15"/>
  <c r="BW140" i="15"/>
  <c r="BW141" i="15"/>
  <c r="BW142" i="15"/>
  <c r="BW143" i="15"/>
  <c r="BW144" i="15"/>
  <c r="BW145" i="15"/>
  <c r="BW146" i="15"/>
  <c r="BW147" i="15"/>
  <c r="BW148" i="15"/>
  <c r="BW149" i="15"/>
  <c r="BW150" i="15"/>
  <c r="BW151" i="15"/>
  <c r="BW152" i="15"/>
  <c r="S44" i="11" a="1"/>
  <c r="S44" i="11"/>
  <c r="R44" i="11" a="1"/>
  <c r="R44" i="11"/>
  <c r="BM2" i="15"/>
  <c r="BN2" i="15"/>
  <c r="BO2" i="15"/>
  <c r="BP2" i="15"/>
  <c r="BM3" i="15"/>
  <c r="BN3" i="15"/>
  <c r="BO3" i="15"/>
  <c r="BP3" i="15"/>
  <c r="BM4" i="15"/>
  <c r="BN4" i="15"/>
  <c r="BO4" i="15"/>
  <c r="BP4" i="15"/>
  <c r="BM5" i="15"/>
  <c r="BN5" i="15"/>
  <c r="BO5" i="15"/>
  <c r="BP5" i="15"/>
  <c r="BM6" i="15"/>
  <c r="BN6" i="15"/>
  <c r="BO6" i="15"/>
  <c r="BP6" i="15"/>
  <c r="BM7" i="15"/>
  <c r="BN7" i="15"/>
  <c r="BO7" i="15"/>
  <c r="BP7" i="15"/>
  <c r="BM8" i="15"/>
  <c r="BN8" i="15"/>
  <c r="BO8" i="15"/>
  <c r="BP8" i="15"/>
  <c r="BM9" i="15"/>
  <c r="BN9" i="15"/>
  <c r="BO9" i="15"/>
  <c r="BP9" i="15"/>
  <c r="BM10" i="15"/>
  <c r="BN10" i="15"/>
  <c r="BO10" i="15"/>
  <c r="BP10" i="15"/>
  <c r="BM11" i="15"/>
  <c r="BN11" i="15"/>
  <c r="BO11" i="15"/>
  <c r="BP11" i="15"/>
  <c r="BM12" i="15"/>
  <c r="BN12" i="15"/>
  <c r="BO12" i="15"/>
  <c r="BP12" i="15"/>
  <c r="BM13" i="15"/>
  <c r="BN13" i="15"/>
  <c r="BO13" i="15"/>
  <c r="BP13" i="15"/>
  <c r="BM14" i="15"/>
  <c r="BN14" i="15"/>
  <c r="BO14" i="15"/>
  <c r="BP14" i="15"/>
  <c r="BM15" i="15"/>
  <c r="BN15" i="15"/>
  <c r="BO15" i="15"/>
  <c r="BP15" i="15"/>
  <c r="BM16" i="15"/>
  <c r="BN16" i="15"/>
  <c r="BO16" i="15"/>
  <c r="BP16" i="15"/>
  <c r="BM17" i="15"/>
  <c r="BN17" i="15"/>
  <c r="BO17" i="15"/>
  <c r="BP17" i="15"/>
  <c r="BM18" i="15"/>
  <c r="BN18" i="15"/>
  <c r="BO18" i="15"/>
  <c r="BP18" i="15"/>
  <c r="BM19" i="15"/>
  <c r="BN19" i="15"/>
  <c r="BO19" i="15"/>
  <c r="BP19" i="15"/>
  <c r="BM20" i="15"/>
  <c r="BN20" i="15"/>
  <c r="BO20" i="15"/>
  <c r="BP20" i="15"/>
  <c r="BM21" i="15"/>
  <c r="BN21" i="15"/>
  <c r="BO21" i="15"/>
  <c r="BP21" i="15"/>
  <c r="BM22" i="15"/>
  <c r="BN22" i="15"/>
  <c r="BO22" i="15"/>
  <c r="BP22" i="15"/>
  <c r="BM23" i="15"/>
  <c r="BN23" i="15"/>
  <c r="BO23" i="15"/>
  <c r="BP23" i="15"/>
  <c r="BM24" i="15"/>
  <c r="BN24" i="15"/>
  <c r="BO24" i="15"/>
  <c r="BP24" i="15"/>
  <c r="BM25" i="15"/>
  <c r="BN25" i="15"/>
  <c r="BO25" i="15"/>
  <c r="BP25" i="15"/>
  <c r="BM26" i="15"/>
  <c r="BN26" i="15"/>
  <c r="BO26" i="15"/>
  <c r="BP26" i="15"/>
  <c r="BM27" i="15"/>
  <c r="BN27" i="15"/>
  <c r="BO27" i="15"/>
  <c r="BP27" i="15"/>
  <c r="BM28" i="15"/>
  <c r="BN28" i="15"/>
  <c r="BO28" i="15"/>
  <c r="BP28" i="15"/>
  <c r="BM30" i="15"/>
  <c r="BN30" i="15"/>
  <c r="BO30" i="15"/>
  <c r="BP30" i="15"/>
  <c r="BM31" i="15"/>
  <c r="BN31" i="15"/>
  <c r="BO31" i="15"/>
  <c r="BP31" i="15"/>
  <c r="BM32" i="15"/>
  <c r="BN32" i="15"/>
  <c r="BO32" i="15"/>
  <c r="BP32" i="15"/>
  <c r="BM33" i="15"/>
  <c r="BN33" i="15"/>
  <c r="BO33" i="15"/>
  <c r="BP33" i="15"/>
  <c r="BM34" i="15"/>
  <c r="BN34" i="15"/>
  <c r="BO34" i="15"/>
  <c r="BP34" i="15"/>
  <c r="BM35" i="15"/>
  <c r="BN35" i="15"/>
  <c r="BO35" i="15"/>
  <c r="BP35" i="15"/>
  <c r="BM36" i="15"/>
  <c r="BN36" i="15"/>
  <c r="BO36" i="15"/>
  <c r="BP36" i="15"/>
  <c r="BM37" i="15"/>
  <c r="BN37" i="15"/>
  <c r="BO37" i="15"/>
  <c r="BP37" i="15"/>
  <c r="BM38" i="15"/>
  <c r="BN38" i="15"/>
  <c r="BO38" i="15"/>
  <c r="BP38" i="15"/>
  <c r="BM39" i="15"/>
  <c r="BN39" i="15"/>
  <c r="BO39" i="15"/>
  <c r="BP39" i="15"/>
  <c r="BM40" i="15"/>
  <c r="BN40" i="15"/>
  <c r="BO40" i="15"/>
  <c r="BP40" i="15"/>
  <c r="BM41" i="15"/>
  <c r="BN41" i="15"/>
  <c r="BO41" i="15"/>
  <c r="BP41" i="15"/>
  <c r="BM42" i="15"/>
  <c r="BN42" i="15"/>
  <c r="BO42" i="15"/>
  <c r="BP42" i="15"/>
  <c r="BM43" i="15"/>
  <c r="BN43" i="15"/>
  <c r="BO43" i="15"/>
  <c r="BP43" i="15"/>
  <c r="BM44" i="15"/>
  <c r="BN44" i="15"/>
  <c r="BO44" i="15"/>
  <c r="BP44" i="15"/>
  <c r="BM45" i="15"/>
  <c r="BN45" i="15"/>
  <c r="BO45" i="15"/>
  <c r="BP45" i="15"/>
  <c r="BM46" i="15"/>
  <c r="BN46" i="15"/>
  <c r="BO46" i="15"/>
  <c r="BP46" i="15"/>
  <c r="BM47" i="15"/>
  <c r="BN47" i="15"/>
  <c r="BO47" i="15"/>
  <c r="BP47" i="15"/>
  <c r="BM48" i="15"/>
  <c r="BN48" i="15"/>
  <c r="BO48" i="15"/>
  <c r="BP48" i="15"/>
  <c r="BM49" i="15"/>
  <c r="BN49" i="15"/>
  <c r="BO49" i="15"/>
  <c r="BP49" i="15"/>
  <c r="BM50" i="15"/>
  <c r="BN50" i="15"/>
  <c r="BO50" i="15"/>
  <c r="BP50" i="15"/>
  <c r="BM51" i="15"/>
  <c r="BN51" i="15"/>
  <c r="BO51" i="15"/>
  <c r="BP51" i="15"/>
  <c r="BM52" i="15"/>
  <c r="BN52" i="15"/>
  <c r="BO52" i="15"/>
  <c r="BP52" i="15"/>
  <c r="BM53" i="15"/>
  <c r="BN53" i="15"/>
  <c r="BO53" i="15"/>
  <c r="BP53" i="15"/>
  <c r="BM54" i="15"/>
  <c r="BN54" i="15"/>
  <c r="BO54" i="15"/>
  <c r="BP54" i="15"/>
  <c r="BM55" i="15"/>
  <c r="BN55" i="15"/>
  <c r="BO55" i="15"/>
  <c r="BP55" i="15"/>
  <c r="BM56" i="15"/>
  <c r="BN56" i="15"/>
  <c r="BO56" i="15"/>
  <c r="BP56" i="15"/>
  <c r="BM57" i="15"/>
  <c r="BN57" i="15"/>
  <c r="BO57" i="15"/>
  <c r="BP57" i="15"/>
  <c r="BM58" i="15"/>
  <c r="BN58" i="15"/>
  <c r="BO58" i="15"/>
  <c r="BP58" i="15"/>
  <c r="BM59" i="15"/>
  <c r="BN59" i="15"/>
  <c r="BO59" i="15"/>
  <c r="BP59" i="15"/>
  <c r="BM60" i="15"/>
  <c r="BN60" i="15"/>
  <c r="BO60" i="15"/>
  <c r="BP60" i="15"/>
  <c r="BM61" i="15"/>
  <c r="BN61" i="15"/>
  <c r="BO61" i="15"/>
  <c r="BP61" i="15"/>
  <c r="BM62" i="15"/>
  <c r="BN62" i="15"/>
  <c r="BO62" i="15"/>
  <c r="BP62" i="15"/>
  <c r="BM63" i="15"/>
  <c r="BN63" i="15"/>
  <c r="BO63" i="15"/>
  <c r="BP63" i="15"/>
  <c r="BM64" i="15"/>
  <c r="BN64" i="15"/>
  <c r="BO64" i="15"/>
  <c r="BP64" i="15"/>
  <c r="BM65" i="15"/>
  <c r="BN65" i="15"/>
  <c r="BO65" i="15"/>
  <c r="BP65" i="15"/>
  <c r="BM66" i="15"/>
  <c r="BN66" i="15"/>
  <c r="BO66" i="15"/>
  <c r="BP66" i="15"/>
  <c r="BM67" i="15"/>
  <c r="BN67" i="15"/>
  <c r="BO67" i="15"/>
  <c r="BP67" i="15"/>
  <c r="BM68" i="15"/>
  <c r="BN68" i="15"/>
  <c r="BO68" i="15"/>
  <c r="BP68" i="15"/>
  <c r="BM69" i="15"/>
  <c r="BN69" i="15"/>
  <c r="BO69" i="15"/>
  <c r="BP69" i="15"/>
  <c r="BM70" i="15"/>
  <c r="BN70" i="15"/>
  <c r="BO70" i="15"/>
  <c r="BP70" i="15"/>
  <c r="BM71" i="15"/>
  <c r="BN71" i="15"/>
  <c r="BO71" i="15"/>
  <c r="BP71" i="15"/>
  <c r="BM72" i="15"/>
  <c r="BN72" i="15"/>
  <c r="BO72" i="15"/>
  <c r="BP72" i="15"/>
  <c r="BM73" i="15"/>
  <c r="BN73" i="15"/>
  <c r="BO73" i="15"/>
  <c r="BP73" i="15"/>
  <c r="BM74" i="15"/>
  <c r="BN74" i="15"/>
  <c r="BO74" i="15"/>
  <c r="BP74" i="15"/>
  <c r="BM75" i="15"/>
  <c r="BN75" i="15"/>
  <c r="BO75" i="15"/>
  <c r="BP75" i="15"/>
  <c r="BM76" i="15"/>
  <c r="BN76" i="15"/>
  <c r="BO76" i="15"/>
  <c r="BP76" i="15"/>
  <c r="BM77" i="15"/>
  <c r="BN77" i="15"/>
  <c r="BO77" i="15"/>
  <c r="BP77" i="15"/>
  <c r="BM78" i="15"/>
  <c r="BN78" i="15"/>
  <c r="BO78" i="15"/>
  <c r="BP78" i="15"/>
  <c r="BM79" i="15"/>
  <c r="BN79" i="15"/>
  <c r="BO79" i="15"/>
  <c r="BP79" i="15"/>
  <c r="BM80" i="15"/>
  <c r="BN80" i="15"/>
  <c r="BO80" i="15"/>
  <c r="BP80" i="15"/>
  <c r="BM81" i="15"/>
  <c r="BN81" i="15"/>
  <c r="BO81" i="15"/>
  <c r="BP81" i="15"/>
  <c r="BM82" i="15"/>
  <c r="BN82" i="15"/>
  <c r="BO82" i="15"/>
  <c r="BP82" i="15"/>
  <c r="BM83" i="15"/>
  <c r="BN83" i="15"/>
  <c r="BO83" i="15"/>
  <c r="BP83" i="15"/>
  <c r="BM84" i="15"/>
  <c r="BN84" i="15"/>
  <c r="BO84" i="15"/>
  <c r="BP84" i="15"/>
  <c r="BM85" i="15"/>
  <c r="BN85" i="15"/>
  <c r="BO85" i="15"/>
  <c r="BP85" i="15"/>
  <c r="BM86" i="15"/>
  <c r="BN86" i="15"/>
  <c r="BO86" i="15"/>
  <c r="BP86" i="15"/>
  <c r="BM87" i="15"/>
  <c r="BN87" i="15"/>
  <c r="BO87" i="15"/>
  <c r="BP87" i="15"/>
  <c r="BM88" i="15"/>
  <c r="BN88" i="15"/>
  <c r="BO88" i="15"/>
  <c r="BP88" i="15"/>
  <c r="BM90" i="15"/>
  <c r="BN90" i="15"/>
  <c r="BO90" i="15"/>
  <c r="BP90" i="15"/>
  <c r="BM91" i="15"/>
  <c r="BN91" i="15"/>
  <c r="BO91" i="15"/>
  <c r="BP91" i="15"/>
  <c r="BM92" i="15"/>
  <c r="BN92" i="15"/>
  <c r="BO92" i="15"/>
  <c r="BP92" i="15"/>
  <c r="BM93" i="15"/>
  <c r="BN93" i="15"/>
  <c r="BO93" i="15"/>
  <c r="BP93" i="15"/>
  <c r="BM94" i="15"/>
  <c r="BN94" i="15"/>
  <c r="BO94" i="15"/>
  <c r="BP94" i="15"/>
  <c r="BM95" i="15"/>
  <c r="BN95" i="15"/>
  <c r="BO95" i="15"/>
  <c r="BP95" i="15"/>
  <c r="BM96" i="15"/>
  <c r="BN96" i="15"/>
  <c r="BO96" i="15"/>
  <c r="BP96" i="15"/>
  <c r="BM98" i="15"/>
  <c r="BN98" i="15"/>
  <c r="BO98" i="15"/>
  <c r="BP98" i="15"/>
  <c r="BM99" i="15"/>
  <c r="BN99" i="15"/>
  <c r="BO99" i="15"/>
  <c r="BP99" i="15"/>
  <c r="BM100" i="15"/>
  <c r="BN100" i="15"/>
  <c r="BO100" i="15"/>
  <c r="BP100" i="15"/>
  <c r="BM101" i="15"/>
  <c r="BN101" i="15"/>
  <c r="BO101" i="15"/>
  <c r="BP101" i="15"/>
  <c r="BM102" i="15"/>
  <c r="BN102" i="15"/>
  <c r="BO102" i="15"/>
  <c r="BP102" i="15"/>
  <c r="BM103" i="15"/>
  <c r="BN103" i="15"/>
  <c r="BO103" i="15"/>
  <c r="BP103" i="15"/>
  <c r="BM104" i="15"/>
  <c r="BN104" i="15"/>
  <c r="BO104" i="15"/>
  <c r="BP104" i="15"/>
  <c r="BM105" i="15"/>
  <c r="BN105" i="15"/>
  <c r="BO105" i="15"/>
  <c r="BP105" i="15"/>
  <c r="BM106" i="15"/>
  <c r="BN106" i="15"/>
  <c r="BO106" i="15"/>
  <c r="BP106" i="15"/>
  <c r="BM107" i="15"/>
  <c r="BN107" i="15"/>
  <c r="BO107" i="15"/>
  <c r="BP107" i="15"/>
  <c r="BM108" i="15"/>
  <c r="BN108" i="15"/>
  <c r="BO108" i="15"/>
  <c r="BP108" i="15"/>
  <c r="BM109" i="15"/>
  <c r="BN109" i="15"/>
  <c r="BO109" i="15"/>
  <c r="BP109" i="15"/>
  <c r="BM110" i="15"/>
  <c r="BN110" i="15"/>
  <c r="BO110" i="15"/>
  <c r="BP110" i="15"/>
  <c r="BM111" i="15"/>
  <c r="BN111" i="15"/>
  <c r="BO111" i="15"/>
  <c r="BP111" i="15"/>
  <c r="BM112" i="15"/>
  <c r="BN112" i="15"/>
  <c r="BO112" i="15"/>
  <c r="BP112" i="15"/>
  <c r="BM113" i="15"/>
  <c r="BN113" i="15"/>
  <c r="BO113" i="15"/>
  <c r="BP113" i="15"/>
  <c r="BM115" i="15"/>
  <c r="BN115" i="15"/>
  <c r="BO115" i="15"/>
  <c r="BP115" i="15"/>
  <c r="BM116" i="15"/>
  <c r="BN116" i="15"/>
  <c r="BO116" i="15"/>
  <c r="BP116" i="15"/>
  <c r="BM117" i="15"/>
  <c r="BN117" i="15"/>
  <c r="BO117" i="15"/>
  <c r="BP117" i="15"/>
  <c r="BM118" i="15"/>
  <c r="BN118" i="15"/>
  <c r="BO118" i="15"/>
  <c r="BP118" i="15"/>
  <c r="BM119" i="15"/>
  <c r="BN119" i="15"/>
  <c r="BO119" i="15"/>
  <c r="BP119" i="15"/>
  <c r="BM120" i="15"/>
  <c r="BN120" i="15"/>
  <c r="BO120" i="15"/>
  <c r="BP120" i="15"/>
  <c r="BM121" i="15"/>
  <c r="BN121" i="15"/>
  <c r="BO121" i="15"/>
  <c r="BP121" i="15"/>
  <c r="BM122" i="15"/>
  <c r="BN122" i="15"/>
  <c r="BO122" i="15"/>
  <c r="BP122" i="15"/>
  <c r="BM123" i="15"/>
  <c r="BN123" i="15"/>
  <c r="BO123" i="15"/>
  <c r="BP123" i="15"/>
  <c r="BM124" i="15"/>
  <c r="BN124" i="15"/>
  <c r="BO124" i="15"/>
  <c r="BP124" i="15"/>
  <c r="BM125" i="15"/>
  <c r="BN125" i="15"/>
  <c r="BO125" i="15"/>
  <c r="BP125" i="15"/>
  <c r="BM126" i="15"/>
  <c r="BN126" i="15"/>
  <c r="BO126" i="15"/>
  <c r="BP126" i="15"/>
  <c r="BM127" i="15"/>
  <c r="BN127" i="15"/>
  <c r="BO127" i="15"/>
  <c r="BP127" i="15"/>
  <c r="BM128" i="15"/>
  <c r="BN128" i="15"/>
  <c r="BO128" i="15"/>
  <c r="BP128" i="15"/>
  <c r="BM129" i="15"/>
  <c r="BN129" i="15"/>
  <c r="BO129" i="15"/>
  <c r="BP129" i="15"/>
  <c r="BM131" i="15"/>
  <c r="BN131" i="15"/>
  <c r="BO131" i="15"/>
  <c r="BP131" i="15"/>
  <c r="BM132" i="15"/>
  <c r="BN132" i="15"/>
  <c r="BO132" i="15"/>
  <c r="BP132" i="15"/>
  <c r="BM133" i="15"/>
  <c r="BN133" i="15"/>
  <c r="BO133" i="15"/>
  <c r="BP133" i="15"/>
  <c r="BM134" i="15"/>
  <c r="BN134" i="15"/>
  <c r="BO134" i="15"/>
  <c r="BP134" i="15"/>
  <c r="BM135" i="15"/>
  <c r="BN135" i="15"/>
  <c r="BO135" i="15"/>
  <c r="BP135" i="15"/>
  <c r="BM136" i="15"/>
  <c r="BN136" i="15"/>
  <c r="BO136" i="15"/>
  <c r="BP136" i="15"/>
  <c r="BM137" i="15"/>
  <c r="BN137" i="15"/>
  <c r="BO137" i="15"/>
  <c r="BP137" i="15"/>
  <c r="BM138" i="15"/>
  <c r="BN138" i="15"/>
  <c r="BO138" i="15"/>
  <c r="BP138" i="15"/>
  <c r="BM139" i="15"/>
  <c r="BN139" i="15"/>
  <c r="BO139" i="15"/>
  <c r="BP139" i="15"/>
  <c r="BM140" i="15"/>
  <c r="BN140" i="15"/>
  <c r="BO140" i="15"/>
  <c r="BP140" i="15"/>
  <c r="BM141" i="15"/>
  <c r="BN141" i="15"/>
  <c r="BO141" i="15"/>
  <c r="BP141" i="15"/>
  <c r="BM142" i="15"/>
  <c r="BN142" i="15"/>
  <c r="BO142" i="15"/>
  <c r="BP142" i="15"/>
  <c r="BM143" i="15"/>
  <c r="BN143" i="15"/>
  <c r="BO143" i="15"/>
  <c r="BP143" i="15"/>
  <c r="BM144" i="15"/>
  <c r="BN144" i="15"/>
  <c r="BO144" i="15"/>
  <c r="BP144" i="15"/>
  <c r="BM145" i="15"/>
  <c r="BN145" i="15"/>
  <c r="BO145" i="15"/>
  <c r="BP145" i="15"/>
  <c r="BM147" i="15"/>
  <c r="BN147" i="15"/>
  <c r="BO147" i="15"/>
  <c r="BP147" i="15"/>
  <c r="BM148" i="15"/>
  <c r="BN148" i="15"/>
  <c r="BO148" i="15"/>
  <c r="BP148" i="15"/>
  <c r="BM149" i="15"/>
  <c r="BN149" i="15"/>
  <c r="BO149" i="15"/>
  <c r="BP149" i="15"/>
  <c r="BM150" i="15"/>
  <c r="BN150" i="15"/>
  <c r="BO150" i="15"/>
  <c r="BP150" i="15"/>
  <c r="BM151" i="15"/>
  <c r="BN151" i="15"/>
  <c r="BO151" i="15"/>
  <c r="BP151" i="15"/>
  <c r="BM152" i="15"/>
  <c r="BN152" i="15"/>
  <c r="BO152" i="15"/>
  <c r="BP152" i="15"/>
  <c r="Q44" i="11" a="1"/>
  <c r="Q44" i="11"/>
  <c r="P44" i="11" a="1"/>
  <c r="P44" i="11"/>
  <c r="N44" i="11" a="1"/>
  <c r="N44" i="11"/>
  <c r="M44" i="11" a="1"/>
  <c r="M44" i="11"/>
  <c r="L44" i="11" a="1"/>
  <c r="L44" i="11"/>
  <c r="K44" i="11" a="1"/>
  <c r="K44" i="11"/>
  <c r="J44" i="11" a="1"/>
  <c r="J44" i="11"/>
  <c r="BB2" i="15"/>
  <c r="BB3" i="15"/>
  <c r="BB4" i="15"/>
  <c r="BB5" i="15"/>
  <c r="BB6" i="15"/>
  <c r="BB7" i="15"/>
  <c r="BB8" i="15"/>
  <c r="BB9" i="15"/>
  <c r="BB10" i="15"/>
  <c r="BB11" i="15"/>
  <c r="BB12" i="15"/>
  <c r="BB13" i="15"/>
  <c r="BB14" i="15"/>
  <c r="BB15" i="15"/>
  <c r="BB16" i="15"/>
  <c r="BB17" i="15"/>
  <c r="BB18" i="15"/>
  <c r="BB19" i="15"/>
  <c r="BB20" i="15"/>
  <c r="BB21" i="15"/>
  <c r="BB22" i="15"/>
  <c r="BB23" i="15"/>
  <c r="BB24" i="15"/>
  <c r="BB25" i="15"/>
  <c r="BB26" i="15"/>
  <c r="BB27" i="15"/>
  <c r="BB28" i="15"/>
  <c r="BB29" i="15"/>
  <c r="BB30" i="15"/>
  <c r="BB31" i="15"/>
  <c r="BB32" i="15"/>
  <c r="BB33" i="15"/>
  <c r="BB34" i="15"/>
  <c r="BB35" i="15"/>
  <c r="BB36" i="15"/>
  <c r="BB37" i="15"/>
  <c r="BB38" i="15"/>
  <c r="BB39" i="15"/>
  <c r="BB40" i="15"/>
  <c r="BB41" i="15"/>
  <c r="BB42" i="15"/>
  <c r="BB43" i="15"/>
  <c r="BB44" i="15"/>
  <c r="BB45" i="15"/>
  <c r="BB46" i="15"/>
  <c r="BB47" i="15"/>
  <c r="BB48" i="15"/>
  <c r="BB49" i="15"/>
  <c r="BB50" i="15"/>
  <c r="BB51" i="15"/>
  <c r="BB52" i="15"/>
  <c r="BB53" i="15"/>
  <c r="BB54" i="15"/>
  <c r="BB55" i="15"/>
  <c r="BB56" i="15"/>
  <c r="BB57" i="15"/>
  <c r="BB58" i="15"/>
  <c r="BB59" i="15"/>
  <c r="BB60" i="15"/>
  <c r="BB61" i="15"/>
  <c r="BB62" i="15"/>
  <c r="BB63" i="15"/>
  <c r="BB64" i="15"/>
  <c r="BB65" i="15"/>
  <c r="BB66" i="15"/>
  <c r="BB67" i="15"/>
  <c r="BB68" i="15"/>
  <c r="BB69" i="15"/>
  <c r="BB70" i="15"/>
  <c r="BB71" i="15"/>
  <c r="BB72" i="15"/>
  <c r="BB73" i="15"/>
  <c r="BB74" i="15"/>
  <c r="BB75" i="15"/>
  <c r="BB76" i="15"/>
  <c r="BB77" i="15"/>
  <c r="BB78" i="15"/>
  <c r="BB79" i="15"/>
  <c r="BB80" i="15"/>
  <c r="BB81" i="15"/>
  <c r="BB82" i="15"/>
  <c r="BB83" i="15"/>
  <c r="BB84" i="15"/>
  <c r="BB85" i="15"/>
  <c r="BB86" i="15"/>
  <c r="BB87" i="15"/>
  <c r="BB88" i="15"/>
  <c r="BB89" i="15"/>
  <c r="BB90" i="15"/>
  <c r="BB91" i="15"/>
  <c r="BB92" i="15"/>
  <c r="BB93" i="15"/>
  <c r="BB94" i="15"/>
  <c r="BB95" i="15"/>
  <c r="BB96" i="15"/>
  <c r="BB97" i="15"/>
  <c r="BB98" i="15"/>
  <c r="BB99" i="15"/>
  <c r="BB100" i="15"/>
  <c r="BB101" i="15"/>
  <c r="BB102" i="15"/>
  <c r="BB103" i="15"/>
  <c r="BB104" i="15"/>
  <c r="BB105" i="15"/>
  <c r="BB106" i="15"/>
  <c r="BB107" i="15"/>
  <c r="BB108" i="15"/>
  <c r="BB109" i="15"/>
  <c r="BB110" i="15"/>
  <c r="BB111" i="15"/>
  <c r="BB112" i="15"/>
  <c r="BB113" i="15"/>
  <c r="BB114" i="15"/>
  <c r="BB115" i="15"/>
  <c r="BB116" i="15"/>
  <c r="BB117" i="15"/>
  <c r="BB118" i="15"/>
  <c r="BB119" i="15"/>
  <c r="BB120" i="15"/>
  <c r="BB121" i="15"/>
  <c r="BB122" i="15"/>
  <c r="BB123" i="15"/>
  <c r="BB124" i="15"/>
  <c r="BB125" i="15"/>
  <c r="BB126" i="15"/>
  <c r="BB127" i="15"/>
  <c r="BB128" i="15"/>
  <c r="BB129" i="15"/>
  <c r="BB130" i="15"/>
  <c r="BB131" i="15"/>
  <c r="BB132" i="15"/>
  <c r="BB133" i="15"/>
  <c r="BB134" i="15"/>
  <c r="BB135" i="15"/>
  <c r="BB136" i="15"/>
  <c r="BB137" i="15"/>
  <c r="BB138" i="15"/>
  <c r="BB139" i="15"/>
  <c r="BB140" i="15"/>
  <c r="BB141" i="15"/>
  <c r="BB142" i="15"/>
  <c r="BB143" i="15"/>
  <c r="BB144" i="15"/>
  <c r="BB145" i="15"/>
  <c r="BB146" i="15"/>
  <c r="BB147" i="15"/>
  <c r="BB148" i="15"/>
  <c r="BB149" i="15"/>
  <c r="BB150" i="15"/>
  <c r="BB151" i="15"/>
  <c r="BB152" i="15"/>
  <c r="I44" i="11" a="1"/>
  <c r="I44" i="11"/>
  <c r="BA2" i="15"/>
  <c r="BA3" i="15"/>
  <c r="BA4" i="15"/>
  <c r="BA5" i="15"/>
  <c r="BA6" i="15"/>
  <c r="BA7" i="15"/>
  <c r="BA8" i="15"/>
  <c r="BA9" i="15"/>
  <c r="BA10" i="15"/>
  <c r="BA11" i="15"/>
  <c r="BA12" i="15"/>
  <c r="BA13" i="15"/>
  <c r="BA14" i="15"/>
  <c r="BA15" i="15"/>
  <c r="BA16" i="15"/>
  <c r="BA17" i="15"/>
  <c r="BA18" i="15"/>
  <c r="BA19" i="15"/>
  <c r="BA20" i="15"/>
  <c r="BA21" i="15"/>
  <c r="BA22" i="15"/>
  <c r="BA23" i="15"/>
  <c r="BA24" i="15"/>
  <c r="BA25" i="15"/>
  <c r="BA26" i="15"/>
  <c r="BA27" i="15"/>
  <c r="BA28" i="15"/>
  <c r="BA29" i="15"/>
  <c r="BA30" i="15"/>
  <c r="BA31" i="15"/>
  <c r="BA32" i="15"/>
  <c r="BA33" i="15"/>
  <c r="BA34" i="15"/>
  <c r="BA35" i="15"/>
  <c r="BA36" i="15"/>
  <c r="BA37" i="15"/>
  <c r="BA38" i="15"/>
  <c r="BA39" i="15"/>
  <c r="BA40" i="15"/>
  <c r="BA41" i="15"/>
  <c r="BA42" i="15"/>
  <c r="BA43" i="15"/>
  <c r="BA44" i="15"/>
  <c r="BA45" i="15"/>
  <c r="BA46" i="15"/>
  <c r="BA47" i="15"/>
  <c r="BA48" i="15"/>
  <c r="BA49" i="15"/>
  <c r="BA50" i="15"/>
  <c r="BA51" i="15"/>
  <c r="BA52" i="15"/>
  <c r="BA53" i="15"/>
  <c r="BA54" i="15"/>
  <c r="BA55" i="15"/>
  <c r="BA56" i="15"/>
  <c r="BA57" i="15"/>
  <c r="BA58" i="15"/>
  <c r="BA59" i="15"/>
  <c r="BA60" i="15"/>
  <c r="BA61" i="15"/>
  <c r="BA62" i="15"/>
  <c r="BA63" i="15"/>
  <c r="BA64" i="15"/>
  <c r="BA65" i="15"/>
  <c r="BA66" i="15"/>
  <c r="BA67" i="15"/>
  <c r="BA68" i="15"/>
  <c r="BA69" i="15"/>
  <c r="BA70" i="15"/>
  <c r="BA71" i="15"/>
  <c r="BA72" i="15"/>
  <c r="BA73" i="15"/>
  <c r="BA74" i="15"/>
  <c r="BA75" i="15"/>
  <c r="BA76" i="15"/>
  <c r="BA77" i="15"/>
  <c r="BA78" i="15"/>
  <c r="BA79" i="15"/>
  <c r="BA80" i="15"/>
  <c r="BA81" i="15"/>
  <c r="BA82" i="15"/>
  <c r="BA83" i="15"/>
  <c r="BA84" i="15"/>
  <c r="BA85" i="15"/>
  <c r="BA86" i="15"/>
  <c r="BA87" i="15"/>
  <c r="BA88" i="15"/>
  <c r="BA89" i="15"/>
  <c r="BA90" i="15"/>
  <c r="BA91" i="15"/>
  <c r="BA92" i="15"/>
  <c r="BA93" i="15"/>
  <c r="BA94" i="15"/>
  <c r="BA95" i="15"/>
  <c r="BA96" i="15"/>
  <c r="BA97" i="15"/>
  <c r="BA98" i="15"/>
  <c r="BA99" i="15"/>
  <c r="BA100" i="15"/>
  <c r="BA101" i="15"/>
  <c r="BA102" i="15"/>
  <c r="BA103" i="15"/>
  <c r="BA104" i="15"/>
  <c r="BA105" i="15"/>
  <c r="BA106" i="15"/>
  <c r="BA107" i="15"/>
  <c r="BA108" i="15"/>
  <c r="BA109" i="15"/>
  <c r="BA110" i="15"/>
  <c r="BA111" i="15"/>
  <c r="BA112" i="15"/>
  <c r="BA113" i="15"/>
  <c r="BA114" i="15"/>
  <c r="BA115" i="15"/>
  <c r="BA116" i="15"/>
  <c r="BA117" i="15"/>
  <c r="BA118" i="15"/>
  <c r="BA119" i="15"/>
  <c r="BA120" i="15"/>
  <c r="BA121" i="15"/>
  <c r="BA122" i="15"/>
  <c r="BA123" i="15"/>
  <c r="BA124" i="15"/>
  <c r="BA125" i="15"/>
  <c r="BA126" i="15"/>
  <c r="BA127" i="15"/>
  <c r="BA128" i="15"/>
  <c r="BA129" i="15"/>
  <c r="BA130" i="15"/>
  <c r="BA131" i="15"/>
  <c r="BA132" i="15"/>
  <c r="BA133" i="15"/>
  <c r="BA134" i="15"/>
  <c r="BA135" i="15"/>
  <c r="BA136" i="15"/>
  <c r="BA137" i="15"/>
  <c r="BA138" i="15"/>
  <c r="BA139" i="15"/>
  <c r="BA140" i="15"/>
  <c r="BA141" i="15"/>
  <c r="BA142" i="15"/>
  <c r="BA143" i="15"/>
  <c r="BA144" i="15"/>
  <c r="BA145" i="15"/>
  <c r="BA146" i="15"/>
  <c r="BA147" i="15"/>
  <c r="BA148" i="15"/>
  <c r="BA149" i="15"/>
  <c r="BA150" i="15"/>
  <c r="BA151" i="15"/>
  <c r="BA152" i="15"/>
  <c r="H44" i="11" a="1"/>
  <c r="H44" i="11"/>
  <c r="AZ2" i="15"/>
  <c r="AZ3" i="15"/>
  <c r="AZ4" i="15"/>
  <c r="AZ5" i="15"/>
  <c r="AZ6" i="15"/>
  <c r="AZ7" i="15"/>
  <c r="AZ8" i="15"/>
  <c r="AZ9" i="15"/>
  <c r="AZ10" i="15"/>
  <c r="AZ11" i="15"/>
  <c r="AZ12" i="15"/>
  <c r="AZ13" i="15"/>
  <c r="AZ14" i="15"/>
  <c r="AZ15" i="15"/>
  <c r="AZ16" i="15"/>
  <c r="AZ17" i="15"/>
  <c r="AZ18" i="15"/>
  <c r="AZ19" i="15"/>
  <c r="AZ20" i="15"/>
  <c r="AZ21" i="15"/>
  <c r="AZ22" i="15"/>
  <c r="AZ23" i="15"/>
  <c r="AZ24" i="15"/>
  <c r="AZ25" i="15"/>
  <c r="AZ26" i="15"/>
  <c r="AZ27" i="15"/>
  <c r="AZ28" i="15"/>
  <c r="AZ29" i="15"/>
  <c r="AZ30" i="15"/>
  <c r="AZ31" i="15"/>
  <c r="AZ32" i="15"/>
  <c r="AZ33" i="15"/>
  <c r="AZ34" i="15"/>
  <c r="AZ35" i="15"/>
  <c r="AZ36" i="15"/>
  <c r="AZ37" i="15"/>
  <c r="AZ38" i="15"/>
  <c r="AZ39" i="15"/>
  <c r="AZ40" i="15"/>
  <c r="AZ41" i="15"/>
  <c r="AZ42" i="15"/>
  <c r="AZ43" i="15"/>
  <c r="AZ44" i="15"/>
  <c r="AZ45" i="15"/>
  <c r="AZ46" i="15"/>
  <c r="AZ47" i="15"/>
  <c r="AZ48" i="15"/>
  <c r="AZ49" i="15"/>
  <c r="AZ50" i="15"/>
  <c r="AZ51" i="15"/>
  <c r="AZ52" i="15"/>
  <c r="AZ53" i="15"/>
  <c r="AZ54" i="15"/>
  <c r="AZ55" i="15"/>
  <c r="AZ56" i="15"/>
  <c r="AZ57" i="15"/>
  <c r="AZ58" i="15"/>
  <c r="AZ59" i="15"/>
  <c r="AZ60" i="15"/>
  <c r="AZ61" i="15"/>
  <c r="AZ62" i="15"/>
  <c r="AZ63" i="15"/>
  <c r="AZ64" i="15"/>
  <c r="AZ65" i="15"/>
  <c r="AZ66" i="15"/>
  <c r="AZ67" i="15"/>
  <c r="AZ68" i="15"/>
  <c r="AZ69" i="15"/>
  <c r="AZ70" i="15"/>
  <c r="AZ71" i="15"/>
  <c r="AZ72" i="15"/>
  <c r="AZ73" i="15"/>
  <c r="AZ74" i="15"/>
  <c r="AZ75" i="15"/>
  <c r="AZ76" i="15"/>
  <c r="AZ77" i="15"/>
  <c r="AZ78" i="15"/>
  <c r="AZ79" i="15"/>
  <c r="AZ80" i="15"/>
  <c r="AZ81" i="15"/>
  <c r="AZ82" i="15"/>
  <c r="AZ83" i="15"/>
  <c r="AZ84" i="15"/>
  <c r="AZ85" i="15"/>
  <c r="AZ86" i="15"/>
  <c r="AZ87" i="15"/>
  <c r="AZ88" i="15"/>
  <c r="AZ89" i="15"/>
  <c r="AZ90" i="15"/>
  <c r="AZ91" i="15"/>
  <c r="AZ92" i="15"/>
  <c r="AZ93" i="15"/>
  <c r="AZ94" i="15"/>
  <c r="AZ95" i="15"/>
  <c r="AZ96" i="15"/>
  <c r="AZ97" i="15"/>
  <c r="AZ98" i="15"/>
  <c r="AZ99" i="15"/>
  <c r="AZ100" i="15"/>
  <c r="AZ101" i="15"/>
  <c r="AZ102" i="15"/>
  <c r="AZ103" i="15"/>
  <c r="AZ104" i="15"/>
  <c r="AZ105" i="15"/>
  <c r="AZ106" i="15"/>
  <c r="AZ107" i="15"/>
  <c r="AZ108" i="15"/>
  <c r="AZ109" i="15"/>
  <c r="AZ110" i="15"/>
  <c r="AZ111" i="15"/>
  <c r="AZ112" i="15"/>
  <c r="AZ113" i="15"/>
  <c r="AZ114" i="15"/>
  <c r="AZ115" i="15"/>
  <c r="AZ116" i="15"/>
  <c r="AZ117" i="15"/>
  <c r="AZ118" i="15"/>
  <c r="AZ119" i="15"/>
  <c r="AZ120" i="15"/>
  <c r="AZ121" i="15"/>
  <c r="AZ122" i="15"/>
  <c r="AZ123" i="15"/>
  <c r="AZ124" i="15"/>
  <c r="AZ125" i="15"/>
  <c r="AZ126" i="15"/>
  <c r="AZ127" i="15"/>
  <c r="AZ128" i="15"/>
  <c r="AZ129" i="15"/>
  <c r="AZ130" i="15"/>
  <c r="AZ131" i="15"/>
  <c r="AZ132" i="15"/>
  <c r="AZ133" i="15"/>
  <c r="AZ134" i="15"/>
  <c r="AZ135" i="15"/>
  <c r="AZ136" i="15"/>
  <c r="AZ137" i="15"/>
  <c r="AZ138" i="15"/>
  <c r="AZ139" i="15"/>
  <c r="AZ140" i="15"/>
  <c r="AZ141" i="15"/>
  <c r="AZ142" i="15"/>
  <c r="AZ143" i="15"/>
  <c r="AZ144" i="15"/>
  <c r="AZ145" i="15"/>
  <c r="AZ146" i="15"/>
  <c r="AZ147" i="15"/>
  <c r="AZ148" i="15"/>
  <c r="AZ149" i="15"/>
  <c r="AZ150" i="15"/>
  <c r="AZ151" i="15"/>
  <c r="AZ152" i="15"/>
  <c r="G44" i="11" a="1"/>
  <c r="G44" i="11"/>
  <c r="F44" i="11" a="1"/>
  <c r="F44" i="11"/>
  <c r="E44" i="11" a="1"/>
  <c r="E44" i="11"/>
  <c r="D44" i="11" a="1"/>
  <c r="D44" i="11"/>
  <c r="C44" i="11" a="1"/>
  <c r="C44" i="11"/>
  <c r="B44" i="11" a="1"/>
  <c r="B44" i="11"/>
  <c r="AU43" i="1" a="1"/>
  <c r="AU43" i="1"/>
  <c r="AT43" i="1" a="1"/>
  <c r="AT43" i="1"/>
  <c r="AS43" i="1" a="1"/>
  <c r="AS43" i="1"/>
  <c r="AR43" i="1" a="1"/>
  <c r="AR43" i="1"/>
  <c r="AQ43" i="1" a="1"/>
  <c r="AQ43" i="1"/>
  <c r="AP43" i="1" a="1"/>
  <c r="AP43" i="1"/>
  <c r="AO43" i="1" a="1"/>
  <c r="AO43" i="1"/>
  <c r="AN43" i="1" a="1"/>
  <c r="AN43" i="1"/>
  <c r="AM43" i="1" a="1"/>
  <c r="AM43" i="1"/>
  <c r="AL43" i="1" a="1"/>
  <c r="AL43" i="1"/>
  <c r="AK43" i="1" a="1"/>
  <c r="AK43" i="1"/>
  <c r="AJ43" i="1" a="1"/>
  <c r="AJ43" i="1"/>
  <c r="AI43" i="1" a="1"/>
  <c r="AI43" i="1"/>
  <c r="AH43" i="1" a="1"/>
  <c r="AH43" i="1"/>
  <c r="AG43" i="1" a="1"/>
  <c r="AG43" i="1"/>
  <c r="AF43" i="1" a="1"/>
  <c r="AF43" i="1"/>
  <c r="AE43" i="1" a="1"/>
  <c r="AE43" i="1"/>
  <c r="AD43" i="1" a="1"/>
  <c r="AD43" i="1"/>
  <c r="AC43" i="1" a="1"/>
  <c r="AC43" i="1"/>
  <c r="AB43" i="1" a="1"/>
  <c r="AB43" i="1"/>
  <c r="AA43" i="1" a="1"/>
  <c r="AA43" i="1"/>
  <c r="Z43" i="1" a="1"/>
  <c r="Z43" i="1"/>
  <c r="Y43" i="1" a="1"/>
  <c r="Y43" i="1"/>
  <c r="X43" i="1" a="1"/>
  <c r="X43" i="1"/>
  <c r="W43" i="1" a="1"/>
  <c r="W43" i="1"/>
  <c r="U43" i="1" a="1"/>
  <c r="U43" i="1"/>
  <c r="T43" i="1" a="1"/>
  <c r="T43" i="1"/>
  <c r="S43" i="1" a="1"/>
  <c r="S43" i="1"/>
  <c r="Q43" i="1" a="1"/>
  <c r="Q43" i="1"/>
  <c r="P43" i="1" a="1"/>
  <c r="P43" i="1"/>
  <c r="O43" i="1" a="1"/>
  <c r="O43" i="1"/>
  <c r="N43" i="1" a="1"/>
  <c r="N43" i="1"/>
  <c r="M43" i="1" a="1"/>
  <c r="M43" i="1"/>
  <c r="L43" i="1" a="1"/>
  <c r="L43" i="1"/>
  <c r="K43" i="1" a="1"/>
  <c r="K43" i="1"/>
  <c r="J43" i="1" a="1"/>
  <c r="J43" i="1"/>
  <c r="I43" i="1" a="1"/>
  <c r="I43" i="1"/>
  <c r="H43" i="1" a="1"/>
  <c r="H43" i="1"/>
  <c r="G43" i="1" a="1"/>
  <c r="G43" i="1"/>
  <c r="F43" i="1" a="1"/>
  <c r="F43" i="1"/>
  <c r="E43" i="1" a="1"/>
  <c r="E43" i="1"/>
  <c r="D43" i="1" a="1"/>
  <c r="D43" i="1"/>
  <c r="C43" i="1" a="1"/>
  <c r="C43" i="1"/>
  <c r="B43" i="1" a="1"/>
  <c r="B43" i="1"/>
  <c r="Y43" i="11" a="1"/>
  <c r="Y43" i="11"/>
  <c r="X43" i="11" a="1"/>
  <c r="X43" i="11"/>
  <c r="W43" i="11" a="1"/>
  <c r="W43" i="11"/>
  <c r="V43" i="11" a="1"/>
  <c r="V43" i="11"/>
  <c r="U43" i="11" a="1"/>
  <c r="U43" i="11"/>
  <c r="T43" i="11" a="1"/>
  <c r="T43" i="11"/>
  <c r="S43" i="11" a="1"/>
  <c r="S43" i="11"/>
  <c r="R43" i="11" a="1"/>
  <c r="R43" i="11"/>
  <c r="Q43" i="11" a="1"/>
  <c r="Q43" i="11"/>
  <c r="P43" i="11" a="1"/>
  <c r="P43" i="11"/>
  <c r="N43" i="11" a="1"/>
  <c r="N43" i="11"/>
  <c r="M43" i="11" a="1"/>
  <c r="M43" i="11"/>
  <c r="L43" i="11" a="1"/>
  <c r="L43" i="11"/>
  <c r="K43" i="11" a="1"/>
  <c r="K43" i="11"/>
  <c r="J43" i="11" a="1"/>
  <c r="J43" i="11"/>
  <c r="I43" i="11" a="1"/>
  <c r="I43" i="11"/>
  <c r="H43" i="11" a="1"/>
  <c r="H43" i="11"/>
  <c r="G43" i="11" a="1"/>
  <c r="G43" i="11"/>
  <c r="F43" i="11" a="1"/>
  <c r="F43" i="11"/>
  <c r="E43" i="11" a="1"/>
  <c r="E43" i="11"/>
  <c r="D43" i="11" a="1"/>
  <c r="D43" i="11"/>
  <c r="C43" i="11" a="1"/>
  <c r="C43" i="11"/>
  <c r="B43" i="11" a="1"/>
  <c r="B43" i="11"/>
  <c r="K14" i="11" a="1"/>
  <c r="K14" i="11"/>
  <c r="K46" i="11"/>
  <c r="K15" i="11" a="1"/>
  <c r="K15" i="11"/>
  <c r="B26" i="1" a="1"/>
  <c r="B26" i="1"/>
  <c r="B25" i="1" a="1"/>
  <c r="B25" i="1"/>
  <c r="AC26" i="1" a="1"/>
  <c r="AC26" i="1"/>
  <c r="AF27" i="1" a="1"/>
  <c r="AF27" i="1"/>
  <c r="AU42" i="1" a="1"/>
  <c r="AU42" i="1"/>
  <c r="AU41" i="1" a="1"/>
  <c r="AU41" i="1"/>
  <c r="AU40" i="1" a="1"/>
  <c r="AU40" i="1"/>
  <c r="AU39" i="1" a="1"/>
  <c r="AU39" i="1"/>
  <c r="AU38" i="1" a="1"/>
  <c r="AU38" i="1"/>
  <c r="AU37" i="1" a="1"/>
  <c r="AU37" i="1"/>
  <c r="AU36" i="1" a="1"/>
  <c r="AU36" i="1"/>
  <c r="AU35" i="1" a="1"/>
  <c r="AU35" i="1"/>
  <c r="AU34" i="1" a="1"/>
  <c r="AU34" i="1"/>
  <c r="AU33" i="1" a="1"/>
  <c r="AU33" i="1"/>
  <c r="AU32" i="1" a="1"/>
  <c r="AU32" i="1"/>
  <c r="AU31" i="1" a="1"/>
  <c r="AU31" i="1"/>
  <c r="AU30" i="1" a="1"/>
  <c r="AU30" i="1"/>
  <c r="AU29" i="1" a="1"/>
  <c r="AU29" i="1"/>
  <c r="AU28" i="1" a="1"/>
  <c r="AU28" i="1"/>
  <c r="AU27" i="1" a="1"/>
  <c r="AU27" i="1"/>
  <c r="AU26" i="1" a="1"/>
  <c r="AU26" i="1"/>
  <c r="AU25" i="1" a="1"/>
  <c r="AU25" i="1"/>
  <c r="AU24" i="1" a="1"/>
  <c r="AU24" i="1"/>
  <c r="AU23" i="1" a="1"/>
  <c r="AU23" i="1"/>
  <c r="AU22" i="1" a="1"/>
  <c r="AU22" i="1"/>
  <c r="AU21" i="1" a="1"/>
  <c r="AU21" i="1"/>
  <c r="AU20" i="1" a="1"/>
  <c r="AU20" i="1"/>
  <c r="AU19" i="1" a="1"/>
  <c r="AU19" i="1"/>
  <c r="AU18" i="1" a="1"/>
  <c r="AU18" i="1"/>
  <c r="AU17" i="1" a="1"/>
  <c r="AU17" i="1"/>
  <c r="AU16" i="1" a="1"/>
  <c r="AU16" i="1"/>
  <c r="AU15" i="1" a="1"/>
  <c r="AU15" i="1"/>
  <c r="AU14" i="1" a="1"/>
  <c r="AU14" i="1"/>
  <c r="AU13" i="1" a="1"/>
  <c r="AU13" i="1"/>
  <c r="AU12" i="1" a="1"/>
  <c r="AU12" i="1"/>
  <c r="AU11" i="1" a="1"/>
  <c r="AU11" i="1"/>
  <c r="AU10" i="1" a="1"/>
  <c r="AU10" i="1"/>
  <c r="AU9" i="1" a="1"/>
  <c r="AU9" i="1"/>
  <c r="AU8" i="1" a="1"/>
  <c r="AU8" i="1"/>
  <c r="AU7" i="1" a="1"/>
  <c r="AU7" i="1"/>
  <c r="AU6" i="1" a="1"/>
  <c r="AU6" i="1"/>
  <c r="AU5" i="1" a="1"/>
  <c r="AU5" i="1"/>
  <c r="AU4" i="1" a="1"/>
  <c r="AU4" i="1"/>
  <c r="AU3" i="1" a="1"/>
  <c r="AU3" i="1"/>
  <c r="AU2" i="1" a="1"/>
  <c r="AU2" i="1"/>
  <c r="L15" i="11" a="1"/>
  <c r="L15" i="11"/>
  <c r="L6" i="11" a="1"/>
  <c r="L6" i="11"/>
  <c r="L14" i="11" a="1"/>
  <c r="L14" i="11"/>
  <c r="L11" i="11" a="1"/>
  <c r="L11" i="11"/>
  <c r="L46" i="11"/>
  <c r="I6" i="11" a="1"/>
  <c r="I6" i="11"/>
  <c r="I14" i="11" a="1"/>
  <c r="I14" i="11"/>
  <c r="I11" i="11" a="1"/>
  <c r="I11" i="11"/>
  <c r="I46" i="11"/>
  <c r="F16" i="11" a="1"/>
  <c r="F16" i="11"/>
  <c r="F6" i="11" a="1"/>
  <c r="F6" i="11"/>
  <c r="F14" i="11" a="1"/>
  <c r="F14" i="11"/>
  <c r="F11" i="11" a="1"/>
  <c r="F11" i="11"/>
  <c r="F46" i="11"/>
  <c r="F47" i="11"/>
  <c r="F15" i="11" a="1"/>
  <c r="F15" i="11"/>
  <c r="F48" i="11"/>
  <c r="Y39" i="11" a="1"/>
  <c r="Y39" i="11"/>
  <c r="X39" i="11" a="1"/>
  <c r="X39" i="11"/>
  <c r="W39" i="11" a="1"/>
  <c r="W39" i="11"/>
  <c r="V39" i="11" a="1"/>
  <c r="V39" i="11"/>
  <c r="U39" i="11" a="1"/>
  <c r="U39" i="11"/>
  <c r="T39" i="11" a="1"/>
  <c r="T39" i="11"/>
  <c r="S39" i="11" a="1"/>
  <c r="S39" i="11"/>
  <c r="R39" i="11" a="1"/>
  <c r="R39" i="11"/>
  <c r="Q39" i="11" a="1"/>
  <c r="Q39" i="11"/>
  <c r="P39" i="11" a="1"/>
  <c r="P39" i="11"/>
  <c r="N39" i="11" a="1"/>
  <c r="N39" i="11"/>
  <c r="M39" i="11" a="1"/>
  <c r="M39" i="11"/>
  <c r="L39" i="11" a="1"/>
  <c r="L39" i="11"/>
  <c r="K39" i="11" a="1"/>
  <c r="K39" i="11"/>
  <c r="J39" i="11" a="1"/>
  <c r="J39" i="11"/>
  <c r="I39" i="11" a="1"/>
  <c r="I39" i="11"/>
  <c r="H39" i="11" a="1"/>
  <c r="H39" i="11"/>
  <c r="G39" i="11" a="1"/>
  <c r="G39" i="11"/>
  <c r="F39" i="11" a="1"/>
  <c r="F39" i="11"/>
  <c r="E39" i="11" a="1"/>
  <c r="E39" i="11"/>
  <c r="D39" i="11" a="1"/>
  <c r="D39" i="11"/>
  <c r="C39" i="11" a="1"/>
  <c r="C39" i="11"/>
  <c r="B39" i="11" a="1"/>
  <c r="B39" i="11"/>
  <c r="Y38" i="11" a="1"/>
  <c r="Y38" i="11"/>
  <c r="X38" i="11" a="1"/>
  <c r="X38" i="11"/>
  <c r="W38" i="11" a="1"/>
  <c r="W38" i="11"/>
  <c r="V38" i="11" a="1"/>
  <c r="V38" i="11"/>
  <c r="U38" i="11" a="1"/>
  <c r="U38" i="11"/>
  <c r="T38" i="11" a="1"/>
  <c r="T38" i="11"/>
  <c r="S38" i="11" a="1"/>
  <c r="S38" i="11"/>
  <c r="R38" i="11" a="1"/>
  <c r="R38" i="11"/>
  <c r="Q38" i="11" a="1"/>
  <c r="Q38" i="11"/>
  <c r="P38" i="11" a="1"/>
  <c r="P38" i="11"/>
  <c r="N38" i="11" a="1"/>
  <c r="N38" i="11"/>
  <c r="M38" i="11" a="1"/>
  <c r="M38" i="11"/>
  <c r="L38" i="11" a="1"/>
  <c r="L38" i="11"/>
  <c r="K38" i="11" a="1"/>
  <c r="K38" i="11"/>
  <c r="J38" i="11" a="1"/>
  <c r="J38" i="11"/>
  <c r="I38" i="11" a="1"/>
  <c r="I38" i="11"/>
  <c r="H38" i="11" a="1"/>
  <c r="H38" i="11"/>
  <c r="G38" i="11" a="1"/>
  <c r="G38" i="11"/>
  <c r="F38" i="11" a="1"/>
  <c r="F38" i="11"/>
  <c r="E38" i="11" a="1"/>
  <c r="E38" i="11"/>
  <c r="D38" i="11" a="1"/>
  <c r="D38" i="11"/>
  <c r="C38" i="11" a="1"/>
  <c r="C38" i="11"/>
  <c r="B38" i="11" a="1"/>
  <c r="B38" i="11"/>
  <c r="Y37" i="11" a="1"/>
  <c r="Y37" i="11"/>
  <c r="X37" i="11" a="1"/>
  <c r="X37" i="11"/>
  <c r="W37" i="11" a="1"/>
  <c r="W37" i="11"/>
  <c r="V37" i="11" a="1"/>
  <c r="V37" i="11"/>
  <c r="U37" i="11" a="1"/>
  <c r="U37" i="11"/>
  <c r="T37" i="11" a="1"/>
  <c r="T37" i="11"/>
  <c r="S37" i="11" a="1"/>
  <c r="S37" i="11"/>
  <c r="R37" i="11" a="1"/>
  <c r="R37" i="11"/>
  <c r="Q37" i="11" a="1"/>
  <c r="Q37" i="11"/>
  <c r="P37" i="11" a="1"/>
  <c r="P37" i="11"/>
  <c r="N37" i="11" a="1"/>
  <c r="N37" i="11"/>
  <c r="M37" i="11" a="1"/>
  <c r="M37" i="11"/>
  <c r="L37" i="11" a="1"/>
  <c r="L37" i="11"/>
  <c r="K37" i="11" a="1"/>
  <c r="K37" i="11"/>
  <c r="J37" i="11" a="1"/>
  <c r="J37" i="11"/>
  <c r="I37" i="11" a="1"/>
  <c r="I37" i="11"/>
  <c r="H37" i="11" a="1"/>
  <c r="H37" i="11"/>
  <c r="G37" i="11" a="1"/>
  <c r="G37" i="11"/>
  <c r="F37" i="11" a="1"/>
  <c r="F37" i="11"/>
  <c r="E37" i="11" a="1"/>
  <c r="E37" i="11"/>
  <c r="D37" i="11" a="1"/>
  <c r="D37" i="11"/>
  <c r="C37" i="11" a="1"/>
  <c r="C37" i="11"/>
  <c r="B37" i="11" a="1"/>
  <c r="B37" i="11"/>
  <c r="Y36" i="11" a="1"/>
  <c r="Y36" i="11"/>
  <c r="X36" i="11" a="1"/>
  <c r="X36" i="11"/>
  <c r="W36" i="11" a="1"/>
  <c r="W36" i="11"/>
  <c r="V36" i="11" a="1"/>
  <c r="V36" i="11"/>
  <c r="U36" i="11" a="1"/>
  <c r="U36" i="11"/>
  <c r="T36" i="11" a="1"/>
  <c r="T36" i="11"/>
  <c r="S36" i="11" a="1"/>
  <c r="S36" i="11"/>
  <c r="R36" i="11" a="1"/>
  <c r="R36" i="11"/>
  <c r="Q36" i="11" a="1"/>
  <c r="Q36" i="11"/>
  <c r="P36" i="11" a="1"/>
  <c r="P36" i="11"/>
  <c r="N36" i="11" a="1"/>
  <c r="N36" i="11"/>
  <c r="M36" i="11" a="1"/>
  <c r="M36" i="11"/>
  <c r="L36" i="11" a="1"/>
  <c r="L36" i="11"/>
  <c r="K36" i="11" a="1"/>
  <c r="K36" i="11"/>
  <c r="J36" i="11" a="1"/>
  <c r="J36" i="11"/>
  <c r="I36" i="11" a="1"/>
  <c r="I36" i="11"/>
  <c r="H36" i="11" a="1"/>
  <c r="H36" i="11"/>
  <c r="G36" i="11" a="1"/>
  <c r="G36" i="11"/>
  <c r="F36" i="11" a="1"/>
  <c r="F36" i="11"/>
  <c r="E36" i="11" a="1"/>
  <c r="E36" i="11"/>
  <c r="D36" i="11" a="1"/>
  <c r="D36" i="11"/>
  <c r="C36" i="11" a="1"/>
  <c r="C36" i="11"/>
  <c r="B36" i="11" a="1"/>
  <c r="B36" i="11"/>
  <c r="AT39" i="1" a="1"/>
  <c r="AT39" i="1"/>
  <c r="AS39" i="1" a="1"/>
  <c r="AS39" i="1"/>
  <c r="AR39" i="1" a="1"/>
  <c r="AR39" i="1"/>
  <c r="AQ39" i="1" a="1"/>
  <c r="AQ39" i="1"/>
  <c r="AP39" i="1" a="1"/>
  <c r="AP39" i="1"/>
  <c r="AO39" i="1" a="1"/>
  <c r="AO39" i="1"/>
  <c r="AN39" i="1" a="1"/>
  <c r="AN39" i="1"/>
  <c r="AM39" i="1" a="1"/>
  <c r="AM39" i="1"/>
  <c r="AL39" i="1" a="1"/>
  <c r="AL39" i="1"/>
  <c r="AK39" i="1" a="1"/>
  <c r="AK39" i="1"/>
  <c r="AJ39" i="1" a="1"/>
  <c r="AJ39" i="1"/>
  <c r="AI39" i="1" a="1"/>
  <c r="AI39" i="1"/>
  <c r="AH39" i="1" a="1"/>
  <c r="AH39" i="1"/>
  <c r="AG39" i="1" a="1"/>
  <c r="AG39" i="1"/>
  <c r="AF39" i="1" a="1"/>
  <c r="AF39" i="1"/>
  <c r="AE39" i="1" a="1"/>
  <c r="AE39" i="1"/>
  <c r="AD39" i="1" a="1"/>
  <c r="AD39" i="1"/>
  <c r="AC39" i="1" a="1"/>
  <c r="AC39" i="1"/>
  <c r="AB39" i="1" a="1"/>
  <c r="AB39" i="1"/>
  <c r="AA39" i="1" a="1"/>
  <c r="AA39" i="1"/>
  <c r="Z39" i="1" a="1"/>
  <c r="Z39" i="1"/>
  <c r="Y39" i="1" a="1"/>
  <c r="Y39" i="1"/>
  <c r="X39" i="1" a="1"/>
  <c r="X39" i="1"/>
  <c r="W39" i="1" a="1"/>
  <c r="W39" i="1"/>
  <c r="U39" i="1" a="1"/>
  <c r="U39" i="1"/>
  <c r="T39" i="1" a="1"/>
  <c r="T39" i="1"/>
  <c r="S39" i="1" a="1"/>
  <c r="S39" i="1"/>
  <c r="Q39" i="1" a="1"/>
  <c r="Q39" i="1"/>
  <c r="P39" i="1" a="1"/>
  <c r="P39" i="1"/>
  <c r="O39" i="1" a="1"/>
  <c r="O39" i="1"/>
  <c r="N39" i="1" a="1"/>
  <c r="N39" i="1"/>
  <c r="M39" i="1" a="1"/>
  <c r="M39" i="1"/>
  <c r="L39" i="1" a="1"/>
  <c r="L39" i="1"/>
  <c r="K39" i="1" a="1"/>
  <c r="K39" i="1"/>
  <c r="J39" i="1" a="1"/>
  <c r="J39" i="1"/>
  <c r="I39" i="1" a="1"/>
  <c r="I39" i="1"/>
  <c r="H39" i="1" a="1"/>
  <c r="H39" i="1"/>
  <c r="G39" i="1" a="1"/>
  <c r="G39" i="1"/>
  <c r="F39" i="1" a="1"/>
  <c r="F39" i="1"/>
  <c r="E39" i="1" a="1"/>
  <c r="E39" i="1"/>
  <c r="D39" i="1" a="1"/>
  <c r="D39" i="1"/>
  <c r="C39" i="1" a="1"/>
  <c r="C39" i="1"/>
  <c r="B39" i="1" a="1"/>
  <c r="B39" i="1"/>
  <c r="AT38" i="1" a="1"/>
  <c r="AT38" i="1"/>
  <c r="AS38" i="1" a="1"/>
  <c r="AS38" i="1"/>
  <c r="AR38" i="1" a="1"/>
  <c r="AR38" i="1"/>
  <c r="AQ38" i="1" a="1"/>
  <c r="AQ38" i="1"/>
  <c r="AP38" i="1" a="1"/>
  <c r="AP38" i="1"/>
  <c r="AO38" i="1" a="1"/>
  <c r="AO38" i="1"/>
  <c r="AN38" i="1" a="1"/>
  <c r="AN38" i="1"/>
  <c r="AM38" i="1" a="1"/>
  <c r="AM38" i="1"/>
  <c r="AL38" i="1" a="1"/>
  <c r="AL38" i="1"/>
  <c r="AK38" i="1" a="1"/>
  <c r="AK38" i="1"/>
  <c r="AJ38" i="1" a="1"/>
  <c r="AJ38" i="1"/>
  <c r="AI38" i="1" a="1"/>
  <c r="AI38" i="1"/>
  <c r="AH38" i="1" a="1"/>
  <c r="AH38" i="1"/>
  <c r="AG38" i="1" a="1"/>
  <c r="AG38" i="1"/>
  <c r="AF38" i="1" a="1"/>
  <c r="AF38" i="1"/>
  <c r="AE38" i="1" a="1"/>
  <c r="AE38" i="1"/>
  <c r="AD38" i="1" a="1"/>
  <c r="AD38" i="1"/>
  <c r="AC38" i="1" a="1"/>
  <c r="AC38" i="1"/>
  <c r="AB38" i="1" a="1"/>
  <c r="AB38" i="1"/>
  <c r="AA38" i="1" a="1"/>
  <c r="AA38" i="1"/>
  <c r="Z38" i="1" a="1"/>
  <c r="Z38" i="1"/>
  <c r="Y38" i="1" a="1"/>
  <c r="Y38" i="1"/>
  <c r="X38" i="1" a="1"/>
  <c r="X38" i="1"/>
  <c r="W38" i="1" a="1"/>
  <c r="W38" i="1"/>
  <c r="U38" i="1" a="1"/>
  <c r="U38" i="1"/>
  <c r="T38" i="1" a="1"/>
  <c r="T38" i="1"/>
  <c r="S38" i="1" a="1"/>
  <c r="S38" i="1"/>
  <c r="Q38" i="1" a="1"/>
  <c r="Q38" i="1"/>
  <c r="P38" i="1" a="1"/>
  <c r="P38" i="1"/>
  <c r="O38" i="1" a="1"/>
  <c r="O38" i="1"/>
  <c r="N38" i="1" a="1"/>
  <c r="N38" i="1"/>
  <c r="M38" i="1" a="1"/>
  <c r="M38" i="1"/>
  <c r="L38" i="1" a="1"/>
  <c r="L38" i="1"/>
  <c r="K38" i="1" a="1"/>
  <c r="K38" i="1"/>
  <c r="J38" i="1" a="1"/>
  <c r="J38" i="1"/>
  <c r="I38" i="1" a="1"/>
  <c r="I38" i="1"/>
  <c r="H38" i="1" a="1"/>
  <c r="H38" i="1"/>
  <c r="G38" i="1" a="1"/>
  <c r="G38" i="1"/>
  <c r="F38" i="1" a="1"/>
  <c r="F38" i="1"/>
  <c r="E38" i="1" a="1"/>
  <c r="E38" i="1"/>
  <c r="D38" i="1" a="1"/>
  <c r="D38" i="1"/>
  <c r="C38" i="1" a="1"/>
  <c r="C38" i="1"/>
  <c r="B38" i="1" a="1"/>
  <c r="B38" i="1"/>
  <c r="AT37" i="1" a="1"/>
  <c r="AT37" i="1"/>
  <c r="AS37" i="1" a="1"/>
  <c r="AS37" i="1"/>
  <c r="AR37" i="1" a="1"/>
  <c r="AR37" i="1"/>
  <c r="AQ37" i="1" a="1"/>
  <c r="AQ37" i="1"/>
  <c r="AP37" i="1" a="1"/>
  <c r="AP37" i="1"/>
  <c r="AO37" i="1" a="1"/>
  <c r="AO37" i="1"/>
  <c r="AN37" i="1" a="1"/>
  <c r="AN37" i="1"/>
  <c r="AM37" i="1" a="1"/>
  <c r="AM37" i="1"/>
  <c r="AL37" i="1" a="1"/>
  <c r="AL37" i="1"/>
  <c r="AK37" i="1" a="1"/>
  <c r="AK37" i="1"/>
  <c r="AJ37" i="1" a="1"/>
  <c r="AJ37" i="1"/>
  <c r="AI37" i="1" a="1"/>
  <c r="AI37" i="1"/>
  <c r="AH37" i="1" a="1"/>
  <c r="AH37" i="1"/>
  <c r="AG37" i="1" a="1"/>
  <c r="AG37" i="1"/>
  <c r="AF37" i="1" a="1"/>
  <c r="AF37" i="1"/>
  <c r="AE37" i="1" a="1"/>
  <c r="AE37" i="1"/>
  <c r="AD37" i="1" a="1"/>
  <c r="AD37" i="1"/>
  <c r="AC37" i="1" a="1"/>
  <c r="AC37" i="1"/>
  <c r="AB37" i="1" a="1"/>
  <c r="AB37" i="1"/>
  <c r="AA37" i="1" a="1"/>
  <c r="AA37" i="1"/>
  <c r="Z37" i="1" a="1"/>
  <c r="Z37" i="1"/>
  <c r="Y37" i="1" a="1"/>
  <c r="Y37" i="1"/>
  <c r="X37" i="1" a="1"/>
  <c r="X37" i="1"/>
  <c r="W37" i="1" a="1"/>
  <c r="W37" i="1"/>
  <c r="U37" i="1" a="1"/>
  <c r="U37" i="1"/>
  <c r="T37" i="1" a="1"/>
  <c r="T37" i="1"/>
  <c r="S37" i="1" a="1"/>
  <c r="S37" i="1"/>
  <c r="Q37" i="1" a="1"/>
  <c r="Q37" i="1"/>
  <c r="P37" i="1" a="1"/>
  <c r="P37" i="1"/>
  <c r="O37" i="1" a="1"/>
  <c r="O37" i="1"/>
  <c r="N37" i="1" a="1"/>
  <c r="N37" i="1"/>
  <c r="M37" i="1" a="1"/>
  <c r="M37" i="1"/>
  <c r="L37" i="1" a="1"/>
  <c r="L37" i="1"/>
  <c r="K37" i="1" a="1"/>
  <c r="K37" i="1"/>
  <c r="J37" i="1" a="1"/>
  <c r="J37" i="1"/>
  <c r="I37" i="1" a="1"/>
  <c r="I37" i="1"/>
  <c r="H37" i="1" a="1"/>
  <c r="H37" i="1"/>
  <c r="G37" i="1" a="1"/>
  <c r="G37" i="1"/>
  <c r="F37" i="1" a="1"/>
  <c r="F37" i="1"/>
  <c r="E37" i="1" a="1"/>
  <c r="E37" i="1"/>
  <c r="D37" i="1" a="1"/>
  <c r="D37" i="1"/>
  <c r="C37" i="1" a="1"/>
  <c r="C37" i="1"/>
  <c r="B37" i="1" a="1"/>
  <c r="B37" i="1"/>
  <c r="AT36" i="1" a="1"/>
  <c r="AT36" i="1"/>
  <c r="AS36" i="1" a="1"/>
  <c r="AS36" i="1"/>
  <c r="AR36" i="1" a="1"/>
  <c r="AR36" i="1"/>
  <c r="AQ36" i="1" a="1"/>
  <c r="AQ36" i="1"/>
  <c r="AP36" i="1" a="1"/>
  <c r="AP36" i="1"/>
  <c r="AO36" i="1" a="1"/>
  <c r="AO36" i="1"/>
  <c r="AN36" i="1" a="1"/>
  <c r="AN36" i="1"/>
  <c r="AM36" i="1" a="1"/>
  <c r="AM36" i="1"/>
  <c r="AL36" i="1" a="1"/>
  <c r="AL36" i="1"/>
  <c r="AK36" i="1" a="1"/>
  <c r="AK36" i="1"/>
  <c r="AJ36" i="1" a="1"/>
  <c r="AJ36" i="1"/>
  <c r="AI36" i="1" a="1"/>
  <c r="AI36" i="1"/>
  <c r="AH36" i="1" a="1"/>
  <c r="AH36" i="1"/>
  <c r="AG36" i="1" a="1"/>
  <c r="AG36" i="1"/>
  <c r="AF36" i="1" a="1"/>
  <c r="AF36" i="1"/>
  <c r="AE36" i="1" a="1"/>
  <c r="AE36" i="1"/>
  <c r="AD36" i="1" a="1"/>
  <c r="AD36" i="1"/>
  <c r="AC36" i="1" a="1"/>
  <c r="AC36" i="1"/>
  <c r="AB36" i="1" a="1"/>
  <c r="AB36" i="1"/>
  <c r="AA36" i="1" a="1"/>
  <c r="AA36" i="1"/>
  <c r="Z36" i="1" a="1"/>
  <c r="Z36" i="1"/>
  <c r="Y36" i="1" a="1"/>
  <c r="Y36" i="1"/>
  <c r="X36" i="1" a="1"/>
  <c r="X36" i="1"/>
  <c r="W36" i="1" a="1"/>
  <c r="W36" i="1"/>
  <c r="U36" i="1" a="1"/>
  <c r="U36" i="1"/>
  <c r="T36" i="1" a="1"/>
  <c r="T36" i="1"/>
  <c r="S36" i="1" a="1"/>
  <c r="S36" i="1"/>
  <c r="Q36" i="1" a="1"/>
  <c r="Q36" i="1"/>
  <c r="P36" i="1" a="1"/>
  <c r="P36" i="1"/>
  <c r="O36" i="1" a="1"/>
  <c r="O36" i="1"/>
  <c r="N36" i="1" a="1"/>
  <c r="N36" i="1"/>
  <c r="M36" i="1" a="1"/>
  <c r="M36" i="1"/>
  <c r="L36" i="1" a="1"/>
  <c r="L36" i="1"/>
  <c r="K36" i="1" a="1"/>
  <c r="K36" i="1"/>
  <c r="J36" i="1" a="1"/>
  <c r="J36" i="1"/>
  <c r="I36" i="1" a="1"/>
  <c r="I36" i="1"/>
  <c r="H36" i="1" a="1"/>
  <c r="H36" i="1"/>
  <c r="G36" i="1" a="1"/>
  <c r="G36" i="1"/>
  <c r="F36" i="1" a="1"/>
  <c r="F36" i="1"/>
  <c r="E36" i="1" a="1"/>
  <c r="E36" i="1"/>
  <c r="D36" i="1" a="1"/>
  <c r="D36" i="1"/>
  <c r="C36" i="1" a="1"/>
  <c r="C36" i="1"/>
  <c r="B36" i="1" a="1"/>
  <c r="B36" i="1"/>
  <c r="Y42" i="11" a="1"/>
  <c r="Y42" i="11"/>
  <c r="X42" i="11" a="1"/>
  <c r="X42" i="11"/>
  <c r="W42" i="11" a="1"/>
  <c r="W42" i="11"/>
  <c r="V42" i="11" a="1"/>
  <c r="V42" i="11"/>
  <c r="U42" i="11" a="1"/>
  <c r="U42" i="11"/>
  <c r="T42" i="11" a="1"/>
  <c r="T42" i="11"/>
  <c r="S42" i="11" a="1"/>
  <c r="S42" i="11"/>
  <c r="R42" i="11" a="1"/>
  <c r="R42" i="11"/>
  <c r="Q42" i="11" a="1"/>
  <c r="Q42" i="11"/>
  <c r="P42" i="11" a="1"/>
  <c r="P42" i="11"/>
  <c r="N42" i="11" a="1"/>
  <c r="N42" i="11"/>
  <c r="M42" i="11" a="1"/>
  <c r="M42" i="11"/>
  <c r="L42" i="11" a="1"/>
  <c r="L42" i="11"/>
  <c r="K42" i="11" a="1"/>
  <c r="K42" i="11"/>
  <c r="J42" i="11" a="1"/>
  <c r="J42" i="11"/>
  <c r="I42" i="11" a="1"/>
  <c r="I42" i="11"/>
  <c r="H42" i="11" a="1"/>
  <c r="H42" i="11"/>
  <c r="G42" i="11" a="1"/>
  <c r="G42" i="11"/>
  <c r="F42" i="11" a="1"/>
  <c r="F42" i="11"/>
  <c r="E42" i="11" a="1"/>
  <c r="E42" i="11"/>
  <c r="D42" i="11" a="1"/>
  <c r="D42" i="11"/>
  <c r="C42" i="11" a="1"/>
  <c r="C42" i="11"/>
  <c r="B42" i="11" a="1"/>
  <c r="B42" i="11"/>
  <c r="Y41" i="11" a="1"/>
  <c r="Y41" i="11"/>
  <c r="X41" i="11" a="1"/>
  <c r="X41" i="11"/>
  <c r="W41" i="11" a="1"/>
  <c r="W41" i="11"/>
  <c r="V41" i="11" a="1"/>
  <c r="V41" i="11"/>
  <c r="U41" i="11" a="1"/>
  <c r="U41" i="11"/>
  <c r="T41" i="11" a="1"/>
  <c r="T41" i="11"/>
  <c r="S41" i="11" a="1"/>
  <c r="S41" i="11"/>
  <c r="R41" i="11" a="1"/>
  <c r="R41" i="11"/>
  <c r="Q41" i="11" a="1"/>
  <c r="Q41" i="11"/>
  <c r="P41" i="11" a="1"/>
  <c r="P41" i="11"/>
  <c r="N41" i="11" a="1"/>
  <c r="N41" i="11"/>
  <c r="M41" i="11" a="1"/>
  <c r="M41" i="11"/>
  <c r="L41" i="11" a="1"/>
  <c r="L41" i="11"/>
  <c r="K41" i="11" a="1"/>
  <c r="K41" i="11"/>
  <c r="J41" i="11" a="1"/>
  <c r="J41" i="11"/>
  <c r="I41" i="11" a="1"/>
  <c r="I41" i="11"/>
  <c r="H41" i="11" a="1"/>
  <c r="H41" i="11"/>
  <c r="G41" i="11" a="1"/>
  <c r="G41" i="11"/>
  <c r="F41" i="11" a="1"/>
  <c r="F41" i="11"/>
  <c r="E41" i="11" a="1"/>
  <c r="E41" i="11"/>
  <c r="D41" i="11" a="1"/>
  <c r="D41" i="11"/>
  <c r="C41" i="11" a="1"/>
  <c r="C41" i="11"/>
  <c r="B41" i="11" a="1"/>
  <c r="B41" i="11"/>
  <c r="Y40" i="11" a="1"/>
  <c r="Y40" i="11"/>
  <c r="X40" i="11" a="1"/>
  <c r="X40" i="11"/>
  <c r="W40" i="11" a="1"/>
  <c r="W40" i="11"/>
  <c r="V40" i="11" a="1"/>
  <c r="V40" i="11"/>
  <c r="U40" i="11" a="1"/>
  <c r="U40" i="11"/>
  <c r="T40" i="11" a="1"/>
  <c r="T40" i="11"/>
  <c r="S40" i="11" a="1"/>
  <c r="S40" i="11"/>
  <c r="R40" i="11" a="1"/>
  <c r="R40" i="11"/>
  <c r="Q40" i="11" a="1"/>
  <c r="Q40" i="11"/>
  <c r="P40" i="11" a="1"/>
  <c r="P40" i="11"/>
  <c r="N40" i="11" a="1"/>
  <c r="N40" i="11"/>
  <c r="M40" i="11" a="1"/>
  <c r="M40" i="11"/>
  <c r="L40" i="11" a="1"/>
  <c r="L40" i="11"/>
  <c r="K40" i="11" a="1"/>
  <c r="K40" i="11"/>
  <c r="J40" i="11" a="1"/>
  <c r="J40" i="11"/>
  <c r="I40" i="11" a="1"/>
  <c r="I40" i="11"/>
  <c r="H40" i="11" a="1"/>
  <c r="H40" i="11"/>
  <c r="G40" i="11" a="1"/>
  <c r="G40" i="11"/>
  <c r="F40" i="11" a="1"/>
  <c r="F40" i="11"/>
  <c r="E40" i="11" a="1"/>
  <c r="E40" i="11"/>
  <c r="D40" i="11" a="1"/>
  <c r="D40" i="11"/>
  <c r="C40" i="11" a="1"/>
  <c r="C40" i="11"/>
  <c r="B40" i="11" a="1"/>
  <c r="B40" i="11"/>
  <c r="AT42" i="1" a="1"/>
  <c r="AT42" i="1"/>
  <c r="AS42" i="1" a="1"/>
  <c r="AS42" i="1"/>
  <c r="AR42" i="1" a="1"/>
  <c r="AR42" i="1"/>
  <c r="AQ42" i="1" a="1"/>
  <c r="AQ42" i="1"/>
  <c r="AP42" i="1" a="1"/>
  <c r="AP42" i="1"/>
  <c r="AO42" i="1" a="1"/>
  <c r="AO42" i="1"/>
  <c r="AN42" i="1" a="1"/>
  <c r="AN42" i="1"/>
  <c r="AM42" i="1" a="1"/>
  <c r="AM42" i="1"/>
  <c r="AL42" i="1" a="1"/>
  <c r="AL42" i="1"/>
  <c r="AK42" i="1" a="1"/>
  <c r="AK42" i="1"/>
  <c r="AJ42" i="1" a="1"/>
  <c r="AJ42" i="1"/>
  <c r="AI42" i="1" a="1"/>
  <c r="AI42" i="1"/>
  <c r="AH42" i="1" a="1"/>
  <c r="AH42" i="1"/>
  <c r="AG42" i="1" a="1"/>
  <c r="AG42" i="1"/>
  <c r="AF42" i="1" a="1"/>
  <c r="AF42" i="1"/>
  <c r="AE42" i="1" a="1"/>
  <c r="AE42" i="1"/>
  <c r="AD42" i="1" a="1"/>
  <c r="AD42" i="1"/>
  <c r="AC42" i="1" a="1"/>
  <c r="AC42" i="1"/>
  <c r="AB42" i="1" a="1"/>
  <c r="AB42" i="1"/>
  <c r="AA42" i="1" a="1"/>
  <c r="AA42" i="1"/>
  <c r="Z42" i="1" a="1"/>
  <c r="Z42" i="1"/>
  <c r="Y42" i="1" a="1"/>
  <c r="Y42" i="1"/>
  <c r="X42" i="1" a="1"/>
  <c r="X42" i="1"/>
  <c r="W42" i="1" a="1"/>
  <c r="W42" i="1"/>
  <c r="U42" i="1" a="1"/>
  <c r="U42" i="1"/>
  <c r="T42" i="1" a="1"/>
  <c r="T42" i="1"/>
  <c r="S42" i="1" a="1"/>
  <c r="S42" i="1"/>
  <c r="Q42" i="1" a="1"/>
  <c r="Q42" i="1"/>
  <c r="P42" i="1" a="1"/>
  <c r="P42" i="1"/>
  <c r="O42" i="1" a="1"/>
  <c r="O42" i="1"/>
  <c r="N42" i="1" a="1"/>
  <c r="N42" i="1"/>
  <c r="M42" i="1" a="1"/>
  <c r="M42" i="1"/>
  <c r="L42" i="1" a="1"/>
  <c r="L42" i="1"/>
  <c r="K42" i="1" a="1"/>
  <c r="K42" i="1"/>
  <c r="J42" i="1" a="1"/>
  <c r="J42" i="1"/>
  <c r="I42" i="1" a="1"/>
  <c r="I42" i="1"/>
  <c r="H42" i="1" a="1"/>
  <c r="H42" i="1"/>
  <c r="G42" i="1" a="1"/>
  <c r="G42" i="1"/>
  <c r="F42" i="1" a="1"/>
  <c r="F42" i="1"/>
  <c r="E42" i="1" a="1"/>
  <c r="E42" i="1"/>
  <c r="D42" i="1" a="1"/>
  <c r="D42" i="1"/>
  <c r="C42" i="1" a="1"/>
  <c r="C42" i="1"/>
  <c r="B42" i="1" a="1"/>
  <c r="B42" i="1"/>
  <c r="AT41" i="1" a="1"/>
  <c r="AT41" i="1"/>
  <c r="AS41" i="1" a="1"/>
  <c r="AS41" i="1"/>
  <c r="AR41" i="1" a="1"/>
  <c r="AR41" i="1"/>
  <c r="AQ41" i="1" a="1"/>
  <c r="AQ41" i="1"/>
  <c r="AP41" i="1" a="1"/>
  <c r="AP41" i="1"/>
  <c r="AO41" i="1" a="1"/>
  <c r="AO41" i="1"/>
  <c r="AN41" i="1" a="1"/>
  <c r="AN41" i="1"/>
  <c r="AM41" i="1" a="1"/>
  <c r="AM41" i="1"/>
  <c r="AL41" i="1" a="1"/>
  <c r="AL41" i="1"/>
  <c r="AK41" i="1" a="1"/>
  <c r="AK41" i="1"/>
  <c r="AJ41" i="1" a="1"/>
  <c r="AJ41" i="1"/>
  <c r="AI41" i="1" a="1"/>
  <c r="AI41" i="1"/>
  <c r="AH41" i="1" a="1"/>
  <c r="AH41" i="1"/>
  <c r="AG41" i="1" a="1"/>
  <c r="AG41" i="1"/>
  <c r="AF41" i="1" a="1"/>
  <c r="AF41" i="1"/>
  <c r="AE41" i="1" a="1"/>
  <c r="AE41" i="1"/>
  <c r="AD41" i="1" a="1"/>
  <c r="AD41" i="1"/>
  <c r="AC41" i="1" a="1"/>
  <c r="AC41" i="1"/>
  <c r="AB41" i="1" a="1"/>
  <c r="AB41" i="1"/>
  <c r="AA41" i="1" a="1"/>
  <c r="AA41" i="1"/>
  <c r="Z41" i="1" a="1"/>
  <c r="Z41" i="1"/>
  <c r="Y41" i="1" a="1"/>
  <c r="Y41" i="1"/>
  <c r="X41" i="1" a="1"/>
  <c r="X41" i="1"/>
  <c r="W41" i="1" a="1"/>
  <c r="W41" i="1"/>
  <c r="U41" i="1" a="1"/>
  <c r="U41" i="1"/>
  <c r="T41" i="1" a="1"/>
  <c r="T41" i="1"/>
  <c r="S41" i="1" a="1"/>
  <c r="S41" i="1"/>
  <c r="Q41" i="1" a="1"/>
  <c r="Q41" i="1"/>
  <c r="P41" i="1" a="1"/>
  <c r="P41" i="1"/>
  <c r="O41" i="1" a="1"/>
  <c r="O41" i="1"/>
  <c r="N41" i="1" a="1"/>
  <c r="N41" i="1"/>
  <c r="M41" i="1" a="1"/>
  <c r="M41" i="1"/>
  <c r="L41" i="1" a="1"/>
  <c r="L41" i="1"/>
  <c r="K41" i="1" a="1"/>
  <c r="K41" i="1"/>
  <c r="J41" i="1" a="1"/>
  <c r="J41" i="1"/>
  <c r="I41" i="1" a="1"/>
  <c r="I41" i="1"/>
  <c r="H41" i="1" a="1"/>
  <c r="H41" i="1"/>
  <c r="G41" i="1" a="1"/>
  <c r="G41" i="1"/>
  <c r="F41" i="1" a="1"/>
  <c r="F41" i="1"/>
  <c r="E41" i="1" a="1"/>
  <c r="E41" i="1"/>
  <c r="D41" i="1" a="1"/>
  <c r="D41" i="1"/>
  <c r="C41" i="1" a="1"/>
  <c r="C41" i="1"/>
  <c r="B41" i="1" a="1"/>
  <c r="B41" i="1"/>
  <c r="AT40" i="1" a="1"/>
  <c r="AT40" i="1"/>
  <c r="AS40" i="1" a="1"/>
  <c r="AS40" i="1"/>
  <c r="AR40" i="1" a="1"/>
  <c r="AR40" i="1"/>
  <c r="AQ40" i="1" a="1"/>
  <c r="AQ40" i="1"/>
  <c r="AP40" i="1" a="1"/>
  <c r="AP40" i="1"/>
  <c r="AO40" i="1" a="1"/>
  <c r="AO40" i="1"/>
  <c r="AN40" i="1" a="1"/>
  <c r="AN40" i="1"/>
  <c r="AM40" i="1" a="1"/>
  <c r="AM40" i="1"/>
  <c r="AL40" i="1" a="1"/>
  <c r="AL40" i="1"/>
  <c r="AK40" i="1" a="1"/>
  <c r="AK40" i="1"/>
  <c r="AJ40" i="1" a="1"/>
  <c r="AJ40" i="1"/>
  <c r="AI40" i="1" a="1"/>
  <c r="AI40" i="1"/>
  <c r="AH40" i="1" a="1"/>
  <c r="AH40" i="1"/>
  <c r="AG40" i="1" a="1"/>
  <c r="AG40" i="1"/>
  <c r="AF40" i="1" a="1"/>
  <c r="AF40" i="1"/>
  <c r="AE40" i="1" a="1"/>
  <c r="AE40" i="1"/>
  <c r="AD40" i="1" a="1"/>
  <c r="AD40" i="1"/>
  <c r="AC40" i="1" a="1"/>
  <c r="AC40" i="1"/>
  <c r="AB40" i="1" a="1"/>
  <c r="AB40" i="1"/>
  <c r="AA40" i="1" a="1"/>
  <c r="AA40" i="1"/>
  <c r="Z40" i="1" a="1"/>
  <c r="Z40" i="1"/>
  <c r="Y40" i="1" a="1"/>
  <c r="Y40" i="1"/>
  <c r="X40" i="1" a="1"/>
  <c r="X40" i="1"/>
  <c r="W40" i="1" a="1"/>
  <c r="W40" i="1"/>
  <c r="U40" i="1" a="1"/>
  <c r="U40" i="1"/>
  <c r="T40" i="1" a="1"/>
  <c r="T40" i="1"/>
  <c r="S40" i="1" a="1"/>
  <c r="S40" i="1"/>
  <c r="Q40" i="1" a="1"/>
  <c r="Q40" i="1"/>
  <c r="P40" i="1" a="1"/>
  <c r="P40" i="1"/>
  <c r="O40" i="1" a="1"/>
  <c r="O40" i="1"/>
  <c r="N40" i="1" a="1"/>
  <c r="N40" i="1"/>
  <c r="M40" i="1" a="1"/>
  <c r="M40" i="1"/>
  <c r="L40" i="1" a="1"/>
  <c r="L40" i="1"/>
  <c r="K40" i="1" a="1"/>
  <c r="K40" i="1"/>
  <c r="J40" i="1" a="1"/>
  <c r="J40" i="1"/>
  <c r="I40" i="1" a="1"/>
  <c r="I40" i="1"/>
  <c r="H40" i="1" a="1"/>
  <c r="H40" i="1"/>
  <c r="G40" i="1" a="1"/>
  <c r="G40" i="1"/>
  <c r="F40" i="1" a="1"/>
  <c r="F40" i="1"/>
  <c r="E40" i="1" a="1"/>
  <c r="E40" i="1"/>
  <c r="D40" i="1" a="1"/>
  <c r="D40" i="1"/>
  <c r="C40" i="1" a="1"/>
  <c r="C40" i="1"/>
  <c r="B40" i="1" a="1"/>
  <c r="B40" i="1"/>
  <c r="Y28" i="11" a="1"/>
  <c r="Y28" i="11"/>
  <c r="X28" i="11" a="1"/>
  <c r="X28" i="11"/>
  <c r="W28" i="11" a="1"/>
  <c r="W28" i="11"/>
  <c r="V28" i="11" a="1"/>
  <c r="V28" i="11"/>
  <c r="U28" i="11" a="1"/>
  <c r="U28" i="11"/>
  <c r="T28" i="11" a="1"/>
  <c r="T28" i="11"/>
  <c r="S28" i="11" a="1"/>
  <c r="S28" i="11"/>
  <c r="R28" i="11" a="1"/>
  <c r="R28" i="11"/>
  <c r="Q28" i="11" a="1"/>
  <c r="Q28" i="11"/>
  <c r="P28" i="11" a="1"/>
  <c r="P28" i="11"/>
  <c r="N28" i="11" a="1"/>
  <c r="N28" i="11"/>
  <c r="M28" i="11" a="1"/>
  <c r="M28" i="11"/>
  <c r="L28" i="11" a="1"/>
  <c r="L28" i="11"/>
  <c r="K28" i="11" a="1"/>
  <c r="K28" i="11"/>
  <c r="J28" i="11" a="1"/>
  <c r="J28" i="11"/>
  <c r="I28" i="11" a="1"/>
  <c r="I28" i="11"/>
  <c r="H28" i="11" a="1"/>
  <c r="H28" i="11"/>
  <c r="G28" i="11" a="1"/>
  <c r="G28" i="11"/>
  <c r="F28" i="11" a="1"/>
  <c r="F28" i="11"/>
  <c r="E28" i="11" a="1"/>
  <c r="E28" i="11"/>
  <c r="D28" i="11" a="1"/>
  <c r="D28" i="11"/>
  <c r="C28" i="11" a="1"/>
  <c r="C28" i="11"/>
  <c r="B28" i="11" a="1"/>
  <c r="B28" i="11"/>
  <c r="AT28" i="1" a="1"/>
  <c r="AT28" i="1"/>
  <c r="AS28" i="1" a="1"/>
  <c r="AS28" i="1"/>
  <c r="AR28" i="1" a="1"/>
  <c r="AR28" i="1"/>
  <c r="AQ28" i="1" a="1"/>
  <c r="AQ28" i="1"/>
  <c r="AP28" i="1" a="1"/>
  <c r="AP28" i="1"/>
  <c r="AO28" i="1" a="1"/>
  <c r="AO28" i="1"/>
  <c r="AN28" i="1" a="1"/>
  <c r="AN28" i="1"/>
  <c r="AM28" i="1" a="1"/>
  <c r="AM28" i="1"/>
  <c r="AL28" i="1" a="1"/>
  <c r="AL28" i="1"/>
  <c r="AK28" i="1" a="1"/>
  <c r="AK28" i="1"/>
  <c r="AJ28" i="1" a="1"/>
  <c r="AJ28" i="1"/>
  <c r="AI28" i="1" a="1"/>
  <c r="AI28" i="1"/>
  <c r="AH28" i="1" a="1"/>
  <c r="AH28" i="1"/>
  <c r="AG28" i="1" a="1"/>
  <c r="AG28" i="1"/>
  <c r="AF28" i="1" a="1"/>
  <c r="AF28" i="1"/>
  <c r="AE28" i="1" a="1"/>
  <c r="AE28" i="1"/>
  <c r="AD28" i="1" a="1"/>
  <c r="AD28" i="1"/>
  <c r="AC28" i="1" a="1"/>
  <c r="AC28" i="1"/>
  <c r="AB28" i="1" a="1"/>
  <c r="AB28" i="1"/>
  <c r="AA28" i="1" a="1"/>
  <c r="AA28" i="1"/>
  <c r="Z28" i="1" a="1"/>
  <c r="Z28" i="1"/>
  <c r="Y28" i="1" a="1"/>
  <c r="Y28" i="1"/>
  <c r="X28" i="1" a="1"/>
  <c r="X28" i="1"/>
  <c r="W28" i="1" a="1"/>
  <c r="W28" i="1"/>
  <c r="U28" i="1" a="1"/>
  <c r="U28" i="1"/>
  <c r="T28" i="1" a="1"/>
  <c r="T28" i="1"/>
  <c r="S28" i="1" a="1"/>
  <c r="S28" i="1"/>
  <c r="Q28" i="1" a="1"/>
  <c r="Q28" i="1"/>
  <c r="P28" i="1" a="1"/>
  <c r="P28" i="1"/>
  <c r="O28" i="1" a="1"/>
  <c r="O28" i="1"/>
  <c r="N28" i="1" a="1"/>
  <c r="N28" i="1"/>
  <c r="M28" i="1" a="1"/>
  <c r="M28" i="1"/>
  <c r="L28" i="1" a="1"/>
  <c r="L28" i="1"/>
  <c r="K28" i="1" a="1"/>
  <c r="K28" i="1"/>
  <c r="J28" i="1" a="1"/>
  <c r="J28" i="1"/>
  <c r="I28" i="1" a="1"/>
  <c r="I28" i="1"/>
  <c r="H28" i="1" a="1"/>
  <c r="H28" i="1"/>
  <c r="G28" i="1" a="1"/>
  <c r="G28" i="1"/>
  <c r="F28" i="1" a="1"/>
  <c r="F28" i="1"/>
  <c r="E28" i="1" a="1"/>
  <c r="E28" i="1"/>
  <c r="D28" i="1" a="1"/>
  <c r="D28" i="1"/>
  <c r="C28" i="1" a="1"/>
  <c r="C28" i="1"/>
  <c r="B28" i="1" a="1"/>
  <c r="B28" i="1"/>
  <c r="Q14" i="1" a="1"/>
  <c r="Q14" i="1"/>
  <c r="Q6" i="1" a="1"/>
  <c r="Q6" i="1"/>
  <c r="AT35" i="1" a="1"/>
  <c r="AT35" i="1"/>
  <c r="AS35" i="1" a="1"/>
  <c r="AS35" i="1"/>
  <c r="AR35" i="1" a="1"/>
  <c r="AR35" i="1"/>
  <c r="AQ35" i="1" a="1"/>
  <c r="AQ35" i="1"/>
  <c r="AP35" i="1" a="1"/>
  <c r="AP35" i="1"/>
  <c r="AO35" i="1" a="1"/>
  <c r="AO35" i="1"/>
  <c r="AN35" i="1" a="1"/>
  <c r="AN35" i="1"/>
  <c r="AM35" i="1" a="1"/>
  <c r="AM35" i="1"/>
  <c r="AL35" i="1" a="1"/>
  <c r="AL35" i="1"/>
  <c r="AK35" i="1" a="1"/>
  <c r="AK35" i="1"/>
  <c r="AJ35" i="1" a="1"/>
  <c r="AJ35" i="1"/>
  <c r="AI35" i="1" a="1"/>
  <c r="AI35" i="1"/>
  <c r="AH35" i="1" a="1"/>
  <c r="AH35" i="1"/>
  <c r="AG35" i="1" a="1"/>
  <c r="AG35" i="1"/>
  <c r="AF35" i="1" a="1"/>
  <c r="AF35" i="1"/>
  <c r="AE35" i="1" a="1"/>
  <c r="AE35" i="1"/>
  <c r="AD35" i="1" a="1"/>
  <c r="AD35" i="1"/>
  <c r="AC35" i="1" a="1"/>
  <c r="AC35" i="1"/>
  <c r="AB35" i="1" a="1"/>
  <c r="AB35" i="1"/>
  <c r="AA35" i="1" a="1"/>
  <c r="AA35" i="1"/>
  <c r="Z35" i="1" a="1"/>
  <c r="Z35" i="1"/>
  <c r="Y35" i="1" a="1"/>
  <c r="Y35" i="1"/>
  <c r="X35" i="1" a="1"/>
  <c r="X35" i="1"/>
  <c r="W35" i="1" a="1"/>
  <c r="W35" i="1"/>
  <c r="U35" i="1" a="1"/>
  <c r="U35" i="1"/>
  <c r="T35" i="1" a="1"/>
  <c r="T35" i="1"/>
  <c r="S35" i="1" a="1"/>
  <c r="S35" i="1"/>
  <c r="Q35" i="1" a="1"/>
  <c r="Q35" i="1"/>
  <c r="P35" i="1" a="1"/>
  <c r="P35" i="1"/>
  <c r="O35" i="1" a="1"/>
  <c r="O35" i="1"/>
  <c r="N35" i="1" a="1"/>
  <c r="N35" i="1"/>
  <c r="M35" i="1" a="1"/>
  <c r="M35" i="1"/>
  <c r="L35" i="1" a="1"/>
  <c r="L35" i="1"/>
  <c r="K35" i="1" a="1"/>
  <c r="K35" i="1"/>
  <c r="J35" i="1" a="1"/>
  <c r="J35" i="1"/>
  <c r="I35" i="1" a="1"/>
  <c r="I35" i="1"/>
  <c r="H35" i="1" a="1"/>
  <c r="H35" i="1"/>
  <c r="G35" i="1" a="1"/>
  <c r="G35" i="1"/>
  <c r="F35" i="1" a="1"/>
  <c r="F35" i="1"/>
  <c r="E35" i="1" a="1"/>
  <c r="E35" i="1"/>
  <c r="D35" i="1" a="1"/>
  <c r="D35" i="1"/>
  <c r="C35" i="1" a="1"/>
  <c r="C35" i="1"/>
  <c r="B35" i="1" a="1"/>
  <c r="B35" i="1"/>
  <c r="AT34" i="1" a="1"/>
  <c r="AT34" i="1"/>
  <c r="AS34" i="1" a="1"/>
  <c r="AS34" i="1"/>
  <c r="AR34" i="1" a="1"/>
  <c r="AR34" i="1"/>
  <c r="AQ34" i="1" a="1"/>
  <c r="AQ34" i="1"/>
  <c r="AP34" i="1" a="1"/>
  <c r="AP34" i="1"/>
  <c r="AO34" i="1" a="1"/>
  <c r="AO34" i="1"/>
  <c r="AN34" i="1" a="1"/>
  <c r="AN34" i="1"/>
  <c r="AM34" i="1" a="1"/>
  <c r="AM34" i="1"/>
  <c r="AL34" i="1" a="1"/>
  <c r="AL34" i="1"/>
  <c r="AK34" i="1" a="1"/>
  <c r="AK34" i="1"/>
  <c r="AJ34" i="1" a="1"/>
  <c r="AJ34" i="1"/>
  <c r="AI34" i="1" a="1"/>
  <c r="AI34" i="1"/>
  <c r="AH34" i="1" a="1"/>
  <c r="AH34" i="1"/>
  <c r="AG34" i="1" a="1"/>
  <c r="AG34" i="1"/>
  <c r="AF34" i="1" a="1"/>
  <c r="AF34" i="1"/>
  <c r="AE34" i="1" a="1"/>
  <c r="AE34" i="1"/>
  <c r="AD34" i="1" a="1"/>
  <c r="AD34" i="1"/>
  <c r="AC34" i="1" a="1"/>
  <c r="AC34" i="1"/>
  <c r="AB34" i="1" a="1"/>
  <c r="AB34" i="1"/>
  <c r="AA34" i="1" a="1"/>
  <c r="AA34" i="1"/>
  <c r="Z34" i="1" a="1"/>
  <c r="Z34" i="1"/>
  <c r="Y34" i="1" a="1"/>
  <c r="Y34" i="1"/>
  <c r="X34" i="1" a="1"/>
  <c r="X34" i="1"/>
  <c r="W34" i="1" a="1"/>
  <c r="W34" i="1"/>
  <c r="U34" i="1" a="1"/>
  <c r="U34" i="1"/>
  <c r="T34" i="1" a="1"/>
  <c r="T34" i="1"/>
  <c r="S34" i="1" a="1"/>
  <c r="S34" i="1"/>
  <c r="Q34" i="1" a="1"/>
  <c r="Q34" i="1"/>
  <c r="P34" i="1" a="1"/>
  <c r="P34" i="1"/>
  <c r="O34" i="1" a="1"/>
  <c r="O34" i="1"/>
  <c r="N34" i="1" a="1"/>
  <c r="N34" i="1"/>
  <c r="M34" i="1" a="1"/>
  <c r="M34" i="1"/>
  <c r="L34" i="1" a="1"/>
  <c r="L34" i="1"/>
  <c r="K34" i="1" a="1"/>
  <c r="K34" i="1"/>
  <c r="J34" i="1" a="1"/>
  <c r="J34" i="1"/>
  <c r="I34" i="1" a="1"/>
  <c r="I34" i="1"/>
  <c r="H34" i="1" a="1"/>
  <c r="H34" i="1"/>
  <c r="G34" i="1" a="1"/>
  <c r="G34" i="1"/>
  <c r="F34" i="1" a="1"/>
  <c r="F34" i="1"/>
  <c r="E34" i="1" a="1"/>
  <c r="E34" i="1"/>
  <c r="D34" i="1" a="1"/>
  <c r="D34" i="1"/>
  <c r="C34" i="1" a="1"/>
  <c r="C34" i="1"/>
  <c r="B34" i="1" a="1"/>
  <c r="B34" i="1"/>
  <c r="AT33" i="1" a="1"/>
  <c r="AT33" i="1"/>
  <c r="AS33" i="1" a="1"/>
  <c r="AS33" i="1"/>
  <c r="AR33" i="1" a="1"/>
  <c r="AR33" i="1"/>
  <c r="AQ33" i="1" a="1"/>
  <c r="AQ33" i="1"/>
  <c r="AP33" i="1" a="1"/>
  <c r="AP33" i="1"/>
  <c r="AO33" i="1" a="1"/>
  <c r="AO33" i="1"/>
  <c r="AN33" i="1" a="1"/>
  <c r="AN33" i="1"/>
  <c r="AM33" i="1" a="1"/>
  <c r="AM33" i="1"/>
  <c r="AL33" i="1" a="1"/>
  <c r="AL33" i="1"/>
  <c r="AK33" i="1" a="1"/>
  <c r="AK33" i="1"/>
  <c r="AJ33" i="1" a="1"/>
  <c r="AJ33" i="1"/>
  <c r="AI33" i="1" a="1"/>
  <c r="AI33" i="1"/>
  <c r="AH33" i="1" a="1"/>
  <c r="AH33" i="1"/>
  <c r="AG33" i="1" a="1"/>
  <c r="AG33" i="1"/>
  <c r="AF33" i="1" a="1"/>
  <c r="AF33" i="1"/>
  <c r="AE33" i="1" a="1"/>
  <c r="AE33" i="1"/>
  <c r="AD33" i="1" a="1"/>
  <c r="AD33" i="1"/>
  <c r="AC33" i="1" a="1"/>
  <c r="AC33" i="1"/>
  <c r="AB33" i="1" a="1"/>
  <c r="AB33" i="1"/>
  <c r="AA33" i="1" a="1"/>
  <c r="AA33" i="1"/>
  <c r="Z33" i="1" a="1"/>
  <c r="Z33" i="1"/>
  <c r="Y33" i="1" a="1"/>
  <c r="Y33" i="1"/>
  <c r="X33" i="1" a="1"/>
  <c r="X33" i="1"/>
  <c r="W33" i="1" a="1"/>
  <c r="W33" i="1"/>
  <c r="U33" i="1" a="1"/>
  <c r="U33" i="1"/>
  <c r="T33" i="1" a="1"/>
  <c r="T33" i="1"/>
  <c r="S33" i="1" a="1"/>
  <c r="S33" i="1"/>
  <c r="Q33" i="1" a="1"/>
  <c r="Q33" i="1"/>
  <c r="P33" i="1" a="1"/>
  <c r="P33" i="1"/>
  <c r="O33" i="1" a="1"/>
  <c r="O33" i="1"/>
  <c r="N33" i="1" a="1"/>
  <c r="N33" i="1"/>
  <c r="M33" i="1" a="1"/>
  <c r="M33" i="1"/>
  <c r="L33" i="1" a="1"/>
  <c r="L33" i="1"/>
  <c r="K33" i="1" a="1"/>
  <c r="K33" i="1"/>
  <c r="J33" i="1" a="1"/>
  <c r="J33" i="1"/>
  <c r="I33" i="1" a="1"/>
  <c r="I33" i="1"/>
  <c r="H33" i="1" a="1"/>
  <c r="H33" i="1"/>
  <c r="G33" i="1" a="1"/>
  <c r="G33" i="1"/>
  <c r="F33" i="1" a="1"/>
  <c r="F33" i="1"/>
  <c r="E33" i="1" a="1"/>
  <c r="E33" i="1"/>
  <c r="D33" i="1" a="1"/>
  <c r="D33" i="1"/>
  <c r="C33" i="1" a="1"/>
  <c r="C33" i="1"/>
  <c r="B33" i="1" a="1"/>
  <c r="B33" i="1"/>
  <c r="AT32" i="1" a="1"/>
  <c r="AT32" i="1"/>
  <c r="AS32" i="1" a="1"/>
  <c r="AS32" i="1"/>
  <c r="AR32" i="1" a="1"/>
  <c r="AR32" i="1"/>
  <c r="AQ32" i="1" a="1"/>
  <c r="AQ32" i="1"/>
  <c r="AP32" i="1" a="1"/>
  <c r="AP32" i="1"/>
  <c r="AO32" i="1" a="1"/>
  <c r="AO32" i="1"/>
  <c r="AN32" i="1" a="1"/>
  <c r="AN32" i="1"/>
  <c r="AM32" i="1" a="1"/>
  <c r="AM32" i="1"/>
  <c r="AL32" i="1" a="1"/>
  <c r="AL32" i="1"/>
  <c r="AK32" i="1" a="1"/>
  <c r="AK32" i="1"/>
  <c r="AJ32" i="1" a="1"/>
  <c r="AJ32" i="1"/>
  <c r="AI32" i="1" a="1"/>
  <c r="AI32" i="1"/>
  <c r="AH32" i="1" a="1"/>
  <c r="AH32" i="1"/>
  <c r="AG32" i="1" a="1"/>
  <c r="AG32" i="1"/>
  <c r="AF32" i="1" a="1"/>
  <c r="AF32" i="1"/>
  <c r="AE32" i="1" a="1"/>
  <c r="AE32" i="1"/>
  <c r="AD32" i="1" a="1"/>
  <c r="AD32" i="1"/>
  <c r="AC32" i="1" a="1"/>
  <c r="AC32" i="1"/>
  <c r="AB32" i="1" a="1"/>
  <c r="AB32" i="1"/>
  <c r="AA32" i="1" a="1"/>
  <c r="AA32" i="1"/>
  <c r="Z32" i="1" a="1"/>
  <c r="Z32" i="1"/>
  <c r="Y32" i="1" a="1"/>
  <c r="Y32" i="1"/>
  <c r="X32" i="1" a="1"/>
  <c r="X32" i="1"/>
  <c r="W32" i="1" a="1"/>
  <c r="W32" i="1"/>
  <c r="U32" i="1" a="1"/>
  <c r="U32" i="1"/>
  <c r="T32" i="1" a="1"/>
  <c r="T32" i="1"/>
  <c r="S32" i="1" a="1"/>
  <c r="S32" i="1"/>
  <c r="Q32" i="1" a="1"/>
  <c r="Q32" i="1"/>
  <c r="P32" i="1" a="1"/>
  <c r="P32" i="1"/>
  <c r="O32" i="1" a="1"/>
  <c r="O32" i="1"/>
  <c r="N32" i="1" a="1"/>
  <c r="N32" i="1"/>
  <c r="M32" i="1" a="1"/>
  <c r="M32" i="1"/>
  <c r="L32" i="1" a="1"/>
  <c r="L32" i="1"/>
  <c r="K32" i="1" a="1"/>
  <c r="K32" i="1"/>
  <c r="J32" i="1" a="1"/>
  <c r="J32" i="1"/>
  <c r="I32" i="1" a="1"/>
  <c r="I32" i="1"/>
  <c r="H32" i="1" a="1"/>
  <c r="H32" i="1"/>
  <c r="G32" i="1" a="1"/>
  <c r="G32" i="1"/>
  <c r="F32" i="1" a="1"/>
  <c r="F32" i="1"/>
  <c r="E32" i="1" a="1"/>
  <c r="E32" i="1"/>
  <c r="D32" i="1" a="1"/>
  <c r="D32" i="1"/>
  <c r="C32" i="1" a="1"/>
  <c r="C32" i="1"/>
  <c r="B32" i="1" a="1"/>
  <c r="B32" i="1"/>
  <c r="AT31" i="1" a="1"/>
  <c r="AT31" i="1"/>
  <c r="AS31" i="1" a="1"/>
  <c r="AS31" i="1"/>
  <c r="AR31" i="1" a="1"/>
  <c r="AR31" i="1"/>
  <c r="AQ31" i="1" a="1"/>
  <c r="AQ31" i="1"/>
  <c r="AP31" i="1" a="1"/>
  <c r="AP31" i="1"/>
  <c r="AO31" i="1" a="1"/>
  <c r="AO31" i="1"/>
  <c r="AN31" i="1" a="1"/>
  <c r="AN31" i="1"/>
  <c r="AM31" i="1" a="1"/>
  <c r="AM31" i="1"/>
  <c r="AL31" i="1" a="1"/>
  <c r="AL31" i="1"/>
  <c r="AK31" i="1" a="1"/>
  <c r="AK31" i="1"/>
  <c r="AJ31" i="1" a="1"/>
  <c r="AJ31" i="1"/>
  <c r="AI31" i="1" a="1"/>
  <c r="AI31" i="1"/>
  <c r="AH31" i="1" a="1"/>
  <c r="AH31" i="1"/>
  <c r="AG31" i="1" a="1"/>
  <c r="AG31" i="1"/>
  <c r="AF31" i="1" a="1"/>
  <c r="AF31" i="1"/>
  <c r="AE31" i="1" a="1"/>
  <c r="AE31" i="1"/>
  <c r="AD31" i="1" a="1"/>
  <c r="AD31" i="1"/>
  <c r="AC31" i="1" a="1"/>
  <c r="AC31" i="1"/>
  <c r="AB31" i="1" a="1"/>
  <c r="AB31" i="1"/>
  <c r="AA31" i="1" a="1"/>
  <c r="AA31" i="1"/>
  <c r="Z31" i="1" a="1"/>
  <c r="Z31" i="1"/>
  <c r="Y31" i="1" a="1"/>
  <c r="Y31" i="1"/>
  <c r="X31" i="1" a="1"/>
  <c r="X31" i="1"/>
  <c r="W31" i="1" a="1"/>
  <c r="W31" i="1"/>
  <c r="U31" i="1" a="1"/>
  <c r="U31" i="1"/>
  <c r="T31" i="1" a="1"/>
  <c r="T31" i="1"/>
  <c r="S31" i="1" a="1"/>
  <c r="S31" i="1"/>
  <c r="Q31" i="1" a="1"/>
  <c r="Q31" i="1"/>
  <c r="P31" i="1" a="1"/>
  <c r="P31" i="1"/>
  <c r="O31" i="1" a="1"/>
  <c r="O31" i="1"/>
  <c r="N31" i="1" a="1"/>
  <c r="N31" i="1"/>
  <c r="M31" i="1" a="1"/>
  <c r="M31" i="1"/>
  <c r="L31" i="1" a="1"/>
  <c r="L31" i="1"/>
  <c r="K31" i="1" a="1"/>
  <c r="K31" i="1"/>
  <c r="J31" i="1" a="1"/>
  <c r="J31" i="1"/>
  <c r="I31" i="1" a="1"/>
  <c r="I31" i="1"/>
  <c r="H31" i="1" a="1"/>
  <c r="H31" i="1"/>
  <c r="G31" i="1" a="1"/>
  <c r="G31" i="1"/>
  <c r="F31" i="1" a="1"/>
  <c r="F31" i="1"/>
  <c r="E31" i="1" a="1"/>
  <c r="E31" i="1"/>
  <c r="D31" i="1" a="1"/>
  <c r="D31" i="1"/>
  <c r="C31" i="1" a="1"/>
  <c r="C31" i="1"/>
  <c r="B31" i="1" a="1"/>
  <c r="B31" i="1"/>
  <c r="Y35" i="11" a="1"/>
  <c r="Y35" i="11"/>
  <c r="X35" i="11" a="1"/>
  <c r="X35" i="11"/>
  <c r="W35" i="11" a="1"/>
  <c r="W35" i="11"/>
  <c r="V35" i="11" a="1"/>
  <c r="V35" i="11"/>
  <c r="U35" i="11" a="1"/>
  <c r="U35" i="11"/>
  <c r="T35" i="11" a="1"/>
  <c r="T35" i="11"/>
  <c r="S35" i="11" a="1"/>
  <c r="S35" i="11"/>
  <c r="R35" i="11" a="1"/>
  <c r="R35" i="11"/>
  <c r="Q35" i="11" a="1"/>
  <c r="Q35" i="11"/>
  <c r="P35" i="11" a="1"/>
  <c r="P35" i="11"/>
  <c r="N35" i="11" a="1"/>
  <c r="N35" i="11"/>
  <c r="M35" i="11" a="1"/>
  <c r="M35" i="11"/>
  <c r="L35" i="11" a="1"/>
  <c r="L35" i="11"/>
  <c r="K35" i="11" a="1"/>
  <c r="K35" i="11"/>
  <c r="J35" i="11" a="1"/>
  <c r="J35" i="11"/>
  <c r="I35" i="11" a="1"/>
  <c r="I35" i="11"/>
  <c r="H35" i="11" a="1"/>
  <c r="H35" i="11"/>
  <c r="G35" i="11" a="1"/>
  <c r="G35" i="11"/>
  <c r="F35" i="11" a="1"/>
  <c r="F35" i="11"/>
  <c r="E35" i="11" a="1"/>
  <c r="E35" i="11"/>
  <c r="D35" i="11" a="1"/>
  <c r="D35" i="11"/>
  <c r="C35" i="11" a="1"/>
  <c r="C35" i="11"/>
  <c r="B35" i="11" a="1"/>
  <c r="B35" i="11"/>
  <c r="Y34" i="11" a="1"/>
  <c r="Y34" i="11"/>
  <c r="X34" i="11" a="1"/>
  <c r="X34" i="11"/>
  <c r="W34" i="11" a="1"/>
  <c r="W34" i="11"/>
  <c r="V34" i="11" a="1"/>
  <c r="V34" i="11"/>
  <c r="U34" i="11" a="1"/>
  <c r="U34" i="11"/>
  <c r="T34" i="11" a="1"/>
  <c r="T34" i="11"/>
  <c r="S34" i="11" a="1"/>
  <c r="S34" i="11"/>
  <c r="R34" i="11" a="1"/>
  <c r="R34" i="11"/>
  <c r="Q34" i="11" a="1"/>
  <c r="Q34" i="11"/>
  <c r="P34" i="11" a="1"/>
  <c r="P34" i="11"/>
  <c r="N34" i="11" a="1"/>
  <c r="N34" i="11"/>
  <c r="M34" i="11" a="1"/>
  <c r="M34" i="11"/>
  <c r="L34" i="11" a="1"/>
  <c r="L34" i="11"/>
  <c r="K34" i="11" a="1"/>
  <c r="K34" i="11"/>
  <c r="J34" i="11" a="1"/>
  <c r="J34" i="11"/>
  <c r="I34" i="11" a="1"/>
  <c r="I34" i="11"/>
  <c r="H34" i="11" a="1"/>
  <c r="H34" i="11"/>
  <c r="G34" i="11" a="1"/>
  <c r="G34" i="11"/>
  <c r="F34" i="11" a="1"/>
  <c r="F34" i="11"/>
  <c r="E34" i="11" a="1"/>
  <c r="E34" i="11"/>
  <c r="D34" i="11" a="1"/>
  <c r="D34" i="11"/>
  <c r="C34" i="11" a="1"/>
  <c r="C34" i="11"/>
  <c r="B34" i="11" a="1"/>
  <c r="B34" i="11"/>
  <c r="Y33" i="11" a="1"/>
  <c r="Y33" i="11"/>
  <c r="X33" i="11" a="1"/>
  <c r="X33" i="11"/>
  <c r="W33" i="11" a="1"/>
  <c r="W33" i="11"/>
  <c r="V33" i="11" a="1"/>
  <c r="V33" i="11"/>
  <c r="U33" i="11" a="1"/>
  <c r="U33" i="11"/>
  <c r="T33" i="11" a="1"/>
  <c r="T33" i="11"/>
  <c r="S33" i="11" a="1"/>
  <c r="S33" i="11"/>
  <c r="R33" i="11" a="1"/>
  <c r="R33" i="11"/>
  <c r="Q33" i="11" a="1"/>
  <c r="Q33" i="11"/>
  <c r="P33" i="11" a="1"/>
  <c r="P33" i="11"/>
  <c r="N33" i="11" a="1"/>
  <c r="N33" i="11"/>
  <c r="M33" i="11" a="1"/>
  <c r="M33" i="11"/>
  <c r="L33" i="11" a="1"/>
  <c r="L33" i="11"/>
  <c r="K33" i="11" a="1"/>
  <c r="K33" i="11"/>
  <c r="J33" i="11" a="1"/>
  <c r="J33" i="11"/>
  <c r="I33" i="11" a="1"/>
  <c r="I33" i="11"/>
  <c r="H33" i="11" a="1"/>
  <c r="H33" i="11"/>
  <c r="G33" i="11" a="1"/>
  <c r="G33" i="11"/>
  <c r="F33" i="11" a="1"/>
  <c r="F33" i="11"/>
  <c r="E33" i="11" a="1"/>
  <c r="E33" i="11"/>
  <c r="D33" i="11" a="1"/>
  <c r="D33" i="11"/>
  <c r="C33" i="11" a="1"/>
  <c r="C33" i="11"/>
  <c r="B33" i="11" a="1"/>
  <c r="B33" i="11"/>
  <c r="Y32" i="11" a="1"/>
  <c r="Y32" i="11"/>
  <c r="X32" i="11" a="1"/>
  <c r="X32" i="11"/>
  <c r="W32" i="11" a="1"/>
  <c r="W32" i="11"/>
  <c r="V32" i="11" a="1"/>
  <c r="V32" i="11"/>
  <c r="U32" i="11" a="1"/>
  <c r="U32" i="11"/>
  <c r="T32" i="11" a="1"/>
  <c r="T32" i="11"/>
  <c r="S32" i="11" a="1"/>
  <c r="S32" i="11"/>
  <c r="R32" i="11" a="1"/>
  <c r="R32" i="11"/>
  <c r="Q32" i="11" a="1"/>
  <c r="Q32" i="11"/>
  <c r="P32" i="11" a="1"/>
  <c r="P32" i="11"/>
  <c r="N32" i="11" a="1"/>
  <c r="N32" i="11"/>
  <c r="M32" i="11" a="1"/>
  <c r="M32" i="11"/>
  <c r="L32" i="11" a="1"/>
  <c r="L32" i="11"/>
  <c r="K32" i="11" a="1"/>
  <c r="K32" i="11"/>
  <c r="J32" i="11" a="1"/>
  <c r="J32" i="11"/>
  <c r="I32" i="11" a="1"/>
  <c r="I32" i="11"/>
  <c r="H32" i="11" a="1"/>
  <c r="H32" i="11"/>
  <c r="G32" i="11" a="1"/>
  <c r="G32" i="11"/>
  <c r="F32" i="11" a="1"/>
  <c r="F32" i="11"/>
  <c r="E32" i="11" a="1"/>
  <c r="E32" i="11"/>
  <c r="D32" i="11" a="1"/>
  <c r="D32" i="11"/>
  <c r="C32" i="11" a="1"/>
  <c r="C32" i="11"/>
  <c r="B32" i="11" a="1"/>
  <c r="B32" i="11"/>
  <c r="Y31" i="11" a="1"/>
  <c r="Y31" i="11"/>
  <c r="X31" i="11" a="1"/>
  <c r="X31" i="11"/>
  <c r="W31" i="11" a="1"/>
  <c r="W31" i="11"/>
  <c r="V31" i="11" a="1"/>
  <c r="V31" i="11"/>
  <c r="U31" i="11" a="1"/>
  <c r="U31" i="11"/>
  <c r="T31" i="11" a="1"/>
  <c r="T31" i="11"/>
  <c r="S31" i="11" a="1"/>
  <c r="S31" i="11"/>
  <c r="R31" i="11" a="1"/>
  <c r="R31" i="11"/>
  <c r="Q31" i="11" a="1"/>
  <c r="Q31" i="11"/>
  <c r="P31" i="11" a="1"/>
  <c r="P31" i="11"/>
  <c r="N31" i="11" a="1"/>
  <c r="N31" i="11"/>
  <c r="M31" i="11" a="1"/>
  <c r="M31" i="11"/>
  <c r="L31" i="11" a="1"/>
  <c r="L31" i="11"/>
  <c r="K31" i="11" a="1"/>
  <c r="K31" i="11"/>
  <c r="J31" i="11" a="1"/>
  <c r="J31" i="11"/>
  <c r="I31" i="11" a="1"/>
  <c r="I31" i="11"/>
  <c r="H31" i="11" a="1"/>
  <c r="H31" i="11"/>
  <c r="G31" i="11" a="1"/>
  <c r="G31" i="11"/>
  <c r="F31" i="11" a="1"/>
  <c r="F31" i="11"/>
  <c r="E31" i="11" a="1"/>
  <c r="E31" i="11"/>
  <c r="D31" i="11" a="1"/>
  <c r="D31" i="11"/>
  <c r="C31" i="11" a="1"/>
  <c r="C31" i="11"/>
  <c r="B31" i="11" a="1"/>
  <c r="B31" i="11"/>
  <c r="Y30" i="11" a="1"/>
  <c r="Y30" i="11"/>
  <c r="X30" i="11" a="1"/>
  <c r="X30" i="11"/>
  <c r="W30" i="11" a="1"/>
  <c r="W30" i="11"/>
  <c r="V30" i="11" a="1"/>
  <c r="V30" i="11"/>
  <c r="U30" i="11" a="1"/>
  <c r="U30" i="11"/>
  <c r="T30" i="11" a="1"/>
  <c r="T30" i="11"/>
  <c r="S30" i="11" a="1"/>
  <c r="S30" i="11"/>
  <c r="R30" i="11" a="1"/>
  <c r="R30" i="11"/>
  <c r="Q30" i="11" a="1"/>
  <c r="Q30" i="11"/>
  <c r="P30" i="11" a="1"/>
  <c r="P30" i="11"/>
  <c r="N30" i="11" a="1"/>
  <c r="N30" i="11"/>
  <c r="M30" i="11" a="1"/>
  <c r="M30" i="11"/>
  <c r="L30" i="11" a="1"/>
  <c r="L30" i="11"/>
  <c r="K30" i="11" a="1"/>
  <c r="K30" i="11"/>
  <c r="J30" i="11" a="1"/>
  <c r="J30" i="11"/>
  <c r="I30" i="11" a="1"/>
  <c r="I30" i="11"/>
  <c r="H30" i="11" a="1"/>
  <c r="H30" i="11"/>
  <c r="G30" i="11" a="1"/>
  <c r="G30" i="11"/>
  <c r="F30" i="11" a="1"/>
  <c r="F30" i="11"/>
  <c r="E30" i="11" a="1"/>
  <c r="E30" i="11"/>
  <c r="D30" i="11" a="1"/>
  <c r="D30" i="11"/>
  <c r="C30" i="11" a="1"/>
  <c r="C30" i="11"/>
  <c r="B30" i="11" a="1"/>
  <c r="B30" i="11"/>
  <c r="Y29" i="11" a="1"/>
  <c r="Y29" i="11"/>
  <c r="X29" i="11" a="1"/>
  <c r="X29" i="11"/>
  <c r="W29" i="11" a="1"/>
  <c r="W29" i="11"/>
  <c r="V29" i="11" a="1"/>
  <c r="V29" i="11"/>
  <c r="U29" i="11" a="1"/>
  <c r="U29" i="11"/>
  <c r="T29" i="11" a="1"/>
  <c r="T29" i="11"/>
  <c r="S29" i="11" a="1"/>
  <c r="S29" i="11"/>
  <c r="R29" i="11" a="1"/>
  <c r="R29" i="11"/>
  <c r="Q29" i="11" a="1"/>
  <c r="Q29" i="11"/>
  <c r="P29" i="11" a="1"/>
  <c r="P29" i="11"/>
  <c r="N29" i="11" a="1"/>
  <c r="N29" i="11"/>
  <c r="M29" i="11" a="1"/>
  <c r="M29" i="11"/>
  <c r="L29" i="11" a="1"/>
  <c r="L29" i="11"/>
  <c r="K29" i="11" a="1"/>
  <c r="K29" i="11"/>
  <c r="J29" i="11" a="1"/>
  <c r="J29" i="11"/>
  <c r="I29" i="11" a="1"/>
  <c r="I29" i="11"/>
  <c r="H29" i="11" a="1"/>
  <c r="H29" i="11"/>
  <c r="G29" i="11" a="1"/>
  <c r="G29" i="11"/>
  <c r="F29" i="11" a="1"/>
  <c r="F29" i="11"/>
  <c r="E29" i="11" a="1"/>
  <c r="E29" i="11"/>
  <c r="D29" i="11" a="1"/>
  <c r="D29" i="11"/>
  <c r="C29" i="11" a="1"/>
  <c r="C29" i="11"/>
  <c r="B29" i="11" a="1"/>
  <c r="B29" i="11"/>
  <c r="Y27" i="11" a="1"/>
  <c r="Y27" i="11"/>
  <c r="X27" i="11" a="1"/>
  <c r="X27" i="11"/>
  <c r="W27" i="11" a="1"/>
  <c r="W27" i="11"/>
  <c r="V27" i="11" a="1"/>
  <c r="V27" i="11"/>
  <c r="U27" i="11" a="1"/>
  <c r="U27" i="11"/>
  <c r="T27" i="11" a="1"/>
  <c r="T27" i="11"/>
  <c r="S27" i="11" a="1"/>
  <c r="S27" i="11"/>
  <c r="R27" i="11" a="1"/>
  <c r="R27" i="11"/>
  <c r="Q27" i="11" a="1"/>
  <c r="Q27" i="11"/>
  <c r="P27" i="11" a="1"/>
  <c r="P27" i="11"/>
  <c r="N27" i="11" a="1"/>
  <c r="N27" i="11"/>
  <c r="M27" i="11" a="1"/>
  <c r="M27" i="11"/>
  <c r="L27" i="11" a="1"/>
  <c r="L27" i="11"/>
  <c r="K27" i="11" a="1"/>
  <c r="K27" i="11"/>
  <c r="J27" i="11" a="1"/>
  <c r="J27" i="11"/>
  <c r="I27" i="11" a="1"/>
  <c r="I27" i="11"/>
  <c r="H27" i="11" a="1"/>
  <c r="H27" i="11"/>
  <c r="G27" i="11" a="1"/>
  <c r="G27" i="11"/>
  <c r="F27" i="11" a="1"/>
  <c r="F27" i="11"/>
  <c r="E27" i="11" a="1"/>
  <c r="E27" i="11"/>
  <c r="D27" i="11" a="1"/>
  <c r="D27" i="11"/>
  <c r="C27" i="11" a="1"/>
  <c r="C27" i="11"/>
  <c r="B27" i="11" a="1"/>
  <c r="B27" i="11"/>
  <c r="AT30" i="1" a="1"/>
  <c r="AT30" i="1"/>
  <c r="AS30" i="1" a="1"/>
  <c r="AS30" i="1"/>
  <c r="AR30" i="1" a="1"/>
  <c r="AR30" i="1"/>
  <c r="AQ30" i="1" a="1"/>
  <c r="AQ30" i="1"/>
  <c r="AP30" i="1" a="1"/>
  <c r="AP30" i="1"/>
  <c r="AO30" i="1" a="1"/>
  <c r="AO30" i="1"/>
  <c r="AN30" i="1" a="1"/>
  <c r="AN30" i="1"/>
  <c r="AM30" i="1" a="1"/>
  <c r="AM30" i="1"/>
  <c r="AL30" i="1" a="1"/>
  <c r="AL30" i="1"/>
  <c r="AK30" i="1" a="1"/>
  <c r="AK30" i="1"/>
  <c r="AJ30" i="1" a="1"/>
  <c r="AJ30" i="1"/>
  <c r="AI30" i="1" a="1"/>
  <c r="AI30" i="1"/>
  <c r="AH30" i="1" a="1"/>
  <c r="AH30" i="1"/>
  <c r="AG30" i="1" a="1"/>
  <c r="AG30" i="1"/>
  <c r="AF30" i="1" a="1"/>
  <c r="AF30" i="1"/>
  <c r="AE30" i="1" a="1"/>
  <c r="AE30" i="1"/>
  <c r="AD30" i="1" a="1"/>
  <c r="AD30" i="1"/>
  <c r="AC30" i="1" a="1"/>
  <c r="AC30" i="1"/>
  <c r="AB30" i="1" a="1"/>
  <c r="AB30" i="1"/>
  <c r="AA30" i="1" a="1"/>
  <c r="AA30" i="1"/>
  <c r="Z30" i="1" a="1"/>
  <c r="Z30" i="1"/>
  <c r="Y30" i="1" a="1"/>
  <c r="Y30" i="1"/>
  <c r="X30" i="1" a="1"/>
  <c r="X30" i="1"/>
  <c r="W30" i="1" a="1"/>
  <c r="W30" i="1"/>
  <c r="U30" i="1" a="1"/>
  <c r="U30" i="1"/>
  <c r="T30" i="1" a="1"/>
  <c r="T30" i="1"/>
  <c r="S30" i="1" a="1"/>
  <c r="S30" i="1"/>
  <c r="Q30" i="1" a="1"/>
  <c r="Q30" i="1"/>
  <c r="P30" i="1" a="1"/>
  <c r="P30" i="1"/>
  <c r="O30" i="1" a="1"/>
  <c r="O30" i="1"/>
  <c r="N30" i="1" a="1"/>
  <c r="N30" i="1"/>
  <c r="M30" i="1" a="1"/>
  <c r="M30" i="1"/>
  <c r="L30" i="1" a="1"/>
  <c r="L30" i="1"/>
  <c r="K30" i="1" a="1"/>
  <c r="K30" i="1"/>
  <c r="J30" i="1" a="1"/>
  <c r="J30" i="1"/>
  <c r="I30" i="1" a="1"/>
  <c r="I30" i="1"/>
  <c r="H30" i="1" a="1"/>
  <c r="H30" i="1"/>
  <c r="G30" i="1" a="1"/>
  <c r="G30" i="1"/>
  <c r="F30" i="1" a="1"/>
  <c r="F30" i="1"/>
  <c r="E30" i="1" a="1"/>
  <c r="E30" i="1"/>
  <c r="D30" i="1" a="1"/>
  <c r="D30" i="1"/>
  <c r="C30" i="1" a="1"/>
  <c r="C30" i="1"/>
  <c r="B30" i="1" a="1"/>
  <c r="B30" i="1"/>
  <c r="AT29" i="1" a="1"/>
  <c r="AT29" i="1"/>
  <c r="AS29" i="1" a="1"/>
  <c r="AS29" i="1"/>
  <c r="AR29" i="1" a="1"/>
  <c r="AR29" i="1"/>
  <c r="AQ29" i="1" a="1"/>
  <c r="AQ29" i="1"/>
  <c r="AP29" i="1" a="1"/>
  <c r="AP29" i="1"/>
  <c r="AO29" i="1" a="1"/>
  <c r="AO29" i="1"/>
  <c r="AN29" i="1" a="1"/>
  <c r="AN29" i="1"/>
  <c r="AM29" i="1" a="1"/>
  <c r="AM29" i="1"/>
  <c r="AL29" i="1" a="1"/>
  <c r="AL29" i="1"/>
  <c r="AK29" i="1" a="1"/>
  <c r="AK29" i="1"/>
  <c r="AJ29" i="1" a="1"/>
  <c r="AJ29" i="1"/>
  <c r="AI29" i="1" a="1"/>
  <c r="AI29" i="1"/>
  <c r="AH29" i="1" a="1"/>
  <c r="AH29" i="1"/>
  <c r="AG29" i="1" a="1"/>
  <c r="AG29" i="1"/>
  <c r="AF29" i="1" a="1"/>
  <c r="AF29" i="1"/>
  <c r="AE29" i="1" a="1"/>
  <c r="AE29" i="1"/>
  <c r="AD29" i="1" a="1"/>
  <c r="AD29" i="1"/>
  <c r="AC29" i="1" a="1"/>
  <c r="AC29" i="1"/>
  <c r="AB29" i="1" a="1"/>
  <c r="AB29" i="1"/>
  <c r="AA29" i="1" a="1"/>
  <c r="AA29" i="1"/>
  <c r="Z29" i="1" a="1"/>
  <c r="Z29" i="1"/>
  <c r="Y29" i="1" a="1"/>
  <c r="Y29" i="1"/>
  <c r="X29" i="1" a="1"/>
  <c r="X29" i="1"/>
  <c r="W29" i="1" a="1"/>
  <c r="W29" i="1"/>
  <c r="U29" i="1" a="1"/>
  <c r="U29" i="1"/>
  <c r="T29" i="1" a="1"/>
  <c r="T29" i="1"/>
  <c r="S29" i="1" a="1"/>
  <c r="S29" i="1"/>
  <c r="Q29" i="1" a="1"/>
  <c r="Q29" i="1"/>
  <c r="P29" i="1" a="1"/>
  <c r="P29" i="1"/>
  <c r="O29" i="1" a="1"/>
  <c r="O29" i="1"/>
  <c r="N29" i="1" a="1"/>
  <c r="N29" i="1"/>
  <c r="M29" i="1" a="1"/>
  <c r="M29" i="1"/>
  <c r="L29" i="1" a="1"/>
  <c r="L29" i="1"/>
  <c r="K29" i="1" a="1"/>
  <c r="K29" i="1"/>
  <c r="J29" i="1" a="1"/>
  <c r="J29" i="1"/>
  <c r="I29" i="1" a="1"/>
  <c r="I29" i="1"/>
  <c r="H29" i="1" a="1"/>
  <c r="H29" i="1"/>
  <c r="G29" i="1" a="1"/>
  <c r="G29" i="1"/>
  <c r="F29" i="1" a="1"/>
  <c r="F29" i="1"/>
  <c r="E29" i="1" a="1"/>
  <c r="E29" i="1"/>
  <c r="D29" i="1" a="1"/>
  <c r="D29" i="1"/>
  <c r="C29" i="1" a="1"/>
  <c r="C29" i="1"/>
  <c r="B29" i="1" a="1"/>
  <c r="B29" i="1"/>
  <c r="AT27" i="1" a="1"/>
  <c r="AT27" i="1"/>
  <c r="AS27" i="1" a="1"/>
  <c r="AS27" i="1"/>
  <c r="AR27" i="1" a="1"/>
  <c r="AR27" i="1"/>
  <c r="AQ27" i="1" a="1"/>
  <c r="AQ27" i="1"/>
  <c r="AP27" i="1" a="1"/>
  <c r="AP27" i="1"/>
  <c r="AO27" i="1" a="1"/>
  <c r="AO27" i="1"/>
  <c r="AN27" i="1" a="1"/>
  <c r="AN27" i="1"/>
  <c r="AM27" i="1" a="1"/>
  <c r="AM27" i="1"/>
  <c r="AL27" i="1" a="1"/>
  <c r="AL27" i="1"/>
  <c r="AK27" i="1" a="1"/>
  <c r="AK27" i="1"/>
  <c r="AJ27" i="1" a="1"/>
  <c r="AJ27" i="1"/>
  <c r="AI27" i="1" a="1"/>
  <c r="AI27" i="1"/>
  <c r="AH27" i="1" a="1"/>
  <c r="AH27" i="1"/>
  <c r="AG27" i="1" a="1"/>
  <c r="AG27" i="1"/>
  <c r="AE27" i="1" a="1"/>
  <c r="AE27" i="1"/>
  <c r="AD27" i="1" a="1"/>
  <c r="AD27" i="1"/>
  <c r="AC27" i="1" a="1"/>
  <c r="AC27" i="1"/>
  <c r="AB27" i="1" a="1"/>
  <c r="AB27" i="1"/>
  <c r="AA27" i="1" a="1"/>
  <c r="AA27" i="1"/>
  <c r="Z27" i="1" a="1"/>
  <c r="Z27" i="1"/>
  <c r="Y27" i="1" a="1"/>
  <c r="Y27" i="1"/>
  <c r="X27" i="1" a="1"/>
  <c r="X27" i="1"/>
  <c r="W27" i="1" a="1"/>
  <c r="W27" i="1"/>
  <c r="U27" i="1" a="1"/>
  <c r="U27" i="1"/>
  <c r="T27" i="1" a="1"/>
  <c r="T27" i="1"/>
  <c r="S27" i="1" a="1"/>
  <c r="S27" i="1"/>
  <c r="Q27" i="1" a="1"/>
  <c r="Q27" i="1"/>
  <c r="P27" i="1" a="1"/>
  <c r="P27" i="1"/>
  <c r="O27" i="1" a="1"/>
  <c r="O27" i="1"/>
  <c r="N27" i="1" a="1"/>
  <c r="N27" i="1"/>
  <c r="M27" i="1" a="1"/>
  <c r="M27" i="1"/>
  <c r="L27" i="1" a="1"/>
  <c r="L27" i="1"/>
  <c r="K27" i="1" a="1"/>
  <c r="K27" i="1"/>
  <c r="J27" i="1" a="1"/>
  <c r="J27" i="1"/>
  <c r="I27" i="1" a="1"/>
  <c r="I27" i="1"/>
  <c r="H27" i="1" a="1"/>
  <c r="H27" i="1"/>
  <c r="G27" i="1" a="1"/>
  <c r="G27" i="1"/>
  <c r="F27" i="1" a="1"/>
  <c r="F27" i="1"/>
  <c r="E27" i="1" a="1"/>
  <c r="E27" i="1"/>
  <c r="D27" i="1" a="1"/>
  <c r="D27" i="1"/>
  <c r="C27" i="1" a="1"/>
  <c r="C27" i="1"/>
  <c r="B27" i="1" a="1"/>
  <c r="B27" i="1"/>
  <c r="AT26" i="1" a="1"/>
  <c r="AT26" i="1"/>
  <c r="AS26" i="1" a="1"/>
  <c r="AS26" i="1"/>
  <c r="AR26" i="1" a="1"/>
  <c r="AR26" i="1"/>
  <c r="AQ26" i="1" a="1"/>
  <c r="AQ26" i="1"/>
  <c r="AP26" i="1" a="1"/>
  <c r="AP26" i="1"/>
  <c r="AO26" i="1" a="1"/>
  <c r="AO26" i="1"/>
  <c r="AN26" i="1" a="1"/>
  <c r="AN26" i="1"/>
  <c r="AM26" i="1" a="1"/>
  <c r="AM26" i="1"/>
  <c r="AL26" i="1" a="1"/>
  <c r="AL26" i="1"/>
  <c r="AK26" i="1" a="1"/>
  <c r="AK26" i="1"/>
  <c r="AJ26" i="1" a="1"/>
  <c r="AJ26" i="1"/>
  <c r="AI26" i="1" a="1"/>
  <c r="AI26" i="1"/>
  <c r="AH26" i="1" a="1"/>
  <c r="AH26" i="1"/>
  <c r="AG26" i="1" a="1"/>
  <c r="AG26" i="1"/>
  <c r="AF26" i="1" a="1"/>
  <c r="AF26" i="1"/>
  <c r="AE26" i="1" a="1"/>
  <c r="AE26" i="1"/>
  <c r="AD26" i="1" a="1"/>
  <c r="AD26" i="1"/>
  <c r="AB26" i="1" a="1"/>
  <c r="AB26" i="1"/>
  <c r="AA26" i="1" a="1"/>
  <c r="AA26" i="1"/>
  <c r="Z26" i="1" a="1"/>
  <c r="Z26" i="1"/>
  <c r="Y26" i="1" a="1"/>
  <c r="Y26" i="1"/>
  <c r="X26" i="1" a="1"/>
  <c r="X26" i="1"/>
  <c r="W26" i="1" a="1"/>
  <c r="W26" i="1"/>
  <c r="U26" i="1" a="1"/>
  <c r="U26" i="1"/>
  <c r="T26" i="1" a="1"/>
  <c r="T26" i="1"/>
  <c r="S26" i="1" a="1"/>
  <c r="S26" i="1"/>
  <c r="Q26" i="1" a="1"/>
  <c r="Q26" i="1"/>
  <c r="P26" i="1" a="1"/>
  <c r="P26" i="1"/>
  <c r="O26" i="1" a="1"/>
  <c r="O26" i="1"/>
  <c r="N26" i="1" a="1"/>
  <c r="N26" i="1"/>
  <c r="M26" i="1" a="1"/>
  <c r="M26" i="1"/>
  <c r="L26" i="1" a="1"/>
  <c r="L26" i="1"/>
  <c r="K26" i="1" a="1"/>
  <c r="K26" i="1"/>
  <c r="J26" i="1" a="1"/>
  <c r="J26" i="1"/>
  <c r="I26" i="1" a="1"/>
  <c r="I26" i="1"/>
  <c r="H26" i="1" a="1"/>
  <c r="H26" i="1"/>
  <c r="G26" i="1" a="1"/>
  <c r="G26" i="1"/>
  <c r="F26" i="1" a="1"/>
  <c r="F26" i="1"/>
  <c r="E26" i="1" a="1"/>
  <c r="E26" i="1"/>
  <c r="D26" i="1" a="1"/>
  <c r="D26" i="1"/>
  <c r="C26" i="1" a="1"/>
  <c r="C26" i="1"/>
  <c r="D26" i="11" a="1"/>
  <c r="D26" i="11"/>
  <c r="Y16" i="11" a="1"/>
  <c r="Y16" i="11"/>
  <c r="Y6" i="11" a="1"/>
  <c r="Y6" i="11"/>
  <c r="Y14" i="11" a="1"/>
  <c r="Y14" i="11"/>
  <c r="Y11" i="11" a="1"/>
  <c r="Y11" i="11"/>
  <c r="Y46" i="11"/>
  <c r="Y15" i="11" a="1"/>
  <c r="Y15" i="11"/>
  <c r="K16" i="11" a="1"/>
  <c r="K16" i="11"/>
  <c r="AT14" i="1" a="1"/>
  <c r="AT14" i="1"/>
  <c r="AT6" i="1" a="1"/>
  <c r="AT6" i="1"/>
  <c r="Y10" i="11" a="1"/>
  <c r="Y10" i="11"/>
  <c r="Y7" i="11" a="1"/>
  <c r="Y7" i="11"/>
  <c r="Y2" i="11" a="1"/>
  <c r="Y2" i="11"/>
  <c r="Y3" i="11" a="1"/>
  <c r="Y3" i="11"/>
  <c r="Y4" i="11" a="1"/>
  <c r="Y4" i="11"/>
  <c r="Y5" i="11" a="1"/>
  <c r="Y5" i="11"/>
  <c r="Y8" i="11" a="1"/>
  <c r="Y8" i="11"/>
  <c r="Y9" i="11" a="1"/>
  <c r="Y9" i="11"/>
  <c r="Y12" i="11" a="1"/>
  <c r="Y12" i="11"/>
  <c r="Y13" i="11" a="1"/>
  <c r="Y13" i="11"/>
  <c r="Y17" i="11" a="1"/>
  <c r="Y17" i="11"/>
  <c r="Y18" i="11" a="1"/>
  <c r="Y18" i="11"/>
  <c r="Y19" i="11" a="1"/>
  <c r="Y19" i="11"/>
  <c r="Y20" i="11" a="1"/>
  <c r="Y20" i="11"/>
  <c r="Y21" i="11" a="1"/>
  <c r="Y21" i="11"/>
  <c r="Y22" i="11" a="1"/>
  <c r="Y22" i="11"/>
  <c r="Y23" i="11" a="1"/>
  <c r="Y23" i="11"/>
  <c r="Y24" i="11" a="1"/>
  <c r="Y24" i="11"/>
  <c r="Y25" i="11" a="1"/>
  <c r="Y25" i="11"/>
  <c r="Y26" i="11" a="1"/>
  <c r="Y26" i="11"/>
  <c r="Y47" i="11"/>
  <c r="Y48" i="11"/>
  <c r="Y49" i="11"/>
  <c r="Y51" i="11"/>
  <c r="B2" i="11" a="1"/>
  <c r="B2" i="11"/>
  <c r="C2" i="11" a="1"/>
  <c r="C2" i="11"/>
  <c r="D2" i="11" a="1"/>
  <c r="D2" i="11"/>
  <c r="E2" i="11" a="1"/>
  <c r="E2" i="11"/>
  <c r="F2" i="11" a="1"/>
  <c r="F2" i="11"/>
  <c r="G2" i="11" a="1"/>
  <c r="G2" i="11"/>
  <c r="H2" i="11" a="1"/>
  <c r="H2" i="11"/>
  <c r="I2" i="11" a="1"/>
  <c r="I2" i="11"/>
  <c r="J2" i="11" a="1"/>
  <c r="J2" i="11"/>
  <c r="M2" i="11" a="1"/>
  <c r="M2" i="11"/>
  <c r="N2" i="11" a="1"/>
  <c r="N2" i="11"/>
  <c r="P2" i="11" a="1"/>
  <c r="P2" i="11"/>
  <c r="Q2" i="11" a="1"/>
  <c r="Q2" i="11"/>
  <c r="R2" i="11" a="1"/>
  <c r="R2" i="11"/>
  <c r="S2" i="11" a="1"/>
  <c r="S2" i="11"/>
  <c r="T2" i="11" a="1"/>
  <c r="T2" i="11"/>
  <c r="U2" i="11" a="1"/>
  <c r="U2" i="11"/>
  <c r="V2" i="11" a="1"/>
  <c r="V2" i="11"/>
  <c r="W2" i="11" a="1"/>
  <c r="W2" i="11"/>
  <c r="X2" i="11" a="1"/>
  <c r="X2" i="11"/>
  <c r="B3" i="11" a="1"/>
  <c r="B3" i="11"/>
  <c r="C3" i="11" a="1"/>
  <c r="C3" i="11"/>
  <c r="D3" i="11" a="1"/>
  <c r="D3" i="11"/>
  <c r="E3" i="11" a="1"/>
  <c r="E3" i="11"/>
  <c r="F3" i="11" a="1"/>
  <c r="F3" i="11"/>
  <c r="G3" i="11" a="1"/>
  <c r="G3" i="11"/>
  <c r="H3" i="11" a="1"/>
  <c r="H3" i="11"/>
  <c r="I3" i="11" a="1"/>
  <c r="I3" i="11"/>
  <c r="J3" i="11" a="1"/>
  <c r="J3" i="11"/>
  <c r="L3" i="11" a="1"/>
  <c r="L3" i="11"/>
  <c r="M3" i="11" a="1"/>
  <c r="M3" i="11"/>
  <c r="N3" i="11" a="1"/>
  <c r="N3" i="11"/>
  <c r="P3" i="11" a="1"/>
  <c r="P3" i="11"/>
  <c r="Q3" i="11" a="1"/>
  <c r="Q3" i="11"/>
  <c r="R3" i="11" a="1"/>
  <c r="R3" i="11"/>
  <c r="S3" i="11" a="1"/>
  <c r="S3" i="11"/>
  <c r="T3" i="11" a="1"/>
  <c r="T3" i="11"/>
  <c r="U3" i="11" a="1"/>
  <c r="U3" i="11"/>
  <c r="V3" i="11" a="1"/>
  <c r="V3" i="11"/>
  <c r="W3" i="11" a="1"/>
  <c r="W3" i="11"/>
  <c r="X3" i="11" a="1"/>
  <c r="X3" i="11"/>
  <c r="B4" i="11" a="1"/>
  <c r="B4" i="11"/>
  <c r="C4" i="11" a="1"/>
  <c r="C4" i="11"/>
  <c r="D4" i="11" a="1"/>
  <c r="D4" i="11"/>
  <c r="E4" i="11" a="1"/>
  <c r="E4" i="11"/>
  <c r="F4" i="11" a="1"/>
  <c r="F4" i="11"/>
  <c r="G4" i="11" a="1"/>
  <c r="G4" i="11"/>
  <c r="H4" i="11" a="1"/>
  <c r="H4" i="11"/>
  <c r="I4" i="11" a="1"/>
  <c r="I4" i="11"/>
  <c r="J4" i="11" a="1"/>
  <c r="J4" i="11"/>
  <c r="L4" i="11" a="1"/>
  <c r="L4" i="11"/>
  <c r="M4" i="11" a="1"/>
  <c r="M4" i="11"/>
  <c r="N4" i="11" a="1"/>
  <c r="N4" i="11"/>
  <c r="P4" i="11" a="1"/>
  <c r="P4" i="11"/>
  <c r="Q4" i="11" a="1"/>
  <c r="Q4" i="11"/>
  <c r="R4" i="11" a="1"/>
  <c r="R4" i="11"/>
  <c r="S4" i="11" a="1"/>
  <c r="S4" i="11"/>
  <c r="T4" i="11" a="1"/>
  <c r="T4" i="11"/>
  <c r="U4" i="11" a="1"/>
  <c r="U4" i="11"/>
  <c r="V4" i="11" a="1"/>
  <c r="V4" i="11"/>
  <c r="W4" i="11" a="1"/>
  <c r="W4" i="11"/>
  <c r="X4" i="11" a="1"/>
  <c r="X4" i="11"/>
  <c r="B5" i="11" a="1"/>
  <c r="B5" i="11"/>
  <c r="C5" i="11" a="1"/>
  <c r="C5" i="11"/>
  <c r="D5" i="11" a="1"/>
  <c r="D5" i="11"/>
  <c r="E5" i="11" a="1"/>
  <c r="E5" i="11"/>
  <c r="F5" i="11" a="1"/>
  <c r="F5" i="11"/>
  <c r="G5" i="11" a="1"/>
  <c r="G5" i="11"/>
  <c r="H5" i="11" a="1"/>
  <c r="H5" i="11"/>
  <c r="I5" i="11" a="1"/>
  <c r="I5" i="11"/>
  <c r="J5" i="11" a="1"/>
  <c r="J5" i="11"/>
  <c r="L5" i="11" a="1"/>
  <c r="L5" i="11"/>
  <c r="M5" i="11" a="1"/>
  <c r="M5" i="11"/>
  <c r="N5" i="11" a="1"/>
  <c r="N5" i="11"/>
  <c r="P5" i="11" a="1"/>
  <c r="P5" i="11"/>
  <c r="Q5" i="11" a="1"/>
  <c r="Q5" i="11"/>
  <c r="R5" i="11" a="1"/>
  <c r="R5" i="11"/>
  <c r="S5" i="11" a="1"/>
  <c r="S5" i="11"/>
  <c r="T5" i="11" a="1"/>
  <c r="T5" i="11"/>
  <c r="U5" i="11" a="1"/>
  <c r="U5" i="11"/>
  <c r="V5" i="11" a="1"/>
  <c r="V5" i="11"/>
  <c r="W5" i="11" a="1"/>
  <c r="W5" i="11"/>
  <c r="X5" i="11" a="1"/>
  <c r="X5" i="11"/>
  <c r="B6" i="11" a="1"/>
  <c r="B6" i="11"/>
  <c r="C6" i="11" a="1"/>
  <c r="C6" i="11"/>
  <c r="D6" i="11" a="1"/>
  <c r="D6" i="11"/>
  <c r="E6" i="11" a="1"/>
  <c r="E6" i="11"/>
  <c r="G6" i="11" a="1"/>
  <c r="G6" i="11"/>
  <c r="H6" i="11" a="1"/>
  <c r="H6" i="11"/>
  <c r="J6" i="11" a="1"/>
  <c r="J6" i="11"/>
  <c r="M6" i="11" a="1"/>
  <c r="M6" i="11"/>
  <c r="N6" i="11" a="1"/>
  <c r="N6" i="11"/>
  <c r="P6" i="11" a="1"/>
  <c r="P6" i="11"/>
  <c r="Q6" i="11" a="1"/>
  <c r="Q6" i="11"/>
  <c r="R6" i="11" a="1"/>
  <c r="R6" i="11"/>
  <c r="S6" i="11" a="1"/>
  <c r="S6" i="11"/>
  <c r="T6" i="11" a="1"/>
  <c r="T6" i="11"/>
  <c r="U6" i="11" a="1"/>
  <c r="U6" i="11"/>
  <c r="V6" i="11" a="1"/>
  <c r="V6" i="11"/>
  <c r="W6" i="11" a="1"/>
  <c r="W6" i="11"/>
  <c r="X6" i="11" a="1"/>
  <c r="X6" i="11"/>
  <c r="B7" i="11" a="1"/>
  <c r="B7" i="11"/>
  <c r="C7" i="11" a="1"/>
  <c r="C7" i="11"/>
  <c r="D7" i="11" a="1"/>
  <c r="D7" i="11"/>
  <c r="E7" i="11" a="1"/>
  <c r="E7" i="11"/>
  <c r="F7" i="11" a="1"/>
  <c r="F7" i="11"/>
  <c r="G7" i="11" a="1"/>
  <c r="G7" i="11"/>
  <c r="H7" i="11" a="1"/>
  <c r="H7" i="11"/>
  <c r="I7" i="11" a="1"/>
  <c r="I7" i="11"/>
  <c r="J7" i="11" a="1"/>
  <c r="J7" i="11"/>
  <c r="L7" i="11" a="1"/>
  <c r="L7" i="11"/>
  <c r="M7" i="11" a="1"/>
  <c r="M7" i="11"/>
  <c r="N7" i="11" a="1"/>
  <c r="N7" i="11"/>
  <c r="P7" i="11" a="1"/>
  <c r="P7" i="11"/>
  <c r="Q7" i="11" a="1"/>
  <c r="Q7" i="11"/>
  <c r="R7" i="11" a="1"/>
  <c r="R7" i="11"/>
  <c r="S7" i="11" a="1"/>
  <c r="S7" i="11"/>
  <c r="T7" i="11" a="1"/>
  <c r="T7" i="11"/>
  <c r="U7" i="11" a="1"/>
  <c r="U7" i="11"/>
  <c r="V7" i="11" a="1"/>
  <c r="V7" i="11"/>
  <c r="W7" i="11" a="1"/>
  <c r="W7" i="11"/>
  <c r="X7" i="11" a="1"/>
  <c r="X7" i="11"/>
  <c r="B8" i="11" a="1"/>
  <c r="B8" i="11"/>
  <c r="C8" i="11" a="1"/>
  <c r="C8" i="11"/>
  <c r="D8" i="11" a="1"/>
  <c r="D8" i="11"/>
  <c r="E8" i="11" a="1"/>
  <c r="E8" i="11"/>
  <c r="F8" i="11" a="1"/>
  <c r="F8" i="11"/>
  <c r="G8" i="11" a="1"/>
  <c r="G8" i="11"/>
  <c r="H8" i="11" a="1"/>
  <c r="H8" i="11"/>
  <c r="I8" i="11" a="1"/>
  <c r="I8" i="11"/>
  <c r="J8" i="11" a="1"/>
  <c r="J8" i="11"/>
  <c r="L8" i="11" a="1"/>
  <c r="L8" i="11"/>
  <c r="M8" i="11" a="1"/>
  <c r="M8" i="11"/>
  <c r="N8" i="11" a="1"/>
  <c r="N8" i="11"/>
  <c r="P8" i="11" a="1"/>
  <c r="P8" i="11"/>
  <c r="Q8" i="11" a="1"/>
  <c r="Q8" i="11"/>
  <c r="R8" i="11" a="1"/>
  <c r="R8" i="11"/>
  <c r="S8" i="11" a="1"/>
  <c r="S8" i="11"/>
  <c r="T8" i="11" a="1"/>
  <c r="T8" i="11"/>
  <c r="U8" i="11" a="1"/>
  <c r="U8" i="11"/>
  <c r="V8" i="11" a="1"/>
  <c r="V8" i="11"/>
  <c r="W8" i="11" a="1"/>
  <c r="W8" i="11"/>
  <c r="X8" i="11" a="1"/>
  <c r="X8" i="11"/>
  <c r="B9" i="11" a="1"/>
  <c r="B9" i="11"/>
  <c r="C9" i="11" a="1"/>
  <c r="C9" i="11"/>
  <c r="D9" i="11" a="1"/>
  <c r="D9" i="11"/>
  <c r="E9" i="11" a="1"/>
  <c r="E9" i="11"/>
  <c r="F9" i="11" a="1"/>
  <c r="F9" i="11"/>
  <c r="G9" i="11" a="1"/>
  <c r="G9" i="11"/>
  <c r="H9" i="11" a="1"/>
  <c r="H9" i="11"/>
  <c r="I9" i="11" a="1"/>
  <c r="I9" i="11"/>
  <c r="J9" i="11" a="1"/>
  <c r="J9" i="11"/>
  <c r="L9" i="11" a="1"/>
  <c r="L9" i="11"/>
  <c r="M9" i="11" a="1"/>
  <c r="M9" i="11"/>
  <c r="N9" i="11" a="1"/>
  <c r="N9" i="11"/>
  <c r="P9" i="11" a="1"/>
  <c r="P9" i="11"/>
  <c r="Q9" i="11" a="1"/>
  <c r="Q9" i="11"/>
  <c r="R9" i="11" a="1"/>
  <c r="R9" i="11"/>
  <c r="S9" i="11" a="1"/>
  <c r="S9" i="11"/>
  <c r="T9" i="11" a="1"/>
  <c r="T9" i="11"/>
  <c r="U9" i="11" a="1"/>
  <c r="U9" i="11"/>
  <c r="V9" i="11" a="1"/>
  <c r="V9" i="11"/>
  <c r="W9" i="11" a="1"/>
  <c r="W9" i="11"/>
  <c r="X9" i="11" a="1"/>
  <c r="X9" i="11"/>
  <c r="B10" i="11" a="1"/>
  <c r="B10" i="11"/>
  <c r="C10" i="11" a="1"/>
  <c r="C10" i="11"/>
  <c r="D10" i="11" a="1"/>
  <c r="D10" i="11"/>
  <c r="E10" i="11" a="1"/>
  <c r="E10" i="11"/>
  <c r="F10" i="11" a="1"/>
  <c r="F10" i="11"/>
  <c r="G10" i="11" a="1"/>
  <c r="G10" i="11"/>
  <c r="H10" i="11" a="1"/>
  <c r="H10" i="11"/>
  <c r="I10" i="11" a="1"/>
  <c r="I10" i="11"/>
  <c r="J10" i="11" a="1"/>
  <c r="J10" i="11"/>
  <c r="L10" i="11" a="1"/>
  <c r="L10" i="11"/>
  <c r="M10" i="11" a="1"/>
  <c r="M10" i="11"/>
  <c r="N10" i="11" a="1"/>
  <c r="N10" i="11"/>
  <c r="P10" i="11" a="1"/>
  <c r="P10" i="11"/>
  <c r="Q10" i="11" a="1"/>
  <c r="Q10" i="11"/>
  <c r="R10" i="11" a="1"/>
  <c r="R10" i="11"/>
  <c r="S10" i="11" a="1"/>
  <c r="S10" i="11"/>
  <c r="T10" i="11" a="1"/>
  <c r="T10" i="11"/>
  <c r="U10" i="11" a="1"/>
  <c r="U10" i="11"/>
  <c r="V10" i="11" a="1"/>
  <c r="V10" i="11"/>
  <c r="W10" i="11" a="1"/>
  <c r="W10" i="11"/>
  <c r="X10" i="11" a="1"/>
  <c r="X10" i="11"/>
  <c r="B11" i="11" a="1"/>
  <c r="B11" i="11"/>
  <c r="C11" i="11" a="1"/>
  <c r="C11" i="11"/>
  <c r="D11" i="11" a="1"/>
  <c r="D11" i="11"/>
  <c r="E11" i="11" a="1"/>
  <c r="E11" i="11"/>
  <c r="G11" i="11" a="1"/>
  <c r="G11" i="11"/>
  <c r="H11" i="11" a="1"/>
  <c r="H11" i="11"/>
  <c r="J11" i="11" a="1"/>
  <c r="J11" i="11"/>
  <c r="M11" i="11" a="1"/>
  <c r="M11" i="11"/>
  <c r="N11" i="11" a="1"/>
  <c r="N11" i="11"/>
  <c r="P11" i="11" a="1"/>
  <c r="P11" i="11"/>
  <c r="Q11" i="11" a="1"/>
  <c r="Q11" i="11"/>
  <c r="R11" i="11" a="1"/>
  <c r="R11" i="11"/>
  <c r="S11" i="11" a="1"/>
  <c r="S11" i="11"/>
  <c r="T11" i="11" a="1"/>
  <c r="T11" i="11"/>
  <c r="U11" i="11" a="1"/>
  <c r="U11" i="11"/>
  <c r="V11" i="11" a="1"/>
  <c r="V11" i="11"/>
  <c r="W11" i="11" a="1"/>
  <c r="W11" i="11"/>
  <c r="X11" i="11" a="1"/>
  <c r="X11" i="11"/>
  <c r="B12" i="11" a="1"/>
  <c r="B12" i="11"/>
  <c r="C12" i="11" a="1"/>
  <c r="C12" i="11"/>
  <c r="D12" i="11" a="1"/>
  <c r="D12" i="11"/>
  <c r="E12" i="11" a="1"/>
  <c r="E12" i="11"/>
  <c r="F12" i="11" a="1"/>
  <c r="F12" i="11"/>
  <c r="G12" i="11" a="1"/>
  <c r="G12" i="11"/>
  <c r="H12" i="11" a="1"/>
  <c r="H12" i="11"/>
  <c r="I12" i="11" a="1"/>
  <c r="I12" i="11"/>
  <c r="J12" i="11" a="1"/>
  <c r="J12" i="11"/>
  <c r="L12" i="11" a="1"/>
  <c r="L12" i="11"/>
  <c r="M12" i="11" a="1"/>
  <c r="M12" i="11"/>
  <c r="N12" i="11" a="1"/>
  <c r="N12" i="11"/>
  <c r="P12" i="11" a="1"/>
  <c r="P12" i="11"/>
  <c r="Q12" i="11" a="1"/>
  <c r="Q12" i="11"/>
  <c r="R12" i="11" a="1"/>
  <c r="R12" i="11"/>
  <c r="S12" i="11" a="1"/>
  <c r="S12" i="11"/>
  <c r="T12" i="11" a="1"/>
  <c r="T12" i="11"/>
  <c r="U12" i="11" a="1"/>
  <c r="U12" i="11"/>
  <c r="V12" i="11" a="1"/>
  <c r="V12" i="11"/>
  <c r="W12" i="11" a="1"/>
  <c r="W12" i="11"/>
  <c r="X12" i="11" a="1"/>
  <c r="X12" i="11"/>
  <c r="B13" i="11" a="1"/>
  <c r="B13" i="11"/>
  <c r="C13" i="11" a="1"/>
  <c r="C13" i="11"/>
  <c r="D13" i="11" a="1"/>
  <c r="D13" i="11"/>
  <c r="E13" i="11" a="1"/>
  <c r="E13" i="11"/>
  <c r="F13" i="11" a="1"/>
  <c r="F13" i="11"/>
  <c r="G13" i="11" a="1"/>
  <c r="G13" i="11"/>
  <c r="H13" i="11" a="1"/>
  <c r="H13" i="11"/>
  <c r="I13" i="11" a="1"/>
  <c r="I13" i="11"/>
  <c r="J13" i="11" a="1"/>
  <c r="J13" i="11"/>
  <c r="L13" i="11" a="1"/>
  <c r="L13" i="11"/>
  <c r="M13" i="11" a="1"/>
  <c r="M13" i="11"/>
  <c r="N13" i="11" a="1"/>
  <c r="N13" i="11"/>
  <c r="P13" i="11" a="1"/>
  <c r="P13" i="11"/>
  <c r="Q13" i="11" a="1"/>
  <c r="Q13" i="11"/>
  <c r="R13" i="11" a="1"/>
  <c r="R13" i="11"/>
  <c r="S13" i="11" a="1"/>
  <c r="S13" i="11"/>
  <c r="T13" i="11" a="1"/>
  <c r="T13" i="11"/>
  <c r="U13" i="11" a="1"/>
  <c r="U13" i="11"/>
  <c r="V13" i="11" a="1"/>
  <c r="V13" i="11"/>
  <c r="W13" i="11" a="1"/>
  <c r="W13" i="11"/>
  <c r="X13" i="11" a="1"/>
  <c r="X13" i="11"/>
  <c r="B14" i="11" a="1"/>
  <c r="B14" i="11"/>
  <c r="C14" i="11" a="1"/>
  <c r="C14" i="11"/>
  <c r="D14" i="11" a="1"/>
  <c r="D14" i="11"/>
  <c r="E14" i="11" a="1"/>
  <c r="E14" i="11"/>
  <c r="G14" i="11" a="1"/>
  <c r="G14" i="11"/>
  <c r="H14" i="11" a="1"/>
  <c r="H14" i="11"/>
  <c r="J14" i="11" a="1"/>
  <c r="J14" i="11"/>
  <c r="M14" i="11" a="1"/>
  <c r="M14" i="11"/>
  <c r="N14" i="11" a="1"/>
  <c r="N14" i="11"/>
  <c r="P14" i="11" a="1"/>
  <c r="P14" i="11"/>
  <c r="Q14" i="11" a="1"/>
  <c r="Q14" i="11"/>
  <c r="R14" i="11" a="1"/>
  <c r="R14" i="11"/>
  <c r="S14" i="11" a="1"/>
  <c r="S14" i="11"/>
  <c r="T14" i="11" a="1"/>
  <c r="T14" i="11"/>
  <c r="U14" i="11" a="1"/>
  <c r="U14" i="11"/>
  <c r="V14" i="11" a="1"/>
  <c r="V14" i="11"/>
  <c r="W14" i="11" a="1"/>
  <c r="W14" i="11"/>
  <c r="X14" i="11" a="1"/>
  <c r="X14" i="11"/>
  <c r="B15" i="11" a="1"/>
  <c r="B15" i="11"/>
  <c r="C15" i="11" a="1"/>
  <c r="C15" i="11"/>
  <c r="D15" i="11" a="1"/>
  <c r="D15" i="11"/>
  <c r="E15" i="11" a="1"/>
  <c r="E15" i="11"/>
  <c r="G15" i="11" a="1"/>
  <c r="G15" i="11"/>
  <c r="H15" i="11" a="1"/>
  <c r="H15" i="11"/>
  <c r="I15" i="11" a="1"/>
  <c r="I15" i="11"/>
  <c r="J15" i="11" a="1"/>
  <c r="J15" i="11"/>
  <c r="M15" i="11" a="1"/>
  <c r="M15" i="11"/>
  <c r="N15" i="11" a="1"/>
  <c r="N15" i="11"/>
  <c r="P15" i="11" a="1"/>
  <c r="P15" i="11"/>
  <c r="Q15" i="11" a="1"/>
  <c r="Q15" i="11"/>
  <c r="R15" i="11" a="1"/>
  <c r="R15" i="11"/>
  <c r="S15" i="11" a="1"/>
  <c r="S15" i="11"/>
  <c r="T15" i="11" a="1"/>
  <c r="T15" i="11"/>
  <c r="U15" i="11" a="1"/>
  <c r="U15" i="11"/>
  <c r="V15" i="11" a="1"/>
  <c r="V15" i="11"/>
  <c r="W15" i="11" a="1"/>
  <c r="W15" i="11"/>
  <c r="X15" i="11" a="1"/>
  <c r="X15" i="11"/>
  <c r="B16" i="11" a="1"/>
  <c r="B16" i="11"/>
  <c r="C16" i="11" a="1"/>
  <c r="C16" i="11"/>
  <c r="D16" i="11" a="1"/>
  <c r="D16" i="11"/>
  <c r="E16" i="11" a="1"/>
  <c r="E16" i="11"/>
  <c r="G16" i="11" a="1"/>
  <c r="G16" i="11"/>
  <c r="H16" i="11" a="1"/>
  <c r="H16" i="11"/>
  <c r="I16" i="11" a="1"/>
  <c r="I16" i="11"/>
  <c r="J16" i="11" a="1"/>
  <c r="J16" i="11"/>
  <c r="L16" i="11" a="1"/>
  <c r="L16" i="11"/>
  <c r="M16" i="11" a="1"/>
  <c r="M16" i="11"/>
  <c r="N16" i="11" a="1"/>
  <c r="N16" i="11"/>
  <c r="P16" i="11" a="1"/>
  <c r="P16" i="11"/>
  <c r="Q16" i="11" a="1"/>
  <c r="Q16" i="11"/>
  <c r="R16" i="11" a="1"/>
  <c r="R16" i="11"/>
  <c r="S16" i="11" a="1"/>
  <c r="S16" i="11"/>
  <c r="T16" i="11" a="1"/>
  <c r="T16" i="11"/>
  <c r="U16" i="11" a="1"/>
  <c r="U16" i="11"/>
  <c r="V16" i="11" a="1"/>
  <c r="V16" i="11"/>
  <c r="W16" i="11" a="1"/>
  <c r="W16" i="11"/>
  <c r="X16" i="11" a="1"/>
  <c r="X16" i="11"/>
  <c r="B17" i="11" a="1"/>
  <c r="B17" i="11"/>
  <c r="C17" i="11" a="1"/>
  <c r="C17" i="11"/>
  <c r="D17" i="11" a="1"/>
  <c r="D17" i="11"/>
  <c r="E17" i="11" a="1"/>
  <c r="E17" i="11"/>
  <c r="F17" i="11" a="1"/>
  <c r="F17" i="11"/>
  <c r="G17" i="11" a="1"/>
  <c r="G17" i="11"/>
  <c r="H17" i="11" a="1"/>
  <c r="H17" i="11"/>
  <c r="I17" i="11" a="1"/>
  <c r="I17" i="11"/>
  <c r="J17" i="11" a="1"/>
  <c r="J17" i="11"/>
  <c r="K17" i="11" a="1"/>
  <c r="K17" i="11"/>
  <c r="L17" i="11" a="1"/>
  <c r="L17" i="11"/>
  <c r="M17" i="11" a="1"/>
  <c r="M17" i="11"/>
  <c r="N17" i="11" a="1"/>
  <c r="N17" i="11"/>
  <c r="P17" i="11" a="1"/>
  <c r="P17" i="11"/>
  <c r="Q17" i="11" a="1"/>
  <c r="Q17" i="11"/>
  <c r="R17" i="11" a="1"/>
  <c r="R17" i="11"/>
  <c r="S17" i="11" a="1"/>
  <c r="S17" i="11"/>
  <c r="T17" i="11" a="1"/>
  <c r="T17" i="11"/>
  <c r="U17" i="11" a="1"/>
  <c r="U17" i="11"/>
  <c r="V17" i="11" a="1"/>
  <c r="V17" i="11"/>
  <c r="W17" i="11" a="1"/>
  <c r="W17" i="11"/>
  <c r="X17" i="11" a="1"/>
  <c r="X17" i="11"/>
  <c r="B18" i="11" a="1"/>
  <c r="B18" i="11"/>
  <c r="C18" i="11" a="1"/>
  <c r="C18" i="11"/>
  <c r="D18" i="11" a="1"/>
  <c r="D18" i="11"/>
  <c r="E18" i="11" a="1"/>
  <c r="E18" i="11"/>
  <c r="F18" i="11" a="1"/>
  <c r="F18" i="11"/>
  <c r="G18" i="11" a="1"/>
  <c r="G18" i="11"/>
  <c r="H18" i="11" a="1"/>
  <c r="H18" i="11"/>
  <c r="I18" i="11" a="1"/>
  <c r="I18" i="11"/>
  <c r="J18" i="11" a="1"/>
  <c r="J18" i="11"/>
  <c r="K18" i="11" a="1"/>
  <c r="K18" i="11"/>
  <c r="L18" i="11" a="1"/>
  <c r="L18" i="11"/>
  <c r="M18" i="11" a="1"/>
  <c r="M18" i="11"/>
  <c r="N18" i="11" a="1"/>
  <c r="N18" i="11"/>
  <c r="P18" i="11" a="1"/>
  <c r="P18" i="11"/>
  <c r="Q18" i="11" a="1"/>
  <c r="Q18" i="11"/>
  <c r="R18" i="11" a="1"/>
  <c r="R18" i="11"/>
  <c r="S18" i="11" a="1"/>
  <c r="S18" i="11"/>
  <c r="T18" i="11" a="1"/>
  <c r="T18" i="11"/>
  <c r="U18" i="11" a="1"/>
  <c r="U18" i="11"/>
  <c r="V18" i="11" a="1"/>
  <c r="V18" i="11"/>
  <c r="W18" i="11" a="1"/>
  <c r="W18" i="11"/>
  <c r="X18" i="11" a="1"/>
  <c r="X18" i="11"/>
  <c r="B19" i="11" a="1"/>
  <c r="B19" i="11"/>
  <c r="C19" i="11" a="1"/>
  <c r="C19" i="11"/>
  <c r="D19" i="11" a="1"/>
  <c r="D19" i="11"/>
  <c r="E19" i="11" a="1"/>
  <c r="E19" i="11"/>
  <c r="F19" i="11" a="1"/>
  <c r="F19" i="11"/>
  <c r="G19" i="11" a="1"/>
  <c r="G19" i="11"/>
  <c r="H19" i="11" a="1"/>
  <c r="H19" i="11"/>
  <c r="I19" i="11" a="1"/>
  <c r="I19" i="11"/>
  <c r="J19" i="11" a="1"/>
  <c r="J19" i="11"/>
  <c r="K19" i="11" a="1"/>
  <c r="K19" i="11"/>
  <c r="L19" i="11" a="1"/>
  <c r="L19" i="11"/>
  <c r="M19" i="11" a="1"/>
  <c r="M19" i="11"/>
  <c r="N19" i="11" a="1"/>
  <c r="N19" i="11"/>
  <c r="P19" i="11" a="1"/>
  <c r="P19" i="11"/>
  <c r="Q19" i="11" a="1"/>
  <c r="Q19" i="11"/>
  <c r="R19" i="11" a="1"/>
  <c r="R19" i="11"/>
  <c r="S19" i="11" a="1"/>
  <c r="S19" i="11"/>
  <c r="T19" i="11" a="1"/>
  <c r="T19" i="11"/>
  <c r="U19" i="11" a="1"/>
  <c r="U19" i="11"/>
  <c r="V19" i="11" a="1"/>
  <c r="V19" i="11"/>
  <c r="W19" i="11" a="1"/>
  <c r="W19" i="11"/>
  <c r="X19" i="11" a="1"/>
  <c r="X19" i="11"/>
  <c r="B20" i="11" a="1"/>
  <c r="B20" i="11"/>
  <c r="C20" i="11" a="1"/>
  <c r="C20" i="11"/>
  <c r="D20" i="11" a="1"/>
  <c r="D20" i="11"/>
  <c r="E20" i="11" a="1"/>
  <c r="E20" i="11"/>
  <c r="F20" i="11" a="1"/>
  <c r="F20" i="11"/>
  <c r="G20" i="11" a="1"/>
  <c r="G20" i="11"/>
  <c r="H20" i="11" a="1"/>
  <c r="H20" i="11"/>
  <c r="I20" i="11" a="1"/>
  <c r="I20" i="11"/>
  <c r="J20" i="11" a="1"/>
  <c r="J20" i="11"/>
  <c r="K20" i="11" a="1"/>
  <c r="K20" i="11"/>
  <c r="L20" i="11" a="1"/>
  <c r="L20" i="11"/>
  <c r="M20" i="11" a="1"/>
  <c r="M20" i="11"/>
  <c r="N20" i="11" a="1"/>
  <c r="N20" i="11"/>
  <c r="P20" i="11" a="1"/>
  <c r="P20" i="11"/>
  <c r="Q20" i="11" a="1"/>
  <c r="Q20" i="11"/>
  <c r="R20" i="11" a="1"/>
  <c r="R20" i="11"/>
  <c r="S20" i="11" a="1"/>
  <c r="S20" i="11"/>
  <c r="T20" i="11" a="1"/>
  <c r="T20" i="11"/>
  <c r="U20" i="11" a="1"/>
  <c r="U20" i="11"/>
  <c r="V20" i="11" a="1"/>
  <c r="V20" i="11"/>
  <c r="W20" i="11" a="1"/>
  <c r="W20" i="11"/>
  <c r="X20" i="11" a="1"/>
  <c r="X20" i="11"/>
  <c r="B21" i="11" a="1"/>
  <c r="B21" i="11"/>
  <c r="C21" i="11" a="1"/>
  <c r="C21" i="11"/>
  <c r="D21" i="11" a="1"/>
  <c r="D21" i="11"/>
  <c r="E21" i="11" a="1"/>
  <c r="E21" i="11"/>
  <c r="F21" i="11" a="1"/>
  <c r="F21" i="11"/>
  <c r="G21" i="11" a="1"/>
  <c r="G21" i="11"/>
  <c r="H21" i="11" a="1"/>
  <c r="H21" i="11"/>
  <c r="I21" i="11" a="1"/>
  <c r="I21" i="11"/>
  <c r="J21" i="11" a="1"/>
  <c r="J21" i="11"/>
  <c r="K21" i="11" a="1"/>
  <c r="K21" i="11"/>
  <c r="L21" i="11" a="1"/>
  <c r="L21" i="11"/>
  <c r="M21" i="11" a="1"/>
  <c r="M21" i="11"/>
  <c r="N21" i="11" a="1"/>
  <c r="N21" i="11"/>
  <c r="P21" i="11" a="1"/>
  <c r="P21" i="11"/>
  <c r="Q21" i="11" a="1"/>
  <c r="Q21" i="11"/>
  <c r="R21" i="11" a="1"/>
  <c r="R21" i="11"/>
  <c r="S21" i="11" a="1"/>
  <c r="S21" i="11"/>
  <c r="T21" i="11" a="1"/>
  <c r="T21" i="11"/>
  <c r="U21" i="11" a="1"/>
  <c r="U21" i="11"/>
  <c r="V21" i="11" a="1"/>
  <c r="V21" i="11"/>
  <c r="W21" i="11" a="1"/>
  <c r="W21" i="11"/>
  <c r="X21" i="11" a="1"/>
  <c r="X21" i="11"/>
  <c r="B22" i="11" a="1"/>
  <c r="B22" i="11"/>
  <c r="C22" i="11" a="1"/>
  <c r="C22" i="11"/>
  <c r="D22" i="11" a="1"/>
  <c r="D22" i="11"/>
  <c r="E22" i="11" a="1"/>
  <c r="E22" i="11"/>
  <c r="F22" i="11" a="1"/>
  <c r="F22" i="11"/>
  <c r="G22" i="11" a="1"/>
  <c r="G22" i="11"/>
  <c r="H22" i="11" a="1"/>
  <c r="H22" i="11"/>
  <c r="I22" i="11" a="1"/>
  <c r="I22" i="11"/>
  <c r="J22" i="11" a="1"/>
  <c r="J22" i="11"/>
  <c r="K22" i="11" a="1"/>
  <c r="K22" i="11"/>
  <c r="L22" i="11" a="1"/>
  <c r="L22" i="11"/>
  <c r="M22" i="11" a="1"/>
  <c r="M22" i="11"/>
  <c r="N22" i="11" a="1"/>
  <c r="N22" i="11"/>
  <c r="P22" i="11" a="1"/>
  <c r="P22" i="11"/>
  <c r="Q22" i="11" a="1"/>
  <c r="Q22" i="11"/>
  <c r="R22" i="11" a="1"/>
  <c r="R22" i="11"/>
  <c r="S22" i="11" a="1"/>
  <c r="S22" i="11"/>
  <c r="T22" i="11" a="1"/>
  <c r="T22" i="11"/>
  <c r="U22" i="11" a="1"/>
  <c r="U22" i="11"/>
  <c r="V22" i="11" a="1"/>
  <c r="V22" i="11"/>
  <c r="W22" i="11" a="1"/>
  <c r="W22" i="11"/>
  <c r="X22" i="11" a="1"/>
  <c r="X22" i="11"/>
  <c r="B23" i="11" a="1"/>
  <c r="B23" i="11"/>
  <c r="C23" i="11" a="1"/>
  <c r="C23" i="11"/>
  <c r="D23" i="11" a="1"/>
  <c r="D23" i="11"/>
  <c r="E23" i="11" a="1"/>
  <c r="E23" i="11"/>
  <c r="F23" i="11" a="1"/>
  <c r="F23" i="11"/>
  <c r="G23" i="11" a="1"/>
  <c r="G23" i="11"/>
  <c r="H23" i="11" a="1"/>
  <c r="H23" i="11"/>
  <c r="I23" i="11" a="1"/>
  <c r="I23" i="11"/>
  <c r="J23" i="11" a="1"/>
  <c r="J23" i="11"/>
  <c r="K23" i="11" a="1"/>
  <c r="K23" i="11"/>
  <c r="L23" i="11" a="1"/>
  <c r="L23" i="11"/>
  <c r="M23" i="11" a="1"/>
  <c r="M23" i="11"/>
  <c r="N23" i="11" a="1"/>
  <c r="N23" i="11"/>
  <c r="P23" i="11" a="1"/>
  <c r="P23" i="11"/>
  <c r="Q23" i="11" a="1"/>
  <c r="Q23" i="11"/>
  <c r="R23" i="11" a="1"/>
  <c r="R23" i="11"/>
  <c r="S23" i="11" a="1"/>
  <c r="S23" i="11"/>
  <c r="T23" i="11" a="1"/>
  <c r="T23" i="11"/>
  <c r="U23" i="11" a="1"/>
  <c r="U23" i="11"/>
  <c r="V23" i="11" a="1"/>
  <c r="V23" i="11"/>
  <c r="W23" i="11" a="1"/>
  <c r="W23" i="11"/>
  <c r="X23" i="11" a="1"/>
  <c r="X23" i="11"/>
  <c r="B24" i="11" a="1"/>
  <c r="B24" i="11"/>
  <c r="C24" i="11" a="1"/>
  <c r="C24" i="11"/>
  <c r="D24" i="11" a="1"/>
  <c r="D24" i="11"/>
  <c r="E24" i="11" a="1"/>
  <c r="E24" i="11"/>
  <c r="F24" i="11" a="1"/>
  <c r="F24" i="11"/>
  <c r="G24" i="11" a="1"/>
  <c r="G24" i="11"/>
  <c r="H24" i="11" a="1"/>
  <c r="H24" i="11"/>
  <c r="I24" i="11" a="1"/>
  <c r="I24" i="11"/>
  <c r="J24" i="11" a="1"/>
  <c r="J24" i="11"/>
  <c r="K24" i="11" a="1"/>
  <c r="K24" i="11"/>
  <c r="L24" i="11" a="1"/>
  <c r="L24" i="11"/>
  <c r="M24" i="11" a="1"/>
  <c r="M24" i="11"/>
  <c r="N24" i="11" a="1"/>
  <c r="N24" i="11"/>
  <c r="P24" i="11" a="1"/>
  <c r="P24" i="11"/>
  <c r="Q24" i="11" a="1"/>
  <c r="Q24" i="11"/>
  <c r="R24" i="11" a="1"/>
  <c r="R24" i="11"/>
  <c r="S24" i="11" a="1"/>
  <c r="S24" i="11"/>
  <c r="T24" i="11" a="1"/>
  <c r="T24" i="11"/>
  <c r="U24" i="11" a="1"/>
  <c r="U24" i="11"/>
  <c r="V24" i="11" a="1"/>
  <c r="V24" i="11"/>
  <c r="W24" i="11" a="1"/>
  <c r="W24" i="11"/>
  <c r="X24" i="11" a="1"/>
  <c r="X24" i="11"/>
  <c r="B25" i="11" a="1"/>
  <c r="B25" i="11"/>
  <c r="C25" i="11" a="1"/>
  <c r="C25" i="11"/>
  <c r="D25" i="11" a="1"/>
  <c r="D25" i="11"/>
  <c r="E25" i="11" a="1"/>
  <c r="E25" i="11"/>
  <c r="F25" i="11" a="1"/>
  <c r="F25" i="11"/>
  <c r="G25" i="11" a="1"/>
  <c r="G25" i="11"/>
  <c r="H25" i="11" a="1"/>
  <c r="H25" i="11"/>
  <c r="I25" i="11" a="1"/>
  <c r="I25" i="11"/>
  <c r="J25" i="11" a="1"/>
  <c r="J25" i="11"/>
  <c r="K25" i="11" a="1"/>
  <c r="K25" i="11"/>
  <c r="L25" i="11" a="1"/>
  <c r="L25" i="11"/>
  <c r="M25" i="11" a="1"/>
  <c r="M25" i="11"/>
  <c r="N25" i="11" a="1"/>
  <c r="N25" i="11"/>
  <c r="P25" i="11" a="1"/>
  <c r="P25" i="11"/>
  <c r="Q25" i="11" a="1"/>
  <c r="Q25" i="11"/>
  <c r="R25" i="11" a="1"/>
  <c r="R25" i="11"/>
  <c r="S25" i="11" a="1"/>
  <c r="S25" i="11"/>
  <c r="T25" i="11" a="1"/>
  <c r="T25" i="11"/>
  <c r="U25" i="11" a="1"/>
  <c r="U25" i="11"/>
  <c r="V25" i="11" a="1"/>
  <c r="V25" i="11"/>
  <c r="W25" i="11" a="1"/>
  <c r="W25" i="11"/>
  <c r="X25" i="11" a="1"/>
  <c r="X25" i="11"/>
  <c r="B26" i="11" a="1"/>
  <c r="B26" i="11"/>
  <c r="C26" i="11" a="1"/>
  <c r="C26" i="11"/>
  <c r="E26" i="11" a="1"/>
  <c r="E26" i="11"/>
  <c r="F26" i="11" a="1"/>
  <c r="F26" i="11"/>
  <c r="G26" i="11" a="1"/>
  <c r="G26" i="11"/>
  <c r="H26" i="11" a="1"/>
  <c r="H26" i="11"/>
  <c r="I26" i="11" a="1"/>
  <c r="I26" i="11"/>
  <c r="J26" i="11" a="1"/>
  <c r="J26" i="11"/>
  <c r="K26" i="11" a="1"/>
  <c r="K26" i="11"/>
  <c r="L26" i="11" a="1"/>
  <c r="L26" i="11"/>
  <c r="M26" i="11" a="1"/>
  <c r="M26" i="11"/>
  <c r="N26" i="11" a="1"/>
  <c r="N26" i="11"/>
  <c r="P26" i="11" a="1"/>
  <c r="P26" i="11"/>
  <c r="Q26" i="11" a="1"/>
  <c r="Q26" i="11"/>
  <c r="R26" i="11" a="1"/>
  <c r="R26" i="11"/>
  <c r="S26" i="11" a="1"/>
  <c r="S26" i="11"/>
  <c r="T26" i="11" a="1"/>
  <c r="T26" i="11"/>
  <c r="U26" i="11" a="1"/>
  <c r="U26" i="11"/>
  <c r="V26" i="11" a="1"/>
  <c r="V26" i="11"/>
  <c r="W26" i="11" a="1"/>
  <c r="W26" i="11"/>
  <c r="X26" i="11" a="1"/>
  <c r="X26" i="11"/>
  <c r="B46" i="11"/>
  <c r="C46" i="11"/>
  <c r="D46" i="11"/>
  <c r="E46" i="11"/>
  <c r="G46" i="11"/>
  <c r="H46" i="11"/>
  <c r="J46" i="11"/>
  <c r="M46" i="11"/>
  <c r="N46" i="11"/>
  <c r="P46" i="11"/>
  <c r="Q46" i="11"/>
  <c r="R46" i="11"/>
  <c r="S46" i="11"/>
  <c r="T46" i="11"/>
  <c r="U46" i="11"/>
  <c r="V46" i="11"/>
  <c r="W46" i="11"/>
  <c r="X46" i="11"/>
  <c r="B47" i="11"/>
  <c r="C47" i="11"/>
  <c r="D47" i="11"/>
  <c r="E47" i="11"/>
  <c r="G47" i="11"/>
  <c r="H47" i="11"/>
  <c r="I47" i="11"/>
  <c r="J47" i="11"/>
  <c r="K47" i="11"/>
  <c r="L47" i="11"/>
  <c r="M47" i="11"/>
  <c r="N47" i="11"/>
  <c r="P47" i="11"/>
  <c r="Q47" i="11"/>
  <c r="R47" i="11"/>
  <c r="S47" i="11"/>
  <c r="T47" i="11"/>
  <c r="U47" i="11"/>
  <c r="V47" i="11"/>
  <c r="W47" i="11"/>
  <c r="X47" i="11"/>
  <c r="B48" i="11"/>
  <c r="C48" i="11"/>
  <c r="D48" i="11"/>
  <c r="E48" i="11"/>
  <c r="G48" i="11"/>
  <c r="H48" i="11"/>
  <c r="I48" i="11"/>
  <c r="J48" i="11"/>
  <c r="K48" i="11"/>
  <c r="L48" i="11"/>
  <c r="M48" i="11"/>
  <c r="N48" i="11"/>
  <c r="P48" i="11"/>
  <c r="Q48" i="11"/>
  <c r="R48" i="11"/>
  <c r="S48" i="11"/>
  <c r="T48" i="11"/>
  <c r="U48" i="11"/>
  <c r="V48" i="11"/>
  <c r="W48" i="11"/>
  <c r="X48" i="11"/>
  <c r="B49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P49" i="11"/>
  <c r="Q49" i="11"/>
  <c r="R49" i="11"/>
  <c r="S49" i="11"/>
  <c r="T49" i="11"/>
  <c r="U49" i="11"/>
  <c r="V49" i="11"/>
  <c r="W49" i="11"/>
  <c r="X49" i="11"/>
  <c r="B51" i="11"/>
  <c r="C51" i="11"/>
  <c r="D51" i="11"/>
  <c r="E51" i="11"/>
  <c r="F51" i="11"/>
  <c r="G51" i="11"/>
  <c r="H51" i="11"/>
  <c r="I51" i="11"/>
  <c r="J51" i="11"/>
  <c r="K51" i="11"/>
  <c r="L51" i="11"/>
  <c r="M51" i="11"/>
  <c r="N51" i="11"/>
  <c r="P51" i="11"/>
  <c r="Q51" i="11"/>
  <c r="R51" i="11"/>
  <c r="S51" i="11"/>
  <c r="T51" i="11"/>
  <c r="U51" i="11"/>
  <c r="V51" i="11"/>
  <c r="W51" i="11"/>
  <c r="X51" i="11"/>
  <c r="B1" i="11"/>
  <c r="C1" i="11"/>
  <c r="D1" i="11"/>
  <c r="F1" i="11"/>
  <c r="G1" i="11"/>
  <c r="H1" i="11"/>
  <c r="I1" i="11"/>
  <c r="J1" i="11"/>
  <c r="K1" i="11"/>
  <c r="AT25" i="1" a="1"/>
  <c r="AT25" i="1"/>
  <c r="AS25" i="1" a="1"/>
  <c r="AS25" i="1"/>
  <c r="AR25" i="1" a="1"/>
  <c r="AR25" i="1"/>
  <c r="AQ25" i="1" a="1"/>
  <c r="AQ25" i="1"/>
  <c r="AP25" i="1" a="1"/>
  <c r="AP25" i="1"/>
  <c r="AO25" i="1" a="1"/>
  <c r="AO25" i="1"/>
  <c r="AN25" i="1" a="1"/>
  <c r="AN25" i="1"/>
  <c r="AM25" i="1" a="1"/>
  <c r="AM25" i="1"/>
  <c r="AL25" i="1" a="1"/>
  <c r="AL25" i="1"/>
  <c r="AK25" i="1" a="1"/>
  <c r="AK25" i="1"/>
  <c r="AJ25" i="1" a="1"/>
  <c r="AJ25" i="1"/>
  <c r="AI25" i="1" a="1"/>
  <c r="AI25" i="1"/>
  <c r="AH25" i="1" a="1"/>
  <c r="AH25" i="1"/>
  <c r="AG25" i="1" a="1"/>
  <c r="AG25" i="1"/>
  <c r="AF25" i="1" a="1"/>
  <c r="AF25" i="1"/>
  <c r="AE25" i="1" a="1"/>
  <c r="AE25" i="1"/>
  <c r="AD25" i="1" a="1"/>
  <c r="AD25" i="1"/>
  <c r="AC25" i="1" a="1"/>
  <c r="AC25" i="1"/>
  <c r="AB25" i="1" a="1"/>
  <c r="AB25" i="1"/>
  <c r="AA25" i="1" a="1"/>
  <c r="AA25" i="1"/>
  <c r="Z25" i="1" a="1"/>
  <c r="Z25" i="1"/>
  <c r="Y25" i="1" a="1"/>
  <c r="Y25" i="1"/>
  <c r="X25" i="1" a="1"/>
  <c r="X25" i="1"/>
  <c r="W25" i="1" a="1"/>
  <c r="W25" i="1"/>
  <c r="U25" i="1" a="1"/>
  <c r="U25" i="1"/>
  <c r="T25" i="1" a="1"/>
  <c r="T25" i="1"/>
  <c r="S25" i="1" a="1"/>
  <c r="S25" i="1"/>
  <c r="Q25" i="1" a="1"/>
  <c r="Q25" i="1"/>
  <c r="P25" i="1" a="1"/>
  <c r="P25" i="1"/>
  <c r="O25" i="1" a="1"/>
  <c r="O25" i="1"/>
  <c r="N25" i="1" a="1"/>
  <c r="N25" i="1"/>
  <c r="M25" i="1" a="1"/>
  <c r="M25" i="1"/>
  <c r="L25" i="1" a="1"/>
  <c r="L25" i="1"/>
  <c r="K25" i="1" a="1"/>
  <c r="K25" i="1"/>
  <c r="J25" i="1" a="1"/>
  <c r="J25" i="1"/>
  <c r="I25" i="1" a="1"/>
  <c r="I25" i="1"/>
  <c r="H25" i="1" a="1"/>
  <c r="H25" i="1"/>
  <c r="G25" i="1" a="1"/>
  <c r="G25" i="1"/>
  <c r="F25" i="1" a="1"/>
  <c r="F25" i="1"/>
  <c r="E25" i="1" a="1"/>
  <c r="E25" i="1"/>
  <c r="D25" i="1" a="1"/>
  <c r="D25" i="1"/>
  <c r="C25" i="1" a="1"/>
  <c r="C25" i="1"/>
  <c r="AT24" i="1" a="1"/>
  <c r="AT24" i="1"/>
  <c r="AS24" i="1" a="1"/>
  <c r="AS24" i="1"/>
  <c r="AR24" i="1" a="1"/>
  <c r="AR24" i="1"/>
  <c r="AQ24" i="1" a="1"/>
  <c r="AQ24" i="1"/>
  <c r="AP24" i="1" a="1"/>
  <c r="AP24" i="1"/>
  <c r="AO24" i="1" a="1"/>
  <c r="AO24" i="1"/>
  <c r="AN24" i="1" a="1"/>
  <c r="AN24" i="1"/>
  <c r="AM24" i="1" a="1"/>
  <c r="AM24" i="1"/>
  <c r="AL24" i="1" a="1"/>
  <c r="AL24" i="1"/>
  <c r="AK24" i="1" a="1"/>
  <c r="AK24" i="1"/>
  <c r="AJ24" i="1" a="1"/>
  <c r="AJ24" i="1"/>
  <c r="AI24" i="1" a="1"/>
  <c r="AI24" i="1"/>
  <c r="AH24" i="1" a="1"/>
  <c r="AH24" i="1"/>
  <c r="AG24" i="1" a="1"/>
  <c r="AG24" i="1"/>
  <c r="AF24" i="1" a="1"/>
  <c r="AF24" i="1"/>
  <c r="AE24" i="1" a="1"/>
  <c r="AE24" i="1"/>
  <c r="AD24" i="1" a="1"/>
  <c r="AD24" i="1"/>
  <c r="AC24" i="1" a="1"/>
  <c r="AC24" i="1"/>
  <c r="AB24" i="1" a="1"/>
  <c r="AB24" i="1"/>
  <c r="AA24" i="1" a="1"/>
  <c r="AA24" i="1"/>
  <c r="Z24" i="1" a="1"/>
  <c r="Z24" i="1"/>
  <c r="Y24" i="1" a="1"/>
  <c r="Y24" i="1"/>
  <c r="X24" i="1" a="1"/>
  <c r="X24" i="1"/>
  <c r="W24" i="1" a="1"/>
  <c r="W24" i="1"/>
  <c r="U24" i="1" a="1"/>
  <c r="U24" i="1"/>
  <c r="T24" i="1" a="1"/>
  <c r="T24" i="1"/>
  <c r="S24" i="1" a="1"/>
  <c r="S24" i="1"/>
  <c r="Q24" i="1" a="1"/>
  <c r="Q24" i="1"/>
  <c r="P24" i="1" a="1"/>
  <c r="P24" i="1"/>
  <c r="O24" i="1" a="1"/>
  <c r="O24" i="1"/>
  <c r="N24" i="1" a="1"/>
  <c r="N24" i="1"/>
  <c r="M24" i="1" a="1"/>
  <c r="M24" i="1"/>
  <c r="L24" i="1" a="1"/>
  <c r="L24" i="1"/>
  <c r="K24" i="1" a="1"/>
  <c r="K24" i="1"/>
  <c r="J24" i="1" a="1"/>
  <c r="J24" i="1"/>
  <c r="I24" i="1" a="1"/>
  <c r="I24" i="1"/>
  <c r="H24" i="1" a="1"/>
  <c r="H24" i="1"/>
  <c r="G24" i="1" a="1"/>
  <c r="G24" i="1"/>
  <c r="F24" i="1" a="1"/>
  <c r="F24" i="1"/>
  <c r="E24" i="1" a="1"/>
  <c r="E24" i="1"/>
  <c r="D24" i="1" a="1"/>
  <c r="D24" i="1"/>
  <c r="C24" i="1" a="1"/>
  <c r="C24" i="1"/>
  <c r="B24" i="1" a="1"/>
  <c r="B24" i="1"/>
  <c r="AT23" i="1" a="1"/>
  <c r="AT23" i="1"/>
  <c r="AS23" i="1" a="1"/>
  <c r="AS23" i="1"/>
  <c r="AR23" i="1" a="1"/>
  <c r="AR23" i="1"/>
  <c r="AQ23" i="1" a="1"/>
  <c r="AQ23" i="1"/>
  <c r="AP23" i="1" a="1"/>
  <c r="AP23" i="1"/>
  <c r="AO23" i="1" a="1"/>
  <c r="AO23" i="1"/>
  <c r="AN23" i="1" a="1"/>
  <c r="AN23" i="1"/>
  <c r="AM23" i="1" a="1"/>
  <c r="AM23" i="1"/>
  <c r="AL23" i="1" a="1"/>
  <c r="AL23" i="1"/>
  <c r="AK23" i="1" a="1"/>
  <c r="AK23" i="1"/>
  <c r="AJ23" i="1" a="1"/>
  <c r="AJ23" i="1"/>
  <c r="AI23" i="1" a="1"/>
  <c r="AI23" i="1"/>
  <c r="AH23" i="1" a="1"/>
  <c r="AH23" i="1"/>
  <c r="AG23" i="1" a="1"/>
  <c r="AG23" i="1"/>
  <c r="AF23" i="1" a="1"/>
  <c r="AF23" i="1"/>
  <c r="AE23" i="1" a="1"/>
  <c r="AE23" i="1"/>
  <c r="AD23" i="1" a="1"/>
  <c r="AD23" i="1"/>
  <c r="AC23" i="1" a="1"/>
  <c r="AC23" i="1"/>
  <c r="AB23" i="1" a="1"/>
  <c r="AB23" i="1"/>
  <c r="AA23" i="1" a="1"/>
  <c r="AA23" i="1"/>
  <c r="Z23" i="1" a="1"/>
  <c r="Z23" i="1"/>
  <c r="Y23" i="1" a="1"/>
  <c r="Y23" i="1"/>
  <c r="X23" i="1" a="1"/>
  <c r="X23" i="1"/>
  <c r="W23" i="1" a="1"/>
  <c r="W23" i="1"/>
  <c r="U23" i="1" a="1"/>
  <c r="U23" i="1"/>
  <c r="T23" i="1" a="1"/>
  <c r="T23" i="1"/>
  <c r="S23" i="1" a="1"/>
  <c r="S23" i="1"/>
  <c r="Q23" i="1" a="1"/>
  <c r="Q23" i="1"/>
  <c r="P23" i="1" a="1"/>
  <c r="P23" i="1"/>
  <c r="O23" i="1" a="1"/>
  <c r="O23" i="1"/>
  <c r="N23" i="1" a="1"/>
  <c r="N23" i="1"/>
  <c r="M23" i="1" a="1"/>
  <c r="M23" i="1"/>
  <c r="L23" i="1" a="1"/>
  <c r="L23" i="1"/>
  <c r="K23" i="1" a="1"/>
  <c r="K23" i="1"/>
  <c r="J23" i="1" a="1"/>
  <c r="J23" i="1"/>
  <c r="I23" i="1" a="1"/>
  <c r="I23" i="1"/>
  <c r="H23" i="1" a="1"/>
  <c r="H23" i="1"/>
  <c r="G23" i="1" a="1"/>
  <c r="G23" i="1"/>
  <c r="F23" i="1" a="1"/>
  <c r="F23" i="1"/>
  <c r="E23" i="1" a="1"/>
  <c r="E23" i="1"/>
  <c r="D23" i="1" a="1"/>
  <c r="D23" i="1"/>
  <c r="C23" i="1" a="1"/>
  <c r="C23" i="1"/>
  <c r="B23" i="1" a="1"/>
  <c r="B23" i="1"/>
  <c r="AT22" i="1" a="1"/>
  <c r="AT22" i="1"/>
  <c r="AS22" i="1" a="1"/>
  <c r="AS22" i="1"/>
  <c r="AR22" i="1" a="1"/>
  <c r="AR22" i="1"/>
  <c r="AQ22" i="1" a="1"/>
  <c r="AQ22" i="1"/>
  <c r="AP22" i="1" a="1"/>
  <c r="AP22" i="1"/>
  <c r="AO22" i="1" a="1"/>
  <c r="AO22" i="1"/>
  <c r="AN22" i="1" a="1"/>
  <c r="AN22" i="1"/>
  <c r="AM22" i="1" a="1"/>
  <c r="AM22" i="1"/>
  <c r="AL22" i="1" a="1"/>
  <c r="AL22" i="1"/>
  <c r="AK22" i="1" a="1"/>
  <c r="AK22" i="1"/>
  <c r="AJ22" i="1" a="1"/>
  <c r="AJ22" i="1"/>
  <c r="AI22" i="1" a="1"/>
  <c r="AI22" i="1"/>
  <c r="AH22" i="1" a="1"/>
  <c r="AH22" i="1"/>
  <c r="AG22" i="1" a="1"/>
  <c r="AG22" i="1"/>
  <c r="AF22" i="1" a="1"/>
  <c r="AF22" i="1"/>
  <c r="AE22" i="1" a="1"/>
  <c r="AE22" i="1"/>
  <c r="AD22" i="1" a="1"/>
  <c r="AD22" i="1"/>
  <c r="AC22" i="1" a="1"/>
  <c r="AC22" i="1"/>
  <c r="AB22" i="1" a="1"/>
  <c r="AB22" i="1"/>
  <c r="AA22" i="1" a="1"/>
  <c r="AA22" i="1"/>
  <c r="Z22" i="1" a="1"/>
  <c r="Z22" i="1"/>
  <c r="Y22" i="1" a="1"/>
  <c r="Y22" i="1"/>
  <c r="X22" i="1" a="1"/>
  <c r="X22" i="1"/>
  <c r="W22" i="1" a="1"/>
  <c r="W22" i="1"/>
  <c r="U22" i="1" a="1"/>
  <c r="U22" i="1"/>
  <c r="T22" i="1" a="1"/>
  <c r="T22" i="1"/>
  <c r="S22" i="1" a="1"/>
  <c r="S22" i="1"/>
  <c r="Q22" i="1" a="1"/>
  <c r="Q22" i="1"/>
  <c r="P22" i="1" a="1"/>
  <c r="P22" i="1"/>
  <c r="O22" i="1" a="1"/>
  <c r="O22" i="1"/>
  <c r="N22" i="1" a="1"/>
  <c r="N22" i="1"/>
  <c r="M22" i="1" a="1"/>
  <c r="M22" i="1"/>
  <c r="L22" i="1" a="1"/>
  <c r="L22" i="1"/>
  <c r="K22" i="1" a="1"/>
  <c r="K22" i="1"/>
  <c r="J22" i="1" a="1"/>
  <c r="J22" i="1"/>
  <c r="I22" i="1" a="1"/>
  <c r="I22" i="1"/>
  <c r="H22" i="1" a="1"/>
  <c r="H22" i="1"/>
  <c r="G22" i="1" a="1"/>
  <c r="G22" i="1"/>
  <c r="F22" i="1" a="1"/>
  <c r="F22" i="1"/>
  <c r="E22" i="1" a="1"/>
  <c r="E22" i="1"/>
  <c r="D22" i="1" a="1"/>
  <c r="D22" i="1"/>
  <c r="C22" i="1" a="1"/>
  <c r="C22" i="1"/>
  <c r="B22" i="1" a="1"/>
  <c r="B22" i="1"/>
  <c r="AT21" i="1" a="1"/>
  <c r="AT21" i="1"/>
  <c r="AS21" i="1" a="1"/>
  <c r="AS21" i="1"/>
  <c r="AR21" i="1" a="1"/>
  <c r="AR21" i="1"/>
  <c r="AQ21" i="1" a="1"/>
  <c r="AQ21" i="1"/>
  <c r="AP21" i="1" a="1"/>
  <c r="AP21" i="1"/>
  <c r="AO21" i="1" a="1"/>
  <c r="AO21" i="1"/>
  <c r="AN21" i="1" a="1"/>
  <c r="AN21" i="1"/>
  <c r="AM21" i="1" a="1"/>
  <c r="AM21" i="1"/>
  <c r="AL21" i="1" a="1"/>
  <c r="AL21" i="1"/>
  <c r="AK21" i="1" a="1"/>
  <c r="AK21" i="1"/>
  <c r="AJ21" i="1" a="1"/>
  <c r="AJ21" i="1"/>
  <c r="AI21" i="1" a="1"/>
  <c r="AI21" i="1"/>
  <c r="AH21" i="1" a="1"/>
  <c r="AH21" i="1"/>
  <c r="AG21" i="1" a="1"/>
  <c r="AG21" i="1"/>
  <c r="AF21" i="1" a="1"/>
  <c r="AF21" i="1"/>
  <c r="AE21" i="1" a="1"/>
  <c r="AE21" i="1"/>
  <c r="AD21" i="1" a="1"/>
  <c r="AD21" i="1"/>
  <c r="AC21" i="1" a="1"/>
  <c r="AC21" i="1"/>
  <c r="AB21" i="1" a="1"/>
  <c r="AB21" i="1"/>
  <c r="AA21" i="1" a="1"/>
  <c r="AA21" i="1"/>
  <c r="Z21" i="1" a="1"/>
  <c r="Z21" i="1"/>
  <c r="Y21" i="1" a="1"/>
  <c r="Y21" i="1"/>
  <c r="X21" i="1" a="1"/>
  <c r="X21" i="1"/>
  <c r="W21" i="1" a="1"/>
  <c r="W21" i="1"/>
  <c r="U21" i="1" a="1"/>
  <c r="U21" i="1"/>
  <c r="T21" i="1" a="1"/>
  <c r="T21" i="1"/>
  <c r="S21" i="1" a="1"/>
  <c r="S21" i="1"/>
  <c r="Q21" i="1" a="1"/>
  <c r="Q21" i="1"/>
  <c r="P21" i="1" a="1"/>
  <c r="P21" i="1"/>
  <c r="O21" i="1" a="1"/>
  <c r="O21" i="1"/>
  <c r="N21" i="1" a="1"/>
  <c r="N21" i="1"/>
  <c r="M21" i="1" a="1"/>
  <c r="M21" i="1"/>
  <c r="L21" i="1" a="1"/>
  <c r="L21" i="1"/>
  <c r="K21" i="1" a="1"/>
  <c r="K21" i="1"/>
  <c r="J21" i="1" a="1"/>
  <c r="J21" i="1"/>
  <c r="I21" i="1" a="1"/>
  <c r="I21" i="1"/>
  <c r="H21" i="1" a="1"/>
  <c r="H21" i="1"/>
  <c r="G21" i="1" a="1"/>
  <c r="G21" i="1"/>
  <c r="F21" i="1" a="1"/>
  <c r="F21" i="1"/>
  <c r="E21" i="1" a="1"/>
  <c r="E21" i="1"/>
  <c r="D21" i="1" a="1"/>
  <c r="D21" i="1"/>
  <c r="C21" i="1" a="1"/>
  <c r="C21" i="1"/>
  <c r="B21" i="1" a="1"/>
  <c r="B21" i="1"/>
  <c r="AT20" i="1" a="1"/>
  <c r="AT20" i="1"/>
  <c r="AS20" i="1" a="1"/>
  <c r="AS20" i="1"/>
  <c r="AR20" i="1" a="1"/>
  <c r="AR20" i="1"/>
  <c r="AQ20" i="1" a="1"/>
  <c r="AQ20" i="1"/>
  <c r="AP20" i="1" a="1"/>
  <c r="AP20" i="1"/>
  <c r="AO20" i="1" a="1"/>
  <c r="AO20" i="1"/>
  <c r="AN20" i="1" a="1"/>
  <c r="AN20" i="1"/>
  <c r="AM20" i="1" a="1"/>
  <c r="AM20" i="1"/>
  <c r="AL20" i="1" a="1"/>
  <c r="AL20" i="1"/>
  <c r="AK20" i="1" a="1"/>
  <c r="AK20" i="1"/>
  <c r="AJ20" i="1" a="1"/>
  <c r="AJ20" i="1"/>
  <c r="AI20" i="1" a="1"/>
  <c r="AI20" i="1"/>
  <c r="AH20" i="1" a="1"/>
  <c r="AH20" i="1"/>
  <c r="AG20" i="1" a="1"/>
  <c r="AG20" i="1"/>
  <c r="AF20" i="1" a="1"/>
  <c r="AF20" i="1"/>
  <c r="AE20" i="1" a="1"/>
  <c r="AE20" i="1"/>
  <c r="AD20" i="1" a="1"/>
  <c r="AD20" i="1"/>
  <c r="AC20" i="1" a="1"/>
  <c r="AC20" i="1"/>
  <c r="AB20" i="1" a="1"/>
  <c r="AB20" i="1"/>
  <c r="AA20" i="1" a="1"/>
  <c r="AA20" i="1"/>
  <c r="Z20" i="1" a="1"/>
  <c r="Z20" i="1"/>
  <c r="Y20" i="1" a="1"/>
  <c r="Y20" i="1"/>
  <c r="X20" i="1" a="1"/>
  <c r="X20" i="1"/>
  <c r="W20" i="1" a="1"/>
  <c r="W20" i="1"/>
  <c r="U20" i="1" a="1"/>
  <c r="U20" i="1"/>
  <c r="T20" i="1" a="1"/>
  <c r="T20" i="1"/>
  <c r="S20" i="1" a="1"/>
  <c r="S20" i="1"/>
  <c r="Q20" i="1" a="1"/>
  <c r="Q20" i="1"/>
  <c r="P20" i="1" a="1"/>
  <c r="P20" i="1"/>
  <c r="O20" i="1" a="1"/>
  <c r="O20" i="1"/>
  <c r="N20" i="1" a="1"/>
  <c r="N20" i="1"/>
  <c r="M20" i="1" a="1"/>
  <c r="M20" i="1"/>
  <c r="L20" i="1" a="1"/>
  <c r="L20" i="1"/>
  <c r="K20" i="1" a="1"/>
  <c r="K20" i="1"/>
  <c r="J20" i="1" a="1"/>
  <c r="J20" i="1"/>
  <c r="I20" i="1" a="1"/>
  <c r="I20" i="1"/>
  <c r="H20" i="1" a="1"/>
  <c r="H20" i="1"/>
  <c r="G20" i="1" a="1"/>
  <c r="G20" i="1"/>
  <c r="F20" i="1" a="1"/>
  <c r="F20" i="1"/>
  <c r="E20" i="1" a="1"/>
  <c r="E20" i="1"/>
  <c r="D20" i="1" a="1"/>
  <c r="D20" i="1"/>
  <c r="C20" i="1" a="1"/>
  <c r="C20" i="1"/>
  <c r="B20" i="1" a="1"/>
  <c r="B20" i="1"/>
  <c r="AT19" i="1" a="1"/>
  <c r="AT19" i="1"/>
  <c r="AS19" i="1" a="1"/>
  <c r="AS19" i="1"/>
  <c r="AR19" i="1" a="1"/>
  <c r="AR19" i="1"/>
  <c r="AQ19" i="1" a="1"/>
  <c r="AQ19" i="1"/>
  <c r="AP19" i="1" a="1"/>
  <c r="AP19" i="1"/>
  <c r="AO19" i="1" a="1"/>
  <c r="AO19" i="1"/>
  <c r="AN19" i="1" a="1"/>
  <c r="AN19" i="1"/>
  <c r="AM19" i="1" a="1"/>
  <c r="AM19" i="1"/>
  <c r="AL19" i="1" a="1"/>
  <c r="AL19" i="1"/>
  <c r="AK19" i="1" a="1"/>
  <c r="AK19" i="1"/>
  <c r="AJ19" i="1" a="1"/>
  <c r="AJ19" i="1"/>
  <c r="AI19" i="1" a="1"/>
  <c r="AI19" i="1"/>
  <c r="AH19" i="1" a="1"/>
  <c r="AH19" i="1"/>
  <c r="AG19" i="1" a="1"/>
  <c r="AG19" i="1"/>
  <c r="AF19" i="1" a="1"/>
  <c r="AF19" i="1"/>
  <c r="AE19" i="1" a="1"/>
  <c r="AE19" i="1"/>
  <c r="AD19" i="1" a="1"/>
  <c r="AD19" i="1"/>
  <c r="AC19" i="1" a="1"/>
  <c r="AC19" i="1"/>
  <c r="AB19" i="1" a="1"/>
  <c r="AB19" i="1"/>
  <c r="AA19" i="1" a="1"/>
  <c r="AA19" i="1"/>
  <c r="Z19" i="1" a="1"/>
  <c r="Z19" i="1"/>
  <c r="Y19" i="1" a="1"/>
  <c r="Y19" i="1"/>
  <c r="X19" i="1" a="1"/>
  <c r="X19" i="1"/>
  <c r="W19" i="1" a="1"/>
  <c r="W19" i="1"/>
  <c r="U19" i="1" a="1"/>
  <c r="U19" i="1"/>
  <c r="T19" i="1" a="1"/>
  <c r="T19" i="1"/>
  <c r="S19" i="1" a="1"/>
  <c r="S19" i="1"/>
  <c r="Q19" i="1" a="1"/>
  <c r="Q19" i="1"/>
  <c r="P19" i="1" a="1"/>
  <c r="P19" i="1"/>
  <c r="O19" i="1" a="1"/>
  <c r="O19" i="1"/>
  <c r="N19" i="1" a="1"/>
  <c r="N19" i="1"/>
  <c r="M19" i="1" a="1"/>
  <c r="M19" i="1"/>
  <c r="L19" i="1" a="1"/>
  <c r="L19" i="1"/>
  <c r="K19" i="1" a="1"/>
  <c r="K19" i="1"/>
  <c r="J19" i="1" a="1"/>
  <c r="J19" i="1"/>
  <c r="I19" i="1" a="1"/>
  <c r="I19" i="1"/>
  <c r="H19" i="1" a="1"/>
  <c r="H19" i="1"/>
  <c r="G19" i="1" a="1"/>
  <c r="G19" i="1"/>
  <c r="F19" i="1" a="1"/>
  <c r="F19" i="1"/>
  <c r="E19" i="1" a="1"/>
  <c r="E19" i="1"/>
  <c r="D19" i="1" a="1"/>
  <c r="D19" i="1"/>
  <c r="C19" i="1" a="1"/>
  <c r="C19" i="1"/>
  <c r="B19" i="1" a="1"/>
  <c r="B19" i="1"/>
  <c r="AT18" i="1" a="1"/>
  <c r="AT18" i="1"/>
  <c r="AS18" i="1" a="1"/>
  <c r="AS18" i="1"/>
  <c r="AR18" i="1" a="1"/>
  <c r="AR18" i="1"/>
  <c r="AQ18" i="1" a="1"/>
  <c r="AQ18" i="1"/>
  <c r="AP18" i="1" a="1"/>
  <c r="AP18" i="1"/>
  <c r="AO18" i="1" a="1"/>
  <c r="AO18" i="1"/>
  <c r="AN18" i="1" a="1"/>
  <c r="AN18" i="1"/>
  <c r="AM18" i="1" a="1"/>
  <c r="AM18" i="1"/>
  <c r="AL18" i="1" a="1"/>
  <c r="AL18" i="1"/>
  <c r="AK18" i="1" a="1"/>
  <c r="AK18" i="1"/>
  <c r="AJ18" i="1" a="1"/>
  <c r="AJ18" i="1"/>
  <c r="AI18" i="1" a="1"/>
  <c r="AI18" i="1"/>
  <c r="AH18" i="1" a="1"/>
  <c r="AH18" i="1"/>
  <c r="AG18" i="1" a="1"/>
  <c r="AG18" i="1"/>
  <c r="AF18" i="1" a="1"/>
  <c r="AF18" i="1"/>
  <c r="AE18" i="1" a="1"/>
  <c r="AE18" i="1"/>
  <c r="AD18" i="1" a="1"/>
  <c r="AD18" i="1"/>
  <c r="AC18" i="1" a="1"/>
  <c r="AC18" i="1"/>
  <c r="AB18" i="1" a="1"/>
  <c r="AB18" i="1"/>
  <c r="AA18" i="1" a="1"/>
  <c r="AA18" i="1"/>
  <c r="Z18" i="1" a="1"/>
  <c r="Z18" i="1"/>
  <c r="Y18" i="1" a="1"/>
  <c r="Y18" i="1"/>
  <c r="X18" i="1" a="1"/>
  <c r="X18" i="1"/>
  <c r="W18" i="1" a="1"/>
  <c r="W18" i="1"/>
  <c r="U18" i="1" a="1"/>
  <c r="U18" i="1"/>
  <c r="T18" i="1" a="1"/>
  <c r="T18" i="1"/>
  <c r="S18" i="1" a="1"/>
  <c r="S18" i="1"/>
  <c r="Q18" i="1" a="1"/>
  <c r="Q18" i="1"/>
  <c r="P18" i="1" a="1"/>
  <c r="P18" i="1"/>
  <c r="O18" i="1" a="1"/>
  <c r="O18" i="1"/>
  <c r="N18" i="1" a="1"/>
  <c r="N18" i="1"/>
  <c r="M18" i="1" a="1"/>
  <c r="M18" i="1"/>
  <c r="L18" i="1" a="1"/>
  <c r="L18" i="1"/>
  <c r="K18" i="1" a="1"/>
  <c r="K18" i="1"/>
  <c r="J18" i="1" a="1"/>
  <c r="J18" i="1"/>
  <c r="I18" i="1" a="1"/>
  <c r="I18" i="1"/>
  <c r="H18" i="1" a="1"/>
  <c r="H18" i="1"/>
  <c r="G18" i="1" a="1"/>
  <c r="G18" i="1"/>
  <c r="F18" i="1" a="1"/>
  <c r="F18" i="1"/>
  <c r="E18" i="1" a="1"/>
  <c r="E18" i="1"/>
  <c r="D18" i="1" a="1"/>
  <c r="D18" i="1"/>
  <c r="C18" i="1" a="1"/>
  <c r="C18" i="1"/>
  <c r="B18" i="1" a="1"/>
  <c r="B18" i="1"/>
  <c r="AT17" i="1" a="1"/>
  <c r="AT17" i="1"/>
  <c r="AS17" i="1" a="1"/>
  <c r="AS17" i="1"/>
  <c r="AR17" i="1" a="1"/>
  <c r="AR17" i="1"/>
  <c r="AQ17" i="1" a="1"/>
  <c r="AQ17" i="1"/>
  <c r="AP17" i="1" a="1"/>
  <c r="AP17" i="1"/>
  <c r="AO17" i="1" a="1"/>
  <c r="AO17" i="1"/>
  <c r="AN17" i="1" a="1"/>
  <c r="AN17" i="1"/>
  <c r="AM17" i="1" a="1"/>
  <c r="AM17" i="1"/>
  <c r="AL17" i="1" a="1"/>
  <c r="AL17" i="1"/>
  <c r="AK17" i="1" a="1"/>
  <c r="AK17" i="1"/>
  <c r="AJ17" i="1" a="1"/>
  <c r="AJ17" i="1"/>
  <c r="AI17" i="1" a="1"/>
  <c r="AI17" i="1"/>
  <c r="AH17" i="1" a="1"/>
  <c r="AH17" i="1"/>
  <c r="AG17" i="1" a="1"/>
  <c r="AG17" i="1"/>
  <c r="AF17" i="1" a="1"/>
  <c r="AF17" i="1"/>
  <c r="AE17" i="1" a="1"/>
  <c r="AE17" i="1"/>
  <c r="AD17" i="1" a="1"/>
  <c r="AD17" i="1"/>
  <c r="AC17" i="1" a="1"/>
  <c r="AC17" i="1"/>
  <c r="AB17" i="1" a="1"/>
  <c r="AB17" i="1"/>
  <c r="AA17" i="1" a="1"/>
  <c r="AA17" i="1"/>
  <c r="Z17" i="1" a="1"/>
  <c r="Z17" i="1"/>
  <c r="Y17" i="1" a="1"/>
  <c r="Y17" i="1"/>
  <c r="X17" i="1" a="1"/>
  <c r="X17" i="1"/>
  <c r="W17" i="1" a="1"/>
  <c r="W17" i="1"/>
  <c r="U17" i="1" a="1"/>
  <c r="U17" i="1"/>
  <c r="T17" i="1" a="1"/>
  <c r="T17" i="1"/>
  <c r="S17" i="1" a="1"/>
  <c r="S17" i="1"/>
  <c r="Q17" i="1" a="1"/>
  <c r="Q17" i="1"/>
  <c r="P17" i="1" a="1"/>
  <c r="P17" i="1"/>
  <c r="O17" i="1" a="1"/>
  <c r="O17" i="1"/>
  <c r="N17" i="1" a="1"/>
  <c r="N17" i="1"/>
  <c r="M17" i="1" a="1"/>
  <c r="M17" i="1"/>
  <c r="L17" i="1" a="1"/>
  <c r="L17" i="1"/>
  <c r="K17" i="1" a="1"/>
  <c r="K17" i="1"/>
  <c r="J17" i="1" a="1"/>
  <c r="J17" i="1"/>
  <c r="I17" i="1" a="1"/>
  <c r="I17" i="1"/>
  <c r="H17" i="1" a="1"/>
  <c r="H17" i="1"/>
  <c r="G17" i="1" a="1"/>
  <c r="G17" i="1"/>
  <c r="F17" i="1" a="1"/>
  <c r="F17" i="1"/>
  <c r="E17" i="1" a="1"/>
  <c r="E17" i="1"/>
  <c r="D17" i="1" a="1"/>
  <c r="D17" i="1"/>
  <c r="C17" i="1" a="1"/>
  <c r="C17" i="1"/>
  <c r="B17" i="1" a="1"/>
  <c r="B17" i="1"/>
  <c r="AT16" i="1" a="1"/>
  <c r="AT16" i="1"/>
  <c r="AS16" i="1" a="1"/>
  <c r="AS16" i="1"/>
  <c r="AR16" i="1" a="1"/>
  <c r="AR16" i="1"/>
  <c r="AQ16" i="1" a="1"/>
  <c r="AQ16" i="1"/>
  <c r="AP16" i="1" a="1"/>
  <c r="AP16" i="1"/>
  <c r="AO16" i="1" a="1"/>
  <c r="AO16" i="1"/>
  <c r="AN16" i="1" a="1"/>
  <c r="AN16" i="1"/>
  <c r="AM16" i="1" a="1"/>
  <c r="AM16" i="1"/>
  <c r="AL16" i="1" a="1"/>
  <c r="AL16" i="1"/>
  <c r="AK16" i="1" a="1"/>
  <c r="AK16" i="1"/>
  <c r="AJ16" i="1" a="1"/>
  <c r="AJ16" i="1"/>
  <c r="AI16" i="1" a="1"/>
  <c r="AI16" i="1"/>
  <c r="AH16" i="1" a="1"/>
  <c r="AH16" i="1"/>
  <c r="AG16" i="1" a="1"/>
  <c r="AG16" i="1"/>
  <c r="AF16" i="1" a="1"/>
  <c r="AF16" i="1"/>
  <c r="AE16" i="1" a="1"/>
  <c r="AE16" i="1"/>
  <c r="AD16" i="1" a="1"/>
  <c r="AD16" i="1"/>
  <c r="AC16" i="1" a="1"/>
  <c r="AC16" i="1"/>
  <c r="AB16" i="1" a="1"/>
  <c r="AB16" i="1"/>
  <c r="AA16" i="1" a="1"/>
  <c r="AA16" i="1"/>
  <c r="Z16" i="1" a="1"/>
  <c r="Z16" i="1"/>
  <c r="Y16" i="1" a="1"/>
  <c r="Y16" i="1"/>
  <c r="X16" i="1" a="1"/>
  <c r="X16" i="1"/>
  <c r="W16" i="1" a="1"/>
  <c r="W16" i="1"/>
  <c r="U16" i="1" a="1"/>
  <c r="U16" i="1"/>
  <c r="T16" i="1" a="1"/>
  <c r="T16" i="1"/>
  <c r="S16" i="1" a="1"/>
  <c r="S16" i="1"/>
  <c r="Q16" i="1" a="1"/>
  <c r="Q16" i="1"/>
  <c r="P16" i="1" a="1"/>
  <c r="P16" i="1"/>
  <c r="O16" i="1" a="1"/>
  <c r="O16" i="1"/>
  <c r="N16" i="1" a="1"/>
  <c r="N16" i="1"/>
  <c r="M16" i="1" a="1"/>
  <c r="M16" i="1"/>
  <c r="L16" i="1" a="1"/>
  <c r="L16" i="1"/>
  <c r="K16" i="1" a="1"/>
  <c r="K16" i="1"/>
  <c r="J16" i="1" a="1"/>
  <c r="J16" i="1"/>
  <c r="I16" i="1" a="1"/>
  <c r="I16" i="1"/>
  <c r="H16" i="1" a="1"/>
  <c r="H16" i="1"/>
  <c r="G16" i="1" a="1"/>
  <c r="G16" i="1"/>
  <c r="F16" i="1" a="1"/>
  <c r="F16" i="1"/>
  <c r="E16" i="1" a="1"/>
  <c r="E16" i="1"/>
  <c r="D16" i="1" a="1"/>
  <c r="D16" i="1"/>
  <c r="C16" i="1" a="1"/>
  <c r="C16" i="1"/>
  <c r="B16" i="1" a="1"/>
  <c r="B16" i="1"/>
  <c r="AT15" i="1" a="1"/>
  <c r="AT15" i="1"/>
  <c r="AS15" i="1" a="1"/>
  <c r="AS15" i="1"/>
  <c r="AR15" i="1" a="1"/>
  <c r="AR15" i="1"/>
  <c r="AQ15" i="1" a="1"/>
  <c r="AQ15" i="1"/>
  <c r="AP15" i="1" a="1"/>
  <c r="AP15" i="1"/>
  <c r="AO15" i="1" a="1"/>
  <c r="AO15" i="1"/>
  <c r="AN15" i="1" a="1"/>
  <c r="AN15" i="1"/>
  <c r="AM15" i="1" a="1"/>
  <c r="AM15" i="1"/>
  <c r="AL15" i="1" a="1"/>
  <c r="AL15" i="1"/>
  <c r="AK15" i="1" a="1"/>
  <c r="AK15" i="1"/>
  <c r="AJ15" i="1" a="1"/>
  <c r="AJ15" i="1"/>
  <c r="AI15" i="1" a="1"/>
  <c r="AI15" i="1"/>
  <c r="AH15" i="1" a="1"/>
  <c r="AH15" i="1"/>
  <c r="AG15" i="1" a="1"/>
  <c r="AG15" i="1"/>
  <c r="AF15" i="1" a="1"/>
  <c r="AF15" i="1"/>
  <c r="AE15" i="1" a="1"/>
  <c r="AE15" i="1"/>
  <c r="AD15" i="1" a="1"/>
  <c r="AD15" i="1"/>
  <c r="AC15" i="1" a="1"/>
  <c r="AC15" i="1"/>
  <c r="AB15" i="1" a="1"/>
  <c r="AB15" i="1"/>
  <c r="AA15" i="1" a="1"/>
  <c r="AA15" i="1"/>
  <c r="Z15" i="1" a="1"/>
  <c r="Z15" i="1"/>
  <c r="Y15" i="1" a="1"/>
  <c r="Y15" i="1"/>
  <c r="X15" i="1" a="1"/>
  <c r="X15" i="1"/>
  <c r="W15" i="1" a="1"/>
  <c r="W15" i="1"/>
  <c r="U15" i="1" a="1"/>
  <c r="U15" i="1"/>
  <c r="T15" i="1" a="1"/>
  <c r="T15" i="1"/>
  <c r="S15" i="1" a="1"/>
  <c r="S15" i="1"/>
  <c r="Q15" i="1" a="1"/>
  <c r="Q15" i="1"/>
  <c r="P15" i="1" a="1"/>
  <c r="P15" i="1"/>
  <c r="O15" i="1" a="1"/>
  <c r="O15" i="1"/>
  <c r="N15" i="1" a="1"/>
  <c r="N15" i="1"/>
  <c r="M15" i="1" a="1"/>
  <c r="M15" i="1"/>
  <c r="L15" i="1" a="1"/>
  <c r="L15" i="1"/>
  <c r="K15" i="1" a="1"/>
  <c r="K15" i="1"/>
  <c r="J15" i="1" a="1"/>
  <c r="J15" i="1"/>
  <c r="I15" i="1" a="1"/>
  <c r="I15" i="1"/>
  <c r="H15" i="1" a="1"/>
  <c r="H15" i="1"/>
  <c r="G15" i="1" a="1"/>
  <c r="G15" i="1"/>
  <c r="F15" i="1" a="1"/>
  <c r="F15" i="1"/>
  <c r="E15" i="1" a="1"/>
  <c r="E15" i="1"/>
  <c r="D15" i="1" a="1"/>
  <c r="D15" i="1"/>
  <c r="C15" i="1" a="1"/>
  <c r="C15" i="1"/>
  <c r="B15" i="1" a="1"/>
  <c r="B15" i="1"/>
  <c r="AS14" i="1" a="1"/>
  <c r="AS14" i="1"/>
  <c r="AR14" i="1" a="1"/>
  <c r="AR14" i="1"/>
  <c r="AQ14" i="1" a="1"/>
  <c r="AQ14" i="1"/>
  <c r="AP14" i="1" a="1"/>
  <c r="AP14" i="1"/>
  <c r="AO14" i="1" a="1"/>
  <c r="AO14" i="1"/>
  <c r="AN14" i="1" a="1"/>
  <c r="AN14" i="1"/>
  <c r="AM14" i="1" a="1"/>
  <c r="AM14" i="1"/>
  <c r="AL14" i="1" a="1"/>
  <c r="AL14" i="1"/>
  <c r="AK14" i="1" a="1"/>
  <c r="AK14" i="1"/>
  <c r="AJ14" i="1" a="1"/>
  <c r="AJ14" i="1"/>
  <c r="AI14" i="1" a="1"/>
  <c r="AI14" i="1"/>
  <c r="AH14" i="1" a="1"/>
  <c r="AH14" i="1"/>
  <c r="AG14" i="1" a="1"/>
  <c r="AG14" i="1"/>
  <c r="AF14" i="1" a="1"/>
  <c r="AF14" i="1"/>
  <c r="AE14" i="1" a="1"/>
  <c r="AE14" i="1"/>
  <c r="AD14" i="1" a="1"/>
  <c r="AD14" i="1"/>
  <c r="AC14" i="1" a="1"/>
  <c r="AC14" i="1"/>
  <c r="AB14" i="1" a="1"/>
  <c r="AB14" i="1"/>
  <c r="AA14" i="1" a="1"/>
  <c r="AA14" i="1"/>
  <c r="Z14" i="1" a="1"/>
  <c r="Z14" i="1"/>
  <c r="Y14" i="1" a="1"/>
  <c r="Y14" i="1"/>
  <c r="X14" i="1" a="1"/>
  <c r="X14" i="1"/>
  <c r="W14" i="1" a="1"/>
  <c r="W14" i="1"/>
  <c r="U14" i="1" a="1"/>
  <c r="U14" i="1"/>
  <c r="T14" i="1" a="1"/>
  <c r="T14" i="1"/>
  <c r="S14" i="1" a="1"/>
  <c r="S14" i="1"/>
  <c r="P14" i="1" a="1"/>
  <c r="P14" i="1"/>
  <c r="O14" i="1" a="1"/>
  <c r="O14" i="1"/>
  <c r="N14" i="1" a="1"/>
  <c r="N14" i="1"/>
  <c r="M14" i="1" a="1"/>
  <c r="M14" i="1"/>
  <c r="L14" i="1" a="1"/>
  <c r="L14" i="1"/>
  <c r="K14" i="1" a="1"/>
  <c r="K14" i="1"/>
  <c r="J14" i="1" a="1"/>
  <c r="J14" i="1"/>
  <c r="I14" i="1" a="1"/>
  <c r="I14" i="1"/>
  <c r="H14" i="1" a="1"/>
  <c r="H14" i="1"/>
  <c r="G14" i="1" a="1"/>
  <c r="G14" i="1"/>
  <c r="F14" i="1" a="1"/>
  <c r="F14" i="1"/>
  <c r="E14" i="1" a="1"/>
  <c r="E14" i="1"/>
  <c r="D14" i="1" a="1"/>
  <c r="D14" i="1"/>
  <c r="C14" i="1" a="1"/>
  <c r="C14" i="1"/>
  <c r="B14" i="1" a="1"/>
  <c r="B14" i="1"/>
  <c r="AT13" i="1" a="1"/>
  <c r="AT13" i="1"/>
  <c r="AS13" i="1" a="1"/>
  <c r="AS13" i="1"/>
  <c r="AR13" i="1" a="1"/>
  <c r="AR13" i="1"/>
  <c r="AQ13" i="1" a="1"/>
  <c r="AQ13" i="1"/>
  <c r="AP13" i="1" a="1"/>
  <c r="AP13" i="1"/>
  <c r="AO13" i="1" a="1"/>
  <c r="AO13" i="1"/>
  <c r="AN13" i="1" a="1"/>
  <c r="AN13" i="1"/>
  <c r="AM13" i="1" a="1"/>
  <c r="AM13" i="1"/>
  <c r="AL13" i="1" a="1"/>
  <c r="AL13" i="1"/>
  <c r="AK13" i="1" a="1"/>
  <c r="AK13" i="1"/>
  <c r="AJ13" i="1" a="1"/>
  <c r="AJ13" i="1"/>
  <c r="AI13" i="1" a="1"/>
  <c r="AI13" i="1"/>
  <c r="AH13" i="1" a="1"/>
  <c r="AH13" i="1"/>
  <c r="AG13" i="1" a="1"/>
  <c r="AG13" i="1"/>
  <c r="AF13" i="1" a="1"/>
  <c r="AF13" i="1"/>
  <c r="AE13" i="1" a="1"/>
  <c r="AE13" i="1"/>
  <c r="AD13" i="1" a="1"/>
  <c r="AD13" i="1"/>
  <c r="AC13" i="1" a="1"/>
  <c r="AC13" i="1"/>
  <c r="AB13" i="1" a="1"/>
  <c r="AB13" i="1"/>
  <c r="AA13" i="1" a="1"/>
  <c r="AA13" i="1"/>
  <c r="Z13" i="1" a="1"/>
  <c r="Z13" i="1"/>
  <c r="Y13" i="1" a="1"/>
  <c r="Y13" i="1"/>
  <c r="X13" i="1" a="1"/>
  <c r="X13" i="1"/>
  <c r="W13" i="1" a="1"/>
  <c r="W13" i="1"/>
  <c r="U13" i="1" a="1"/>
  <c r="U13" i="1"/>
  <c r="T13" i="1" a="1"/>
  <c r="T13" i="1"/>
  <c r="S13" i="1" a="1"/>
  <c r="S13" i="1"/>
  <c r="Q13" i="1" a="1"/>
  <c r="Q13" i="1"/>
  <c r="P13" i="1" a="1"/>
  <c r="P13" i="1"/>
  <c r="O13" i="1" a="1"/>
  <c r="O13" i="1"/>
  <c r="N13" i="1" a="1"/>
  <c r="N13" i="1"/>
  <c r="M13" i="1" a="1"/>
  <c r="M13" i="1"/>
  <c r="L13" i="1" a="1"/>
  <c r="L13" i="1"/>
  <c r="K13" i="1" a="1"/>
  <c r="K13" i="1"/>
  <c r="J13" i="1" a="1"/>
  <c r="J13" i="1"/>
  <c r="I13" i="1" a="1"/>
  <c r="I13" i="1"/>
  <c r="H13" i="1" a="1"/>
  <c r="H13" i="1"/>
  <c r="G13" i="1" a="1"/>
  <c r="G13" i="1"/>
  <c r="F13" i="1" a="1"/>
  <c r="F13" i="1"/>
  <c r="E13" i="1" a="1"/>
  <c r="E13" i="1"/>
  <c r="D13" i="1" a="1"/>
  <c r="D13" i="1"/>
  <c r="C13" i="1" a="1"/>
  <c r="C13" i="1"/>
  <c r="B13" i="1" a="1"/>
  <c r="B13" i="1"/>
  <c r="AT12" i="1" a="1"/>
  <c r="AT12" i="1"/>
  <c r="AS12" i="1" a="1"/>
  <c r="AS12" i="1"/>
  <c r="AR12" i="1" a="1"/>
  <c r="AR12" i="1"/>
  <c r="AQ12" i="1" a="1"/>
  <c r="AQ12" i="1"/>
  <c r="AP12" i="1" a="1"/>
  <c r="AP12" i="1"/>
  <c r="AO12" i="1" a="1"/>
  <c r="AO12" i="1"/>
  <c r="AN12" i="1" a="1"/>
  <c r="AN12" i="1"/>
  <c r="AM12" i="1" a="1"/>
  <c r="AM12" i="1"/>
  <c r="AL12" i="1" a="1"/>
  <c r="AL12" i="1"/>
  <c r="AK12" i="1" a="1"/>
  <c r="AK12" i="1"/>
  <c r="AJ12" i="1" a="1"/>
  <c r="AJ12" i="1"/>
  <c r="AI12" i="1" a="1"/>
  <c r="AI12" i="1"/>
  <c r="AH12" i="1" a="1"/>
  <c r="AH12" i="1"/>
  <c r="AG12" i="1" a="1"/>
  <c r="AG12" i="1"/>
  <c r="AF12" i="1" a="1"/>
  <c r="AF12" i="1"/>
  <c r="AE12" i="1" a="1"/>
  <c r="AE12" i="1"/>
  <c r="AD12" i="1" a="1"/>
  <c r="AD12" i="1"/>
  <c r="AC12" i="1" a="1"/>
  <c r="AC12" i="1"/>
  <c r="AB12" i="1" a="1"/>
  <c r="AB12" i="1"/>
  <c r="AA12" i="1" a="1"/>
  <c r="AA12" i="1"/>
  <c r="Z12" i="1" a="1"/>
  <c r="Z12" i="1"/>
  <c r="Y12" i="1" a="1"/>
  <c r="Y12" i="1"/>
  <c r="X12" i="1" a="1"/>
  <c r="X12" i="1"/>
  <c r="W12" i="1" a="1"/>
  <c r="W12" i="1"/>
  <c r="U12" i="1" a="1"/>
  <c r="U12" i="1"/>
  <c r="T12" i="1" a="1"/>
  <c r="T12" i="1"/>
  <c r="S12" i="1" a="1"/>
  <c r="S12" i="1"/>
  <c r="Q12" i="1" a="1"/>
  <c r="Q12" i="1"/>
  <c r="P12" i="1" a="1"/>
  <c r="P12" i="1"/>
  <c r="O12" i="1" a="1"/>
  <c r="O12" i="1"/>
  <c r="N12" i="1" a="1"/>
  <c r="N12" i="1"/>
  <c r="M12" i="1" a="1"/>
  <c r="M12" i="1"/>
  <c r="L12" i="1" a="1"/>
  <c r="L12" i="1"/>
  <c r="K12" i="1" a="1"/>
  <c r="K12" i="1"/>
  <c r="J12" i="1" a="1"/>
  <c r="J12" i="1"/>
  <c r="I12" i="1" a="1"/>
  <c r="I12" i="1"/>
  <c r="H12" i="1" a="1"/>
  <c r="H12" i="1"/>
  <c r="G12" i="1" a="1"/>
  <c r="G12" i="1"/>
  <c r="F12" i="1" a="1"/>
  <c r="F12" i="1"/>
  <c r="E12" i="1" a="1"/>
  <c r="E12" i="1"/>
  <c r="D12" i="1" a="1"/>
  <c r="D12" i="1"/>
  <c r="C12" i="1" a="1"/>
  <c r="C12" i="1"/>
  <c r="B12" i="1" a="1"/>
  <c r="B12" i="1"/>
  <c r="AT11" i="1" a="1"/>
  <c r="AT11" i="1"/>
  <c r="AS11" i="1" a="1"/>
  <c r="AS11" i="1"/>
  <c r="AR11" i="1" a="1"/>
  <c r="AR11" i="1"/>
  <c r="AQ11" i="1" a="1"/>
  <c r="AQ11" i="1"/>
  <c r="AP11" i="1" a="1"/>
  <c r="AP11" i="1"/>
  <c r="AO11" i="1" a="1"/>
  <c r="AO11" i="1"/>
  <c r="AN11" i="1" a="1"/>
  <c r="AN11" i="1"/>
  <c r="AM11" i="1" a="1"/>
  <c r="AM11" i="1"/>
  <c r="AL11" i="1" a="1"/>
  <c r="AL11" i="1"/>
  <c r="AK11" i="1" a="1"/>
  <c r="AK11" i="1"/>
  <c r="AJ11" i="1" a="1"/>
  <c r="AJ11" i="1"/>
  <c r="AI11" i="1" a="1"/>
  <c r="AI11" i="1"/>
  <c r="AH11" i="1" a="1"/>
  <c r="AH11" i="1"/>
  <c r="AG11" i="1" a="1"/>
  <c r="AG11" i="1"/>
  <c r="AF11" i="1" a="1"/>
  <c r="AF11" i="1"/>
  <c r="AE11" i="1" a="1"/>
  <c r="AE11" i="1"/>
  <c r="AD11" i="1" a="1"/>
  <c r="AD11" i="1"/>
  <c r="AC11" i="1" a="1"/>
  <c r="AC11" i="1"/>
  <c r="AB11" i="1" a="1"/>
  <c r="AB11" i="1"/>
  <c r="AA11" i="1" a="1"/>
  <c r="AA11" i="1"/>
  <c r="Z11" i="1" a="1"/>
  <c r="Z11" i="1"/>
  <c r="Y11" i="1" a="1"/>
  <c r="Y11" i="1"/>
  <c r="X11" i="1" a="1"/>
  <c r="X11" i="1"/>
  <c r="W11" i="1" a="1"/>
  <c r="W11" i="1"/>
  <c r="U11" i="1" a="1"/>
  <c r="U11" i="1"/>
  <c r="T11" i="1" a="1"/>
  <c r="T11" i="1"/>
  <c r="S11" i="1" a="1"/>
  <c r="S11" i="1"/>
  <c r="Q11" i="1" a="1"/>
  <c r="Q11" i="1"/>
  <c r="P11" i="1" a="1"/>
  <c r="P11" i="1"/>
  <c r="O11" i="1" a="1"/>
  <c r="O11" i="1"/>
  <c r="N11" i="1" a="1"/>
  <c r="N11" i="1"/>
  <c r="M11" i="1" a="1"/>
  <c r="M11" i="1"/>
  <c r="L11" i="1" a="1"/>
  <c r="L11" i="1"/>
  <c r="K11" i="1" a="1"/>
  <c r="K11" i="1"/>
  <c r="J11" i="1" a="1"/>
  <c r="J11" i="1"/>
  <c r="I11" i="1" a="1"/>
  <c r="I11" i="1"/>
  <c r="H11" i="1" a="1"/>
  <c r="H11" i="1"/>
  <c r="G11" i="1" a="1"/>
  <c r="G11" i="1"/>
  <c r="F11" i="1" a="1"/>
  <c r="F11" i="1"/>
  <c r="E11" i="1" a="1"/>
  <c r="E11" i="1"/>
  <c r="D11" i="1" a="1"/>
  <c r="D11" i="1"/>
  <c r="C11" i="1" a="1"/>
  <c r="C11" i="1"/>
  <c r="B11" i="1" a="1"/>
  <c r="B11" i="1"/>
  <c r="AT10" i="1" a="1"/>
  <c r="AT10" i="1"/>
  <c r="AS10" i="1" a="1"/>
  <c r="AS10" i="1"/>
  <c r="AR10" i="1" a="1"/>
  <c r="AR10" i="1"/>
  <c r="AQ10" i="1" a="1"/>
  <c r="AQ10" i="1"/>
  <c r="AP10" i="1" a="1"/>
  <c r="AP10" i="1"/>
  <c r="AO10" i="1" a="1"/>
  <c r="AO10" i="1"/>
  <c r="AN10" i="1" a="1"/>
  <c r="AN10" i="1"/>
  <c r="AM10" i="1" a="1"/>
  <c r="AM10" i="1"/>
  <c r="AL10" i="1" a="1"/>
  <c r="AL10" i="1"/>
  <c r="AK10" i="1" a="1"/>
  <c r="AK10" i="1"/>
  <c r="AJ10" i="1" a="1"/>
  <c r="AJ10" i="1"/>
  <c r="AI10" i="1" a="1"/>
  <c r="AI10" i="1"/>
  <c r="AH10" i="1" a="1"/>
  <c r="AH10" i="1"/>
  <c r="AG10" i="1" a="1"/>
  <c r="AG10" i="1"/>
  <c r="AF10" i="1" a="1"/>
  <c r="AF10" i="1"/>
  <c r="AE10" i="1" a="1"/>
  <c r="AE10" i="1"/>
  <c r="AD10" i="1" a="1"/>
  <c r="AD10" i="1"/>
  <c r="AC10" i="1" a="1"/>
  <c r="AC10" i="1"/>
  <c r="AB10" i="1" a="1"/>
  <c r="AB10" i="1"/>
  <c r="AA10" i="1" a="1"/>
  <c r="AA10" i="1"/>
  <c r="Z10" i="1" a="1"/>
  <c r="Z10" i="1"/>
  <c r="Y10" i="1" a="1"/>
  <c r="Y10" i="1"/>
  <c r="X10" i="1" a="1"/>
  <c r="X10" i="1"/>
  <c r="W10" i="1" a="1"/>
  <c r="W10" i="1"/>
  <c r="U10" i="1" a="1"/>
  <c r="U10" i="1"/>
  <c r="T10" i="1" a="1"/>
  <c r="T10" i="1"/>
  <c r="S10" i="1" a="1"/>
  <c r="S10" i="1"/>
  <c r="Q10" i="1" a="1"/>
  <c r="Q10" i="1"/>
  <c r="P10" i="1" a="1"/>
  <c r="P10" i="1"/>
  <c r="O10" i="1" a="1"/>
  <c r="O10" i="1"/>
  <c r="N10" i="1" a="1"/>
  <c r="N10" i="1"/>
  <c r="M10" i="1" a="1"/>
  <c r="M10" i="1"/>
  <c r="L10" i="1" a="1"/>
  <c r="L10" i="1"/>
  <c r="K10" i="1" a="1"/>
  <c r="K10" i="1"/>
  <c r="J10" i="1" a="1"/>
  <c r="J10" i="1"/>
  <c r="I10" i="1" a="1"/>
  <c r="I10" i="1"/>
  <c r="H10" i="1" a="1"/>
  <c r="H10" i="1"/>
  <c r="G10" i="1" a="1"/>
  <c r="G10" i="1"/>
  <c r="F10" i="1" a="1"/>
  <c r="F10" i="1"/>
  <c r="E10" i="1" a="1"/>
  <c r="E10" i="1"/>
  <c r="D10" i="1" a="1"/>
  <c r="D10" i="1"/>
  <c r="C10" i="1" a="1"/>
  <c r="C10" i="1"/>
  <c r="B10" i="1" a="1"/>
  <c r="B10" i="1"/>
  <c r="AT9" i="1" a="1"/>
  <c r="AT9" i="1"/>
  <c r="AS9" i="1" a="1"/>
  <c r="AS9" i="1"/>
  <c r="AR9" i="1" a="1"/>
  <c r="AR9" i="1"/>
  <c r="AQ9" i="1" a="1"/>
  <c r="AQ9" i="1"/>
  <c r="AP9" i="1" a="1"/>
  <c r="AP9" i="1"/>
  <c r="AO9" i="1" a="1"/>
  <c r="AO9" i="1"/>
  <c r="AN9" i="1" a="1"/>
  <c r="AN9" i="1"/>
  <c r="AM9" i="1" a="1"/>
  <c r="AM9" i="1"/>
  <c r="AL9" i="1" a="1"/>
  <c r="AL9" i="1"/>
  <c r="AK9" i="1" a="1"/>
  <c r="AK9" i="1"/>
  <c r="AJ9" i="1" a="1"/>
  <c r="AJ9" i="1"/>
  <c r="AI9" i="1" a="1"/>
  <c r="AI9" i="1"/>
  <c r="AH9" i="1" a="1"/>
  <c r="AH9" i="1"/>
  <c r="AG9" i="1" a="1"/>
  <c r="AG9" i="1"/>
  <c r="AF9" i="1" a="1"/>
  <c r="AF9" i="1"/>
  <c r="AE9" i="1" a="1"/>
  <c r="AE9" i="1"/>
  <c r="AD9" i="1" a="1"/>
  <c r="AD9" i="1"/>
  <c r="AC9" i="1" a="1"/>
  <c r="AC9" i="1"/>
  <c r="AB9" i="1" a="1"/>
  <c r="AB9" i="1"/>
  <c r="AA9" i="1" a="1"/>
  <c r="AA9" i="1"/>
  <c r="Z9" i="1" a="1"/>
  <c r="Z9" i="1"/>
  <c r="Y9" i="1" a="1"/>
  <c r="Y9" i="1"/>
  <c r="X9" i="1" a="1"/>
  <c r="X9" i="1"/>
  <c r="W9" i="1" a="1"/>
  <c r="W9" i="1"/>
  <c r="U9" i="1" a="1"/>
  <c r="U9" i="1"/>
  <c r="T9" i="1" a="1"/>
  <c r="T9" i="1"/>
  <c r="S9" i="1" a="1"/>
  <c r="S9" i="1"/>
  <c r="Q9" i="1" a="1"/>
  <c r="Q9" i="1"/>
  <c r="P9" i="1" a="1"/>
  <c r="P9" i="1"/>
  <c r="O9" i="1" a="1"/>
  <c r="O9" i="1"/>
  <c r="N9" i="1" a="1"/>
  <c r="N9" i="1"/>
  <c r="M9" i="1" a="1"/>
  <c r="M9" i="1"/>
  <c r="L9" i="1" a="1"/>
  <c r="L9" i="1"/>
  <c r="K9" i="1" a="1"/>
  <c r="K9" i="1"/>
  <c r="J9" i="1" a="1"/>
  <c r="J9" i="1"/>
  <c r="I9" i="1" a="1"/>
  <c r="I9" i="1"/>
  <c r="H9" i="1" a="1"/>
  <c r="H9" i="1"/>
  <c r="G9" i="1" a="1"/>
  <c r="G9" i="1"/>
  <c r="F9" i="1" a="1"/>
  <c r="F9" i="1"/>
  <c r="E9" i="1" a="1"/>
  <c r="E9" i="1"/>
  <c r="D9" i="1" a="1"/>
  <c r="D9" i="1"/>
  <c r="C9" i="1" a="1"/>
  <c r="C9" i="1"/>
  <c r="B9" i="1" a="1"/>
  <c r="B9" i="1"/>
  <c r="AT8" i="1" a="1"/>
  <c r="AT8" i="1"/>
  <c r="AS8" i="1" a="1"/>
  <c r="AS8" i="1"/>
  <c r="AR8" i="1" a="1"/>
  <c r="AR8" i="1"/>
  <c r="AQ8" i="1" a="1"/>
  <c r="AQ8" i="1"/>
  <c r="AP8" i="1" a="1"/>
  <c r="AP8" i="1"/>
  <c r="AO8" i="1" a="1"/>
  <c r="AO8" i="1"/>
  <c r="AN8" i="1" a="1"/>
  <c r="AN8" i="1"/>
  <c r="AM8" i="1" a="1"/>
  <c r="AM8" i="1"/>
  <c r="AL8" i="1" a="1"/>
  <c r="AL8" i="1"/>
  <c r="AK8" i="1" a="1"/>
  <c r="AK8" i="1"/>
  <c r="AJ8" i="1" a="1"/>
  <c r="AJ8" i="1"/>
  <c r="AI8" i="1" a="1"/>
  <c r="AI8" i="1"/>
  <c r="AH8" i="1" a="1"/>
  <c r="AH8" i="1"/>
  <c r="AG8" i="1" a="1"/>
  <c r="AG8" i="1"/>
  <c r="AF8" i="1" a="1"/>
  <c r="AF8" i="1"/>
  <c r="AE8" i="1" a="1"/>
  <c r="AE8" i="1"/>
  <c r="AD8" i="1" a="1"/>
  <c r="AD8" i="1"/>
  <c r="AC8" i="1" a="1"/>
  <c r="AC8" i="1"/>
  <c r="AB8" i="1" a="1"/>
  <c r="AB8" i="1"/>
  <c r="AA8" i="1" a="1"/>
  <c r="AA8" i="1"/>
  <c r="Z8" i="1" a="1"/>
  <c r="Z8" i="1"/>
  <c r="Y8" i="1" a="1"/>
  <c r="Y8" i="1"/>
  <c r="X8" i="1" a="1"/>
  <c r="X8" i="1"/>
  <c r="W8" i="1" a="1"/>
  <c r="W8" i="1"/>
  <c r="U8" i="1" a="1"/>
  <c r="U8" i="1"/>
  <c r="T8" i="1" a="1"/>
  <c r="T8" i="1"/>
  <c r="S8" i="1" a="1"/>
  <c r="S8" i="1"/>
  <c r="Q8" i="1" a="1"/>
  <c r="Q8" i="1"/>
  <c r="P8" i="1" a="1"/>
  <c r="P8" i="1"/>
  <c r="O8" i="1" a="1"/>
  <c r="O8" i="1"/>
  <c r="N8" i="1" a="1"/>
  <c r="N8" i="1"/>
  <c r="M8" i="1" a="1"/>
  <c r="M8" i="1"/>
  <c r="L8" i="1" a="1"/>
  <c r="L8" i="1"/>
  <c r="K8" i="1" a="1"/>
  <c r="K8" i="1"/>
  <c r="J8" i="1" a="1"/>
  <c r="J8" i="1"/>
  <c r="I8" i="1" a="1"/>
  <c r="I8" i="1"/>
  <c r="H8" i="1" a="1"/>
  <c r="H8" i="1"/>
  <c r="G8" i="1" a="1"/>
  <c r="G8" i="1"/>
  <c r="F8" i="1" a="1"/>
  <c r="F8" i="1"/>
  <c r="E8" i="1" a="1"/>
  <c r="E8" i="1"/>
  <c r="D8" i="1" a="1"/>
  <c r="D8" i="1"/>
  <c r="C8" i="1" a="1"/>
  <c r="C8" i="1"/>
  <c r="B8" i="1" a="1"/>
  <c r="B8" i="1"/>
  <c r="AT7" i="1" a="1"/>
  <c r="AT7" i="1"/>
  <c r="AS7" i="1" a="1"/>
  <c r="AS7" i="1"/>
  <c r="AR7" i="1" a="1"/>
  <c r="AR7" i="1"/>
  <c r="AQ7" i="1" a="1"/>
  <c r="AQ7" i="1"/>
  <c r="AP7" i="1" a="1"/>
  <c r="AP7" i="1"/>
  <c r="AO7" i="1" a="1"/>
  <c r="AO7" i="1"/>
  <c r="AN7" i="1" a="1"/>
  <c r="AN7" i="1"/>
  <c r="AM7" i="1" a="1"/>
  <c r="AM7" i="1"/>
  <c r="AL7" i="1" a="1"/>
  <c r="AL7" i="1"/>
  <c r="AK7" i="1" a="1"/>
  <c r="AK7" i="1"/>
  <c r="AJ7" i="1" a="1"/>
  <c r="AJ7" i="1"/>
  <c r="AI7" i="1" a="1"/>
  <c r="AI7" i="1"/>
  <c r="AH7" i="1" a="1"/>
  <c r="AH7" i="1"/>
  <c r="AG7" i="1" a="1"/>
  <c r="AG7" i="1"/>
  <c r="AF7" i="1" a="1"/>
  <c r="AF7" i="1"/>
  <c r="AE7" i="1" a="1"/>
  <c r="AE7" i="1"/>
  <c r="AD7" i="1" a="1"/>
  <c r="AD7" i="1"/>
  <c r="AC7" i="1" a="1"/>
  <c r="AC7" i="1"/>
  <c r="AB7" i="1" a="1"/>
  <c r="AB7" i="1"/>
  <c r="AA7" i="1" a="1"/>
  <c r="AA7" i="1"/>
  <c r="Z7" i="1" a="1"/>
  <c r="Z7" i="1"/>
  <c r="Y7" i="1" a="1"/>
  <c r="Y7" i="1"/>
  <c r="X7" i="1" a="1"/>
  <c r="X7" i="1"/>
  <c r="W7" i="1" a="1"/>
  <c r="W7" i="1"/>
  <c r="U7" i="1" a="1"/>
  <c r="U7" i="1"/>
  <c r="T7" i="1" a="1"/>
  <c r="T7" i="1"/>
  <c r="S7" i="1" a="1"/>
  <c r="S7" i="1"/>
  <c r="Q7" i="1" a="1"/>
  <c r="Q7" i="1"/>
  <c r="P7" i="1" a="1"/>
  <c r="P7" i="1"/>
  <c r="O7" i="1" a="1"/>
  <c r="O7" i="1"/>
  <c r="N7" i="1" a="1"/>
  <c r="N7" i="1"/>
  <c r="M7" i="1" a="1"/>
  <c r="M7" i="1"/>
  <c r="L7" i="1" a="1"/>
  <c r="L7" i="1"/>
  <c r="K7" i="1" a="1"/>
  <c r="K7" i="1"/>
  <c r="J7" i="1" a="1"/>
  <c r="J7" i="1"/>
  <c r="I7" i="1" a="1"/>
  <c r="I7" i="1"/>
  <c r="H7" i="1" a="1"/>
  <c r="H7" i="1"/>
  <c r="G7" i="1" a="1"/>
  <c r="G7" i="1"/>
  <c r="F7" i="1" a="1"/>
  <c r="F7" i="1"/>
  <c r="E7" i="1" a="1"/>
  <c r="E7" i="1"/>
  <c r="D7" i="1" a="1"/>
  <c r="D7" i="1"/>
  <c r="C7" i="1" a="1"/>
  <c r="C7" i="1"/>
  <c r="B7" i="1" a="1"/>
  <c r="B7" i="1"/>
  <c r="AS6" i="1" a="1"/>
  <c r="AS6" i="1"/>
  <c r="AR6" i="1" a="1"/>
  <c r="AR6" i="1"/>
  <c r="AQ6" i="1" a="1"/>
  <c r="AQ6" i="1"/>
  <c r="AP6" i="1" a="1"/>
  <c r="AP6" i="1"/>
  <c r="AO6" i="1" a="1"/>
  <c r="AO6" i="1"/>
  <c r="AN6" i="1" a="1"/>
  <c r="AN6" i="1"/>
  <c r="AM6" i="1" a="1"/>
  <c r="AM6" i="1"/>
  <c r="AL6" i="1" a="1"/>
  <c r="AL6" i="1"/>
  <c r="AK6" i="1" a="1"/>
  <c r="AK6" i="1"/>
  <c r="AJ6" i="1" a="1"/>
  <c r="AJ6" i="1"/>
  <c r="AI6" i="1" a="1"/>
  <c r="AI6" i="1"/>
  <c r="AH6" i="1" a="1"/>
  <c r="AH6" i="1"/>
  <c r="AG6" i="1" a="1"/>
  <c r="AG6" i="1"/>
  <c r="AF6" i="1" a="1"/>
  <c r="AF6" i="1"/>
  <c r="AE6" i="1" a="1"/>
  <c r="AE6" i="1"/>
  <c r="AD6" i="1" a="1"/>
  <c r="AD6" i="1"/>
  <c r="AC6" i="1" a="1"/>
  <c r="AC6" i="1"/>
  <c r="AB6" i="1" a="1"/>
  <c r="AB6" i="1"/>
  <c r="AA6" i="1" a="1"/>
  <c r="AA6" i="1"/>
  <c r="Z6" i="1" a="1"/>
  <c r="Z6" i="1"/>
  <c r="Y6" i="1" a="1"/>
  <c r="Y6" i="1"/>
  <c r="X6" i="1" a="1"/>
  <c r="X6" i="1"/>
  <c r="W6" i="1" a="1"/>
  <c r="W6" i="1"/>
  <c r="U6" i="1" a="1"/>
  <c r="U6" i="1"/>
  <c r="T6" i="1" a="1"/>
  <c r="T6" i="1"/>
  <c r="S6" i="1" a="1"/>
  <c r="S6" i="1"/>
  <c r="P6" i="1" a="1"/>
  <c r="P6" i="1"/>
  <c r="O6" i="1" a="1"/>
  <c r="O6" i="1"/>
  <c r="N6" i="1" a="1"/>
  <c r="N6" i="1"/>
  <c r="M6" i="1" a="1"/>
  <c r="M6" i="1"/>
  <c r="L6" i="1" a="1"/>
  <c r="L6" i="1"/>
  <c r="K6" i="1" a="1"/>
  <c r="K6" i="1"/>
  <c r="J6" i="1" a="1"/>
  <c r="J6" i="1"/>
  <c r="I6" i="1" a="1"/>
  <c r="I6" i="1"/>
  <c r="H6" i="1" a="1"/>
  <c r="H6" i="1"/>
  <c r="G6" i="1" a="1"/>
  <c r="G6" i="1"/>
  <c r="F6" i="1" a="1"/>
  <c r="F6" i="1"/>
  <c r="E6" i="1" a="1"/>
  <c r="E6" i="1"/>
  <c r="D6" i="1" a="1"/>
  <c r="D6" i="1"/>
  <c r="C6" i="1" a="1"/>
  <c r="C6" i="1"/>
  <c r="B6" i="1" a="1"/>
  <c r="B6" i="1"/>
  <c r="AT5" i="1" a="1"/>
  <c r="AT5" i="1"/>
  <c r="AS5" i="1" a="1"/>
  <c r="AS5" i="1"/>
  <c r="AR5" i="1" a="1"/>
  <c r="AR5" i="1"/>
  <c r="AQ5" i="1" a="1"/>
  <c r="AQ5" i="1"/>
  <c r="AP5" i="1" a="1"/>
  <c r="AP5" i="1"/>
  <c r="AN5" i="1" a="1"/>
  <c r="AN5" i="1"/>
  <c r="AM5" i="1" a="1"/>
  <c r="AM5" i="1"/>
  <c r="AL5" i="1" a="1"/>
  <c r="AL5" i="1"/>
  <c r="AK5" i="1" a="1"/>
  <c r="AK5" i="1"/>
  <c r="AJ5" i="1" a="1"/>
  <c r="AJ5" i="1"/>
  <c r="AI5" i="1" a="1"/>
  <c r="AI5" i="1"/>
  <c r="AH5" i="1" a="1"/>
  <c r="AH5" i="1"/>
  <c r="AG5" i="1" a="1"/>
  <c r="AG5" i="1"/>
  <c r="AF5" i="1" a="1"/>
  <c r="AF5" i="1"/>
  <c r="AE5" i="1" a="1"/>
  <c r="AE5" i="1"/>
  <c r="AD5" i="1" a="1"/>
  <c r="AD5" i="1"/>
  <c r="AC5" i="1" a="1"/>
  <c r="AC5" i="1"/>
  <c r="AB5" i="1" a="1"/>
  <c r="AB5" i="1"/>
  <c r="AA5" i="1" a="1"/>
  <c r="AA5" i="1"/>
  <c r="Z5" i="1" a="1"/>
  <c r="Z5" i="1"/>
  <c r="Y5" i="1" a="1"/>
  <c r="Y5" i="1"/>
  <c r="X5" i="1" a="1"/>
  <c r="X5" i="1"/>
  <c r="W5" i="1" a="1"/>
  <c r="W5" i="1"/>
  <c r="U5" i="1" a="1"/>
  <c r="U5" i="1"/>
  <c r="T5" i="1" a="1"/>
  <c r="T5" i="1"/>
  <c r="S5" i="1" a="1"/>
  <c r="S5" i="1"/>
  <c r="Q5" i="1" a="1"/>
  <c r="Q5" i="1"/>
  <c r="P5" i="1" a="1"/>
  <c r="P5" i="1"/>
  <c r="O5" i="1" a="1"/>
  <c r="O5" i="1"/>
  <c r="N5" i="1" a="1"/>
  <c r="N5" i="1"/>
  <c r="M5" i="1" a="1"/>
  <c r="M5" i="1"/>
  <c r="L5" i="1" a="1"/>
  <c r="L5" i="1"/>
  <c r="K5" i="1" a="1"/>
  <c r="K5" i="1"/>
  <c r="J5" i="1" a="1"/>
  <c r="J5" i="1"/>
  <c r="I5" i="1" a="1"/>
  <c r="I5" i="1"/>
  <c r="H5" i="1" a="1"/>
  <c r="H5" i="1"/>
  <c r="G5" i="1" a="1"/>
  <c r="G5" i="1"/>
  <c r="F5" i="1" a="1"/>
  <c r="F5" i="1"/>
  <c r="E5" i="1" a="1"/>
  <c r="E5" i="1"/>
  <c r="D5" i="1" a="1"/>
  <c r="D5" i="1"/>
  <c r="C5" i="1" a="1"/>
  <c r="C5" i="1"/>
  <c r="B5" i="1" a="1"/>
  <c r="B5" i="1"/>
  <c r="AT4" i="1" a="1"/>
  <c r="AT4" i="1"/>
  <c r="AS4" i="1" a="1"/>
  <c r="AS4" i="1"/>
  <c r="AR4" i="1" a="1"/>
  <c r="AR4" i="1"/>
  <c r="AQ4" i="1" a="1"/>
  <c r="AQ4" i="1"/>
  <c r="AP4" i="1" a="1"/>
  <c r="AP4" i="1"/>
  <c r="AO4" i="1" a="1"/>
  <c r="AO4" i="1"/>
  <c r="AN4" i="1" a="1"/>
  <c r="AN4" i="1"/>
  <c r="AM4" i="1" a="1"/>
  <c r="AM4" i="1"/>
  <c r="AL4" i="1" a="1"/>
  <c r="AL4" i="1"/>
  <c r="AK4" i="1" a="1"/>
  <c r="AK4" i="1"/>
  <c r="AJ4" i="1" a="1"/>
  <c r="AJ4" i="1"/>
  <c r="AI4" i="1" a="1"/>
  <c r="AI4" i="1"/>
  <c r="AH4" i="1" a="1"/>
  <c r="AH4" i="1"/>
  <c r="AG4" i="1" a="1"/>
  <c r="AG4" i="1"/>
  <c r="AF4" i="1" a="1"/>
  <c r="AF4" i="1"/>
  <c r="AE4" i="1" a="1"/>
  <c r="AE4" i="1"/>
  <c r="AD4" i="1" a="1"/>
  <c r="AD4" i="1"/>
  <c r="AC4" i="1" a="1"/>
  <c r="AC4" i="1"/>
  <c r="AB4" i="1" a="1"/>
  <c r="AB4" i="1"/>
  <c r="AA4" i="1" a="1"/>
  <c r="AA4" i="1"/>
  <c r="Z4" i="1" a="1"/>
  <c r="Z4" i="1"/>
  <c r="Y4" i="1" a="1"/>
  <c r="Y4" i="1"/>
  <c r="X4" i="1" a="1"/>
  <c r="X4" i="1"/>
  <c r="W4" i="1" a="1"/>
  <c r="W4" i="1"/>
  <c r="U4" i="1" a="1"/>
  <c r="U4" i="1"/>
  <c r="T4" i="1" a="1"/>
  <c r="T4" i="1"/>
  <c r="S4" i="1" a="1"/>
  <c r="S4" i="1"/>
  <c r="Q4" i="1" a="1"/>
  <c r="Q4" i="1"/>
  <c r="P4" i="1" a="1"/>
  <c r="P4" i="1"/>
  <c r="O4" i="1" a="1"/>
  <c r="O4" i="1"/>
  <c r="N4" i="1" a="1"/>
  <c r="N4" i="1"/>
  <c r="M4" i="1" a="1"/>
  <c r="M4" i="1"/>
  <c r="L4" i="1" a="1"/>
  <c r="L4" i="1"/>
  <c r="K4" i="1" a="1"/>
  <c r="K4" i="1"/>
  <c r="J4" i="1" a="1"/>
  <c r="J4" i="1"/>
  <c r="I4" i="1" a="1"/>
  <c r="I4" i="1"/>
  <c r="H4" i="1" a="1"/>
  <c r="H4" i="1"/>
  <c r="G4" i="1" a="1"/>
  <c r="G4" i="1"/>
  <c r="F4" i="1" a="1"/>
  <c r="F4" i="1"/>
  <c r="E4" i="1" a="1"/>
  <c r="E4" i="1"/>
  <c r="D4" i="1" a="1"/>
  <c r="D4" i="1"/>
  <c r="C4" i="1" a="1"/>
  <c r="C4" i="1"/>
  <c r="B4" i="1" a="1"/>
  <c r="B4" i="1"/>
  <c r="AT3" i="1" a="1"/>
  <c r="AT3" i="1"/>
  <c r="AS3" i="1" a="1"/>
  <c r="AS3" i="1"/>
  <c r="AR3" i="1" a="1"/>
  <c r="AR3" i="1"/>
  <c r="AQ3" i="1" a="1"/>
  <c r="AQ3" i="1"/>
  <c r="AP3" i="1" a="1"/>
  <c r="AP3" i="1"/>
  <c r="AO3" i="1" a="1"/>
  <c r="AO3" i="1"/>
  <c r="AN3" i="1" a="1"/>
  <c r="AN3" i="1"/>
  <c r="AM3" i="1" a="1"/>
  <c r="AM3" i="1"/>
  <c r="AL3" i="1" a="1"/>
  <c r="AL3" i="1"/>
  <c r="AK3" i="1" a="1"/>
  <c r="AK3" i="1"/>
  <c r="AJ3" i="1" a="1"/>
  <c r="AJ3" i="1"/>
  <c r="AI3" i="1" a="1"/>
  <c r="AI3" i="1"/>
  <c r="AH3" i="1" a="1"/>
  <c r="AH3" i="1"/>
  <c r="AG3" i="1" a="1"/>
  <c r="AG3" i="1"/>
  <c r="AF3" i="1" a="1"/>
  <c r="AF3" i="1"/>
  <c r="AE3" i="1" a="1"/>
  <c r="AE3" i="1"/>
  <c r="AD3" i="1" a="1"/>
  <c r="AD3" i="1"/>
  <c r="AC3" i="1" a="1"/>
  <c r="AC3" i="1"/>
  <c r="AB3" i="1" a="1"/>
  <c r="AB3" i="1"/>
  <c r="AA3" i="1" a="1"/>
  <c r="AA3" i="1"/>
  <c r="Z3" i="1" a="1"/>
  <c r="Z3" i="1"/>
  <c r="Y3" i="1" a="1"/>
  <c r="Y3" i="1"/>
  <c r="X3" i="1" a="1"/>
  <c r="X3" i="1"/>
  <c r="W3" i="1" a="1"/>
  <c r="W3" i="1"/>
  <c r="U3" i="1" a="1"/>
  <c r="U3" i="1"/>
  <c r="T3" i="1" a="1"/>
  <c r="T3" i="1"/>
  <c r="S3" i="1" a="1"/>
  <c r="S3" i="1"/>
  <c r="Q3" i="1" a="1"/>
  <c r="Q3" i="1"/>
  <c r="P3" i="1" a="1"/>
  <c r="P3" i="1"/>
  <c r="O3" i="1" a="1"/>
  <c r="O3" i="1"/>
  <c r="N3" i="1" a="1"/>
  <c r="N3" i="1"/>
  <c r="M3" i="1" a="1"/>
  <c r="M3" i="1"/>
  <c r="L3" i="1" a="1"/>
  <c r="L3" i="1"/>
  <c r="K3" i="1" a="1"/>
  <c r="K3" i="1"/>
  <c r="J3" i="1" a="1"/>
  <c r="J3" i="1"/>
  <c r="I3" i="1" a="1"/>
  <c r="I3" i="1"/>
  <c r="H3" i="1" a="1"/>
  <c r="H3" i="1"/>
  <c r="G3" i="1" a="1"/>
  <c r="G3" i="1"/>
  <c r="F3" i="1" a="1"/>
  <c r="F3" i="1"/>
  <c r="E3" i="1" a="1"/>
  <c r="E3" i="1"/>
  <c r="D3" i="1" a="1"/>
  <c r="D3" i="1"/>
  <c r="C3" i="1" a="1"/>
  <c r="C3" i="1"/>
  <c r="B3" i="1" a="1"/>
  <c r="B3" i="1"/>
  <c r="AT2" i="1" a="1"/>
  <c r="AT2" i="1"/>
  <c r="AS2" i="1" a="1"/>
  <c r="AS2" i="1"/>
  <c r="AR2" i="1" a="1"/>
  <c r="AR2" i="1"/>
  <c r="AQ2" i="1" a="1"/>
  <c r="AQ2" i="1"/>
  <c r="AP2" i="1" a="1"/>
  <c r="AP2" i="1"/>
  <c r="AO2" i="1" a="1"/>
  <c r="AO2" i="1"/>
  <c r="AN2" i="1" a="1"/>
  <c r="AN2" i="1"/>
  <c r="AM2" i="1" a="1"/>
  <c r="AM2" i="1"/>
  <c r="AL2" i="1" a="1"/>
  <c r="AL2" i="1"/>
  <c r="AK2" i="1" a="1"/>
  <c r="AK2" i="1"/>
  <c r="AJ2" i="1" a="1"/>
  <c r="AJ2" i="1"/>
  <c r="AI2" i="1" a="1"/>
  <c r="AI2" i="1"/>
  <c r="AH2" i="1" a="1"/>
  <c r="AH2" i="1"/>
  <c r="AG2" i="1" a="1"/>
  <c r="AG2" i="1"/>
  <c r="AF2" i="1" a="1"/>
  <c r="AF2" i="1"/>
  <c r="AE2" i="1" a="1"/>
  <c r="AE2" i="1"/>
  <c r="AD2" i="1" a="1"/>
  <c r="AD2" i="1"/>
  <c r="AC2" i="1" a="1"/>
  <c r="AC2" i="1"/>
  <c r="AB2" i="1" a="1"/>
  <c r="AB2" i="1"/>
  <c r="AA2" i="1" a="1"/>
  <c r="AA2" i="1"/>
  <c r="Z2" i="1" a="1"/>
  <c r="Z2" i="1"/>
  <c r="Y2" i="1" a="1"/>
  <c r="Y2" i="1"/>
  <c r="X2" i="1" a="1"/>
  <c r="X2" i="1"/>
  <c r="W2" i="1" a="1"/>
  <c r="W2" i="1"/>
  <c r="U2" i="1" a="1"/>
  <c r="U2" i="1"/>
  <c r="T2" i="1" a="1"/>
  <c r="T2" i="1"/>
  <c r="S2" i="1" a="1"/>
  <c r="S2" i="1"/>
  <c r="Q2" i="1" a="1"/>
  <c r="Q2" i="1"/>
  <c r="P2" i="1" a="1"/>
  <c r="P2" i="1"/>
  <c r="O2" i="1" a="1"/>
  <c r="O2" i="1"/>
  <c r="N2" i="1" a="1"/>
  <c r="N2" i="1"/>
  <c r="M2" i="1" a="1"/>
  <c r="M2" i="1"/>
  <c r="L2" i="1" a="1"/>
  <c r="L2" i="1"/>
  <c r="K2" i="1" a="1"/>
  <c r="K2" i="1"/>
  <c r="J2" i="1" a="1"/>
  <c r="J2" i="1"/>
  <c r="I2" i="1" a="1"/>
  <c r="I2" i="1"/>
  <c r="H2" i="1" a="1"/>
  <c r="H2" i="1"/>
  <c r="G2" i="1" a="1"/>
  <c r="G2" i="1"/>
  <c r="F2" i="1" a="1"/>
  <c r="F2" i="1"/>
  <c r="E2" i="1" a="1"/>
  <c r="E2" i="1"/>
  <c r="D2" i="1" a="1"/>
  <c r="D2" i="1"/>
  <c r="C2" i="1" a="1"/>
  <c r="C2" i="1"/>
  <c r="B2" i="1" a="1"/>
  <c r="B2" i="1"/>
  <c r="AN1" i="1"/>
  <c r="AO1" i="1"/>
  <c r="AP1" i="1"/>
  <c r="AQ1" i="1"/>
  <c r="AR1" i="1"/>
  <c r="AS1" i="1"/>
  <c r="AT1" i="1"/>
  <c r="B1" i="1"/>
  <c r="C1" i="1"/>
  <c r="D1" i="1"/>
  <c r="E1" i="1"/>
  <c r="F1" i="1"/>
  <c r="G1" i="1"/>
  <c r="H1" i="1"/>
  <c r="I1" i="1"/>
  <c r="J1" i="1"/>
  <c r="K1" i="1"/>
  <c r="L1" i="1"/>
  <c r="M1" i="1"/>
  <c r="N1" i="1"/>
  <c r="O1" i="1"/>
  <c r="P1" i="1"/>
  <c r="Q1" i="1"/>
  <c r="S1" i="1"/>
  <c r="T1" i="1"/>
  <c r="U1" i="1"/>
  <c r="W1" i="1"/>
  <c r="X1" i="1"/>
  <c r="Y1" i="1"/>
  <c r="Z1" i="1"/>
  <c r="AA1" i="1"/>
  <c r="AB1" i="1"/>
  <c r="AC1" i="1"/>
  <c r="AD1" i="1"/>
  <c r="AE1" i="1"/>
  <c r="AF1" i="1"/>
  <c r="AG1" i="1"/>
  <c r="AH1" i="1"/>
  <c r="AI1" i="1"/>
  <c r="AJ1" i="1"/>
  <c r="AK1" i="1"/>
  <c r="AL1" i="1"/>
  <c r="AM1" i="1"/>
</calcChain>
</file>

<file path=xl/sharedStrings.xml><?xml version="1.0" encoding="utf-8"?>
<sst xmlns="http://schemas.openxmlformats.org/spreadsheetml/2006/main" count="3288" uniqueCount="677">
  <si>
    <t>Palau</t>
  </si>
  <si>
    <t>PLW</t>
  </si>
  <si>
    <t>Chile</t>
  </si>
  <si>
    <t>CHL</t>
  </si>
  <si>
    <t>Antigua and Barbuda</t>
  </si>
  <si>
    <t>ATG</t>
  </si>
  <si>
    <t>Uruguay</t>
  </si>
  <si>
    <t>URY</t>
  </si>
  <si>
    <t>Seychelles</t>
  </si>
  <si>
    <t>SYC</t>
  </si>
  <si>
    <t>LDCs</t>
  </si>
  <si>
    <t>SOTCs</t>
  </si>
  <si>
    <t>G7s</t>
  </si>
  <si>
    <t>SCAPs</t>
  </si>
  <si>
    <t>MICs</t>
  </si>
  <si>
    <t>LMIC_LDCs</t>
  </si>
  <si>
    <t>LMIC_nonLDCs</t>
  </si>
  <si>
    <t>OLIC_LDCs</t>
  </si>
  <si>
    <t>OLIC_nonLDCs</t>
  </si>
  <si>
    <t>HIC</t>
  </si>
  <si>
    <t>Afghanistan</t>
  </si>
  <si>
    <t>AFG</t>
  </si>
  <si>
    <t>Albania</t>
  </si>
  <si>
    <t>ALB</t>
  </si>
  <si>
    <t>Algeria</t>
  </si>
  <si>
    <t>DZA</t>
  </si>
  <si>
    <t>Angola</t>
  </si>
  <si>
    <t>AGO</t>
  </si>
  <si>
    <t>Argentina</t>
  </si>
  <si>
    <t>ARG</t>
  </si>
  <si>
    <t>Armenia</t>
  </si>
  <si>
    <t>ARM</t>
  </si>
  <si>
    <t>Azerbaijan</t>
  </si>
  <si>
    <t>AZE</t>
  </si>
  <si>
    <t>Bangladesh</t>
  </si>
  <si>
    <t>BGD</t>
  </si>
  <si>
    <t>Belarus</t>
  </si>
  <si>
    <t>BLR</t>
  </si>
  <si>
    <t>Belize</t>
  </si>
  <si>
    <t>BLZ</t>
  </si>
  <si>
    <t>Benin</t>
  </si>
  <si>
    <t>BEN</t>
  </si>
  <si>
    <t>Bhutan</t>
  </si>
  <si>
    <t>BTN</t>
  </si>
  <si>
    <t>Bolivia</t>
  </si>
  <si>
    <t>BOL</t>
  </si>
  <si>
    <t>Bosnia and Herzegovina</t>
  </si>
  <si>
    <t>BIH</t>
  </si>
  <si>
    <t>Botswana</t>
  </si>
  <si>
    <t>BWA</t>
  </si>
  <si>
    <t>Brazil</t>
  </si>
  <si>
    <t>BRA</t>
  </si>
  <si>
    <t>Burkina Faso</t>
  </si>
  <si>
    <t>BFA</t>
  </si>
  <si>
    <t>Burundi</t>
  </si>
  <si>
    <t>BDI</t>
  </si>
  <si>
    <t>Cabo Verde</t>
  </si>
  <si>
    <t>CPV</t>
  </si>
  <si>
    <t>Cambodia</t>
  </si>
  <si>
    <t>KHM</t>
  </si>
  <si>
    <t>Cameroon</t>
  </si>
  <si>
    <t>CMR</t>
  </si>
  <si>
    <t>Central African Republic</t>
  </si>
  <si>
    <t>CAF</t>
  </si>
  <si>
    <t>Chad</t>
  </si>
  <si>
    <t>TCD</t>
  </si>
  <si>
    <t>China (People's Republic of)</t>
  </si>
  <si>
    <t>CHN</t>
  </si>
  <si>
    <t>Colombia</t>
  </si>
  <si>
    <t>COL</t>
  </si>
  <si>
    <t>Comoros</t>
  </si>
  <si>
    <t>COM</t>
  </si>
  <si>
    <t>COG</t>
  </si>
  <si>
    <t>Cook Islands</t>
  </si>
  <si>
    <t>COK</t>
  </si>
  <si>
    <t>Costa Rica</t>
  </si>
  <si>
    <t>CRI</t>
  </si>
  <si>
    <t>Côte d'Ivoire</t>
  </si>
  <si>
    <t>CIV</t>
  </si>
  <si>
    <t>Cuba</t>
  </si>
  <si>
    <t>CUB</t>
  </si>
  <si>
    <t>PRK</t>
  </si>
  <si>
    <t>COD</t>
  </si>
  <si>
    <t>Djibouti</t>
  </si>
  <si>
    <t>DJI</t>
  </si>
  <si>
    <t>Dominica</t>
  </si>
  <si>
    <t>DMA</t>
  </si>
  <si>
    <t>Dominican Republic</t>
  </si>
  <si>
    <t>DOM</t>
  </si>
  <si>
    <t>Ecuador</t>
  </si>
  <si>
    <t>ECU</t>
  </si>
  <si>
    <t>EGY</t>
  </si>
  <si>
    <t>El Salvador</t>
  </si>
  <si>
    <t>SLV</t>
  </si>
  <si>
    <t>Equatorial Guinea</t>
  </si>
  <si>
    <t>GNQ</t>
  </si>
  <si>
    <t>Eritrea</t>
  </si>
  <si>
    <t>ERI</t>
  </si>
  <si>
    <t>Ethiopia</t>
  </si>
  <si>
    <t>ETH</t>
  </si>
  <si>
    <t>Fiji</t>
  </si>
  <si>
    <t>FJI</t>
  </si>
  <si>
    <t>MKD</t>
  </si>
  <si>
    <t>Gabon</t>
  </si>
  <si>
    <t>GAB</t>
  </si>
  <si>
    <t>GMB</t>
  </si>
  <si>
    <t>Georgia</t>
  </si>
  <si>
    <t>GEO</t>
  </si>
  <si>
    <t>Ghana</t>
  </si>
  <si>
    <t>GHA</t>
  </si>
  <si>
    <t>Grenada</t>
  </si>
  <si>
    <t>GRD</t>
  </si>
  <si>
    <t>Guatemala</t>
  </si>
  <si>
    <t>GTM</t>
  </si>
  <si>
    <t>Guinea</t>
  </si>
  <si>
    <t>GIN</t>
  </si>
  <si>
    <t>Guinea-Bissau</t>
  </si>
  <si>
    <t>GNB</t>
  </si>
  <si>
    <t>Guyana</t>
  </si>
  <si>
    <t>GUY</t>
  </si>
  <si>
    <t>Haiti</t>
  </si>
  <si>
    <t>HTI</t>
  </si>
  <si>
    <t>Honduras</t>
  </si>
  <si>
    <t>HND</t>
  </si>
  <si>
    <t>India</t>
  </si>
  <si>
    <t>IND</t>
  </si>
  <si>
    <t>Indonesia</t>
  </si>
  <si>
    <t>IDN</t>
  </si>
  <si>
    <t>IRN</t>
  </si>
  <si>
    <t>Iraq</t>
  </si>
  <si>
    <t>IRQ</t>
  </si>
  <si>
    <t>Jamaica</t>
  </si>
  <si>
    <t>JAM</t>
  </si>
  <si>
    <t>Jordan</t>
  </si>
  <si>
    <t>JOR</t>
  </si>
  <si>
    <t>Kazakhstan</t>
  </si>
  <si>
    <t>KAZ</t>
  </si>
  <si>
    <t>Kenya</t>
  </si>
  <si>
    <t>KEN</t>
  </si>
  <si>
    <t>Kiribati</t>
  </si>
  <si>
    <t>KIR</t>
  </si>
  <si>
    <t>Kosovo</t>
  </si>
  <si>
    <t>XKX</t>
  </si>
  <si>
    <t>KGZ</t>
  </si>
  <si>
    <t>LAO</t>
  </si>
  <si>
    <t>Lebanon</t>
  </si>
  <si>
    <t>LBN</t>
  </si>
  <si>
    <t>Lesotho</t>
  </si>
  <si>
    <t>LSO</t>
  </si>
  <si>
    <t>Liberia</t>
  </si>
  <si>
    <t>LBR</t>
  </si>
  <si>
    <t>Libya</t>
  </si>
  <si>
    <t>LBY</t>
  </si>
  <si>
    <t>Madagascar</t>
  </si>
  <si>
    <t>MDG</t>
  </si>
  <si>
    <t>Malawi</t>
  </si>
  <si>
    <t>MWI</t>
  </si>
  <si>
    <t>Malaysia</t>
  </si>
  <si>
    <t>MYS</t>
  </si>
  <si>
    <t>Maldives</t>
  </si>
  <si>
    <t>MDV</t>
  </si>
  <si>
    <t>Mali</t>
  </si>
  <si>
    <t>MLI</t>
  </si>
  <si>
    <t>Marshall Islands</t>
  </si>
  <si>
    <t>MHL</t>
  </si>
  <si>
    <t>Mauritania</t>
  </si>
  <si>
    <t>MRT</t>
  </si>
  <si>
    <t>Mauritius</t>
  </si>
  <si>
    <t>MUS</t>
  </si>
  <si>
    <t>Mexico</t>
  </si>
  <si>
    <t>MEX</t>
  </si>
  <si>
    <t>FSM</t>
  </si>
  <si>
    <t>Moldova</t>
  </si>
  <si>
    <t>MDA</t>
  </si>
  <si>
    <t>Mongolia</t>
  </si>
  <si>
    <t>MNG</t>
  </si>
  <si>
    <t>Montenegro</t>
  </si>
  <si>
    <t>MNE</t>
  </si>
  <si>
    <t>Montserrat</t>
  </si>
  <si>
    <t>MSR</t>
  </si>
  <si>
    <t>Morocco</t>
  </si>
  <si>
    <t>MAR</t>
  </si>
  <si>
    <t>Mozambique</t>
  </si>
  <si>
    <t>MOZ</t>
  </si>
  <si>
    <t>Myanmar</t>
  </si>
  <si>
    <t>MMR</t>
  </si>
  <si>
    <t>Namibia</t>
  </si>
  <si>
    <t>NAM</t>
  </si>
  <si>
    <t>Nauru</t>
  </si>
  <si>
    <t>NRU</t>
  </si>
  <si>
    <t>Nepal</t>
  </si>
  <si>
    <t>NPL</t>
  </si>
  <si>
    <t>Nicaragua</t>
  </si>
  <si>
    <t>NIC</t>
  </si>
  <si>
    <t>Niger</t>
  </si>
  <si>
    <t>NER</t>
  </si>
  <si>
    <t>Nigeria</t>
  </si>
  <si>
    <t>NGA</t>
  </si>
  <si>
    <t>Niue</t>
  </si>
  <si>
    <t>NIU</t>
  </si>
  <si>
    <t>Pakistan</t>
  </si>
  <si>
    <t>PAK</t>
  </si>
  <si>
    <t>Panama</t>
  </si>
  <si>
    <t>PAN</t>
  </si>
  <si>
    <t>Papua New Guinea</t>
  </si>
  <si>
    <t>PNG</t>
  </si>
  <si>
    <t>Paraguay</t>
  </si>
  <si>
    <t>PRY</t>
  </si>
  <si>
    <t>Peru</t>
  </si>
  <si>
    <t>PER</t>
  </si>
  <si>
    <t>Philippines</t>
  </si>
  <si>
    <t>PHL</t>
  </si>
  <si>
    <t>Rwanda</t>
  </si>
  <si>
    <t>RWA</t>
  </si>
  <si>
    <t>Saint Helena</t>
  </si>
  <si>
    <t>SHN</t>
  </si>
  <si>
    <t>Saint Lucia</t>
  </si>
  <si>
    <t>LCA</t>
  </si>
  <si>
    <t>Saint Vincent and the Grenadines</t>
  </si>
  <si>
    <t>VCT</t>
  </si>
  <si>
    <t>Samoa</t>
  </si>
  <si>
    <t>WSM</t>
  </si>
  <si>
    <t>STP</t>
  </si>
  <si>
    <t>Senegal</t>
  </si>
  <si>
    <t>SEN</t>
  </si>
  <si>
    <t>Serbia</t>
  </si>
  <si>
    <t>SRB</t>
  </si>
  <si>
    <t>Sierra Leone</t>
  </si>
  <si>
    <t>SLE</t>
  </si>
  <si>
    <t>Solomon Islands</t>
  </si>
  <si>
    <t>SLB</t>
  </si>
  <si>
    <t>Somalia</t>
  </si>
  <si>
    <t>SOM</t>
  </si>
  <si>
    <t>South Africa</t>
  </si>
  <si>
    <t>ZAF</t>
  </si>
  <si>
    <t>South Sudan</t>
  </si>
  <si>
    <t>SSD</t>
  </si>
  <si>
    <t>Sri Lanka</t>
  </si>
  <si>
    <t>LKA</t>
  </si>
  <si>
    <t>Sudan</t>
  </si>
  <si>
    <t>SDN</t>
  </si>
  <si>
    <t>Suriname</t>
  </si>
  <si>
    <t>SUR</t>
  </si>
  <si>
    <t>Swaziland</t>
  </si>
  <si>
    <t>SWZ</t>
  </si>
  <si>
    <t>Syrian Arab Republic</t>
  </si>
  <si>
    <t>SYR</t>
  </si>
  <si>
    <t>Tajikistan</t>
  </si>
  <si>
    <t>TJK</t>
  </si>
  <si>
    <t>Tanzania</t>
  </si>
  <si>
    <t>TZA</t>
  </si>
  <si>
    <t>Thailand</t>
  </si>
  <si>
    <t>THA</t>
  </si>
  <si>
    <t>Timor-Leste</t>
  </si>
  <si>
    <t>TLS</t>
  </si>
  <si>
    <t>Togo</t>
  </si>
  <si>
    <t>TGO</t>
  </si>
  <si>
    <t>Tokelau</t>
  </si>
  <si>
    <t>TKL</t>
  </si>
  <si>
    <t>Tonga</t>
  </si>
  <si>
    <t>TON</t>
  </si>
  <si>
    <t>Tunisia</t>
  </si>
  <si>
    <t>TUN</t>
  </si>
  <si>
    <t>Turkey</t>
  </si>
  <si>
    <t>TUR</t>
  </si>
  <si>
    <t>Turkmenistan</t>
  </si>
  <si>
    <t>TKM</t>
  </si>
  <si>
    <t>Tuvalu</t>
  </si>
  <si>
    <t>TUV</t>
  </si>
  <si>
    <t>Uganda</t>
  </si>
  <si>
    <t>UGA</t>
  </si>
  <si>
    <t>Ukraine</t>
  </si>
  <si>
    <t>UKR</t>
  </si>
  <si>
    <t>Uzbekistan</t>
  </si>
  <si>
    <t>UZB</t>
  </si>
  <si>
    <t>Vanuatu</t>
  </si>
  <si>
    <t>VUT</t>
  </si>
  <si>
    <t>Venezuela</t>
  </si>
  <si>
    <t>VEN</t>
  </si>
  <si>
    <t>VNM</t>
  </si>
  <si>
    <t>Wallis and Futuna</t>
  </si>
  <si>
    <t>WLF</t>
  </si>
  <si>
    <t>PSE</t>
  </si>
  <si>
    <t>YEM</t>
  </si>
  <si>
    <t>Zambia</t>
  </si>
  <si>
    <t>ZMB</t>
  </si>
  <si>
    <t>Zimbabwe</t>
  </si>
  <si>
    <t>ZWE</t>
  </si>
  <si>
    <t>American Samoa</t>
  </si>
  <si>
    <t>Romania</t>
  </si>
  <si>
    <t>RUS</t>
  </si>
  <si>
    <t>Croatia</t>
  </si>
  <si>
    <t>Bulgaria</t>
  </si>
  <si>
    <t>UMIC</t>
  </si>
  <si>
    <t>LMIC</t>
  </si>
  <si>
    <t>LIC</t>
  </si>
  <si>
    <t>Gambia, The</t>
  </si>
  <si>
    <t>Congo, Dem. Rep.</t>
  </si>
  <si>
    <t>Korea, Dem. People's Rep.</t>
  </si>
  <si>
    <t>Yemen, Rep.</t>
  </si>
  <si>
    <t>Kyrgyz Republic</t>
  </si>
  <si>
    <t>Congo, Rep.</t>
  </si>
  <si>
    <t>São Tomé and Principe</t>
  </si>
  <si>
    <t>Vietnam</t>
  </si>
  <si>
    <t>Lao PDR</t>
  </si>
  <si>
    <t>West Bank and Gaza</t>
  </si>
  <si>
    <t>Egypt, Arab Rep.</t>
  </si>
  <si>
    <t>Micronesia, Fed. Sts.</t>
  </si>
  <si>
    <t>Macedonia, FYR</t>
  </si>
  <si>
    <t>Iran, Islamic Rep.</t>
  </si>
  <si>
    <t>BGR</t>
  </si>
  <si>
    <t>ROU</t>
  </si>
  <si>
    <t>Russian Federation</t>
  </si>
  <si>
    <t>ASM</t>
  </si>
  <si>
    <t>HRV</t>
  </si>
  <si>
    <t>VLIC</t>
  </si>
  <si>
    <t>OLIC</t>
  </si>
  <si>
    <t>OLIC_LDC</t>
  </si>
  <si>
    <t>OLIC_nonLDC</t>
  </si>
  <si>
    <t>MIC</t>
  </si>
  <si>
    <t>LMIC_LDC</t>
  </si>
  <si>
    <t>LMIC_nonLDC</t>
  </si>
  <si>
    <t>UMIC_nonLDC</t>
  </si>
  <si>
    <t>World Bank Fragile States</t>
  </si>
  <si>
    <t>OECD Fragile States</t>
  </si>
  <si>
    <t>LDC</t>
  </si>
  <si>
    <t xml:space="preserve">WB fragile </t>
  </si>
  <si>
    <t>DFID Fragile States</t>
  </si>
  <si>
    <t>SET Fragile States</t>
  </si>
  <si>
    <t>SSA</t>
  </si>
  <si>
    <t>List of g7+ countries</t>
  </si>
  <si>
    <t>OECD.stat, CPA figures (2014-2016 average)</t>
  </si>
  <si>
    <t>OECD.stat, CPA figures (2017-2019 projections, average)</t>
  </si>
  <si>
    <t>GNI per person, atlas method</t>
  </si>
  <si>
    <t>State of Social Safety Nets Report 2018, appendix C</t>
  </si>
  <si>
    <t>List of fragile states from latest SET report on economic inclusion in fragile states</t>
  </si>
  <si>
    <t>List of DFID fragile states</t>
  </si>
  <si>
    <t>ODA 2014-2016 average, using DAC sector codes from 2015 DI report on social protection</t>
  </si>
  <si>
    <t>ODA 2014-2016 average, using DAC sector codes 15180 and 15130</t>
  </si>
  <si>
    <t>ODA 2014-2016 average, using DAC sector codes for education</t>
  </si>
  <si>
    <t>Severely Poverty-Challenged Countries</t>
  </si>
  <si>
    <t>Underfunded Countries</t>
  </si>
  <si>
    <t>SFCCs</t>
  </si>
  <si>
    <t>LLMIC</t>
  </si>
  <si>
    <t>ULMIC</t>
  </si>
  <si>
    <t>LICs</t>
  </si>
  <si>
    <t>LLMICs</t>
  </si>
  <si>
    <t>LMICs</t>
  </si>
  <si>
    <t>ULMICs</t>
  </si>
  <si>
    <t>UMICs</t>
  </si>
  <si>
    <t>HICs</t>
  </si>
  <si>
    <t>VLICs</t>
  </si>
  <si>
    <t>OLICs</t>
  </si>
  <si>
    <t/>
  </si>
  <si>
    <t>All LICs &amp; MICs &amp; HICs</t>
  </si>
  <si>
    <t xml:space="preserve">LIC total/LIC and MIC total </t>
  </si>
  <si>
    <t>LICs + MICs not SFCCs</t>
  </si>
  <si>
    <t>Underfunded but not SFCCs</t>
  </si>
  <si>
    <t>LICs + LDCs</t>
  </si>
  <si>
    <t>other</t>
  </si>
  <si>
    <t>Commonwealth countries</t>
  </si>
  <si>
    <t>LIC Commonwealth</t>
  </si>
  <si>
    <t>MIC + HIC Commonwealth</t>
  </si>
  <si>
    <t>LDC Commonwealth</t>
  </si>
  <si>
    <t>non-LDCs Commonwealth</t>
  </si>
  <si>
    <t>Commonwealth Countries</t>
  </si>
  <si>
    <t>LICs + MICs not underfunded</t>
  </si>
  <si>
    <t>Aid recipients</t>
  </si>
  <si>
    <t>Aid recipients excl SFCCs</t>
  </si>
  <si>
    <t>Aid recipients excl Underfunded</t>
  </si>
  <si>
    <t>Commonwealth underfunded</t>
  </si>
  <si>
    <t>Commonwealth SFCCs</t>
  </si>
  <si>
    <t>Commonwealth excl SFCCs</t>
  </si>
  <si>
    <t>Commonwealth excl underfunded</t>
  </si>
  <si>
    <t>n/a</t>
  </si>
  <si>
    <t>2013 headcount</t>
  </si>
  <si>
    <t>2030 headcount</t>
  </si>
  <si>
    <t>2018 people in extreme poverty</t>
  </si>
  <si>
    <t>2018 population</t>
  </si>
  <si>
    <t>2030 population</t>
  </si>
  <si>
    <t>Avg. 2017-19 country programmable aid</t>
  </si>
  <si>
    <t>Avg. 2014-16 country programmable aid</t>
  </si>
  <si>
    <t>Avg. humanitarian aid, 2014-16</t>
  </si>
  <si>
    <t>CPA to countries with financing gap, if 50% of CPA is assumed</t>
  </si>
  <si>
    <t>ODA for education</t>
  </si>
  <si>
    <t>ODA for health</t>
  </si>
  <si>
    <t>ODA for education, per person in 2018</t>
  </si>
  <si>
    <t>ODA for health, per person in 2018</t>
  </si>
  <si>
    <t>ODA for health, per person living in extreme poverty in 2018</t>
  </si>
  <si>
    <t>ODA for education, per person living in extreme poverty in 2018</t>
  </si>
  <si>
    <t>ODA for justice</t>
  </si>
  <si>
    <t>ODA for justice, per person in 2018</t>
  </si>
  <si>
    <t>ODA for justice, per person living in extreme poverty in 2018</t>
  </si>
  <si>
    <t>ODA for social protection</t>
  </si>
  <si>
    <t>ODA for social protection, per person living in extreme poverty in 2018</t>
  </si>
  <si>
    <t>% of children in poverty</t>
  </si>
  <si>
    <t>% of population, 0-4</t>
  </si>
  <si>
    <t>DEEP ideal country programmable aid, total</t>
  </si>
  <si>
    <t>DEEP ideal country programmable aid, per person in 2018</t>
  </si>
  <si>
    <t>ODA for social protection, per person in 2018</t>
  </si>
  <si>
    <t>DEEP ideal country programmable aid, per person living in extreme poverty in 2018</t>
  </si>
  <si>
    <t>total ODA for all education, health, and social protection, per person in 2018</t>
  </si>
  <si>
    <t>iso3 code</t>
  </si>
  <si>
    <t>TRUE if the country is a LIC and an LDC</t>
  </si>
  <si>
    <t>Countries classified as MICs</t>
  </si>
  <si>
    <t>TRUE if country is an LDC</t>
  </si>
  <si>
    <t>TRUE if country is a WB Fragile State</t>
  </si>
  <si>
    <t>TRUE if country is a G7+</t>
  </si>
  <si>
    <t>TRUE if country is a SCAP</t>
  </si>
  <si>
    <t>TRUE if country is an OECD extremely fragile state</t>
  </si>
  <si>
    <t>TRUE if country is an OECD Fragile State</t>
  </si>
  <si>
    <t>TRUE if country is a DFID fragile state</t>
  </si>
  <si>
    <t>TRUE if country is a fragile state in the SET 2018 report</t>
  </si>
  <si>
    <t>TRUE is country is in Sub-Saharan Africa</t>
  </si>
  <si>
    <t>TRUE if country is an underfunded country, ODI definition</t>
  </si>
  <si>
    <t>TRUE if country is a severely poverty-challenged country, ODI definition (Samman)</t>
  </si>
  <si>
    <t>TRUE if country is a severely financially-challenged country, ODI definition (SFCC)</t>
  </si>
  <si>
    <t>TRUE if country is underfunded but not an SFCC</t>
  </si>
  <si>
    <t>TRUE if country is a LIC and a Commonwealth country</t>
  </si>
  <si>
    <t>TRUE country is a MIC or a HIC, and a Commonwealth country</t>
  </si>
  <si>
    <t>TRUE if country is a LIC or a MIC, but not an SFCC</t>
  </si>
  <si>
    <t>TRUE if country is a Commonwealth country</t>
  </si>
  <si>
    <t>TRUE if country is an LDC and a Commonwealth country</t>
  </si>
  <si>
    <t>TRUE if country is not an LDC, but is a Commonwealth country</t>
  </si>
  <si>
    <t>TRUE if country is a LIC or a MIC, but not an underfunded country</t>
  </si>
  <si>
    <t>TRUE if country is an aid recipient</t>
  </si>
  <si>
    <t>TRUE if country is an aid recipient but not an SFCC</t>
  </si>
  <si>
    <t>TRUE if country is an aid recipient but not underfunded</t>
  </si>
  <si>
    <t>TRUE if country is an SFCC and a Commonwealth country</t>
  </si>
  <si>
    <t>TRUE if country is underfunded and a Commonwealth country</t>
  </si>
  <si>
    <t>TRUE if country is a Commonwealth country but not an SFCC</t>
  </si>
  <si>
    <t>TRUE if country is a Commonwealth country but not underfunded</t>
  </si>
  <si>
    <t>Avg. 2017-19 country programmable aid, per person living in extreme poverty in 2018</t>
  </si>
  <si>
    <t>TRUE if country is a 'Severely-Off Track Country' (SOTC, Gertz and Kharas)</t>
  </si>
  <si>
    <t>Income group using VLIC (0-500), OLIC (501-995), LLMIC (996-2,500), ULMIC (2,501-3,895), UMIC (3,896-12,055), or HIC (12,056+)</t>
  </si>
  <si>
    <t>LIC + LDC</t>
  </si>
  <si>
    <t>If 'income group' = LMIC or UMIC</t>
  </si>
  <si>
    <t>https://www.un.org/development/desa/dpad/wp-content/uploads/sites/45/publication/ldc_list.pdf</t>
  </si>
  <si>
    <t>http://pubdocs.worldbank.org/en/892921532529834051/FCSList-FY19-Final.pdf</t>
  </si>
  <si>
    <t>https://www.brookings.edu/wp-content/uploads/2018/02/leave_no_country_behind_working_paper.pdf</t>
  </si>
  <si>
    <t>http://www.g7plus.org/en/who-we-are</t>
  </si>
  <si>
    <t>https://set.odi.org/wp-content/uploads/2018/05/SET-Econ-Development-in-Fragile-States_Final-report.pdf</t>
  </si>
  <si>
    <t>https://assets.publishing.service.gov.uk/government/uploads/system/uploads/attachment_data/file/624860/Methodology-Note-FACS.pdf</t>
  </si>
  <si>
    <t>List of Sub-Saharan Africa countries</t>
  </si>
  <si>
    <t>http://www.oecd.org/dac/states-of-fragility-2018-9789264302075-en.htm</t>
  </si>
  <si>
    <t>List of OECD states of fragility, 2018</t>
  </si>
  <si>
    <t>Severely Off-Track Countries' - Gertz and Kharas, 2018</t>
  </si>
  <si>
    <t>World Bank 'Harmonized List of Fragile Situations', FY2019</t>
  </si>
  <si>
    <t>UN classification for Least Developed Countries, 2018</t>
  </si>
  <si>
    <t>World Bank country classifications by income level, 2018</t>
  </si>
  <si>
    <t>GNI per person, atlas method, 2017 from WDI</t>
  </si>
  <si>
    <t>List of Commonwealth countries</t>
  </si>
  <si>
    <t>http://thecommonwealth.org/member-countries</t>
  </si>
  <si>
    <t>UN DESA/Population Division, 2018 (medium variant)</t>
  </si>
  <si>
    <t>https://esa.un.org/unpd/wpp/Download/Standard/Population/</t>
  </si>
  <si>
    <t>Population projections for 2030, prepared by ODI (Samman)</t>
  </si>
  <si>
    <t>ODI poverty calculations, 2013 (Samman)</t>
  </si>
  <si>
    <t>ODI poverty projections, 2030 (Samman)</t>
  </si>
  <si>
    <t>2018 population * 2013 headcount</t>
  </si>
  <si>
    <t>2018 population * 2030 headcount</t>
  </si>
  <si>
    <t>2030 population * 2030 headcount</t>
  </si>
  <si>
    <t>http://www.ictd.ac/dataset/grd/</t>
  </si>
  <si>
    <t>2015$</t>
  </si>
  <si>
    <t xml:space="preserve">2018 population' * 'GNI per person, atlas method' * 'current revenue' </t>
  </si>
  <si>
    <t xml:space="preserve">2018 population' * 'GNI per person, atlas method' * 'revenue capacity' </t>
  </si>
  <si>
    <t>Avg. 2017-19 country programmable aid, per person in 2018</t>
  </si>
  <si>
    <t>Avg. 2017-19 country programmable aid'/'2018 population'</t>
  </si>
  <si>
    <t>Avg. 2017-19 country programmable aid, per person in 2018'/'2013 headcount'</t>
  </si>
  <si>
    <t>OECD.stat, DAC2a</t>
  </si>
  <si>
    <t>http://unesdoc.unesco.org/images/0023/002321/232197E.pdf</t>
  </si>
  <si>
    <t>https://www.ncbi.nlm.nih.gov/pubmed/29179954</t>
  </si>
  <si>
    <t>0.5 * (('Avg. 2017-19 country programmable aid'+'humanitarian 14-16 average')/'2018 population')</t>
  </si>
  <si>
    <t xml:space="preserve">State of Social Safety Nets Report 2018, appendix D, adjusted by 2017 ppp </t>
  </si>
  <si>
    <t>ODA 2014-2016 average, using DAC sector codes for health and population &amp; reproductive health</t>
  </si>
  <si>
    <t>https://openknowledge.worldbank.org/handle/10986/29115</t>
  </si>
  <si>
    <t>List of Severely Conflict Affected Poor countries</t>
  </si>
  <si>
    <t>https://datahelpdesk.worldbank.org/knowledgebase/articles/906519-world-bank-country-and-lending-groups</t>
  </si>
  <si>
    <t>VLIC, OLIC, LLMIC, and ULMIC are ODI-defined categories</t>
  </si>
  <si>
    <t>ICTD tax rate + ODI calculations using tax effort calculations derived from IGC/WB/IMF (see Annex 2 of paper for detailed explanation and citations)</t>
  </si>
  <si>
    <t>ICTD revenue (tax and non-tax), as well as IMF reports where applicable (see Annex 2 of paper for detailed explanation)</t>
  </si>
  <si>
    <t>UNDESA estimates of 0-4 population (population by age groups, both sexes)</t>
  </si>
  <si>
    <t>UNDESA estimates of 0-14 population (population by age groups, both sexes), as % of '2018 population'</t>
  </si>
  <si>
    <t>http://www.odi.org/publications/9930-implementing-new-development-framework-countries-affected-by-conflict-fragility</t>
  </si>
  <si>
    <t>TRUE if the country is a LIC or MIC but not both an LDC and a LIC</t>
  </si>
  <si>
    <t>LICs or MICs that are not both LICs and LDCs</t>
  </si>
  <si>
    <t>https://data.worldbank.org/indicator/NY.GNP.PCAP.CD; using latest GNI per person figures or GDP per person, 2017 for a few countries where GNI per capita unavailable (namely, Somalia, South Sudan, DPRK, Djibouti, Eritrea, Vanuatu, Syria, Libya, Cuba, Venezuela) - see Annex 2 of the paper for more details.</t>
  </si>
  <si>
    <t>http://documents.worldbank.org/curated/en/402511475417572525/pdf/WPS7845.pdf</t>
  </si>
  <si>
    <t>Estimates of child poverty derived from Newhouse et al. 2016</t>
  </si>
  <si>
    <t>List of countries that are either a LIC or a MIC, but not both a LIC and LDC as defined in previous categories</t>
  </si>
  <si>
    <t>Francophone countries</t>
  </si>
  <si>
    <t>10-country rolling median of aid per person living in extreme poverty in 2018</t>
  </si>
  <si>
    <t>Non-LDCs</t>
  </si>
  <si>
    <t>2017p</t>
  </si>
  <si>
    <t>Australia</t>
  </si>
  <si>
    <t>Austria</t>
  </si>
  <si>
    <t>Sweden</t>
  </si>
  <si>
    <t>Belgium</t>
  </si>
  <si>
    <t>Norway</t>
  </si>
  <si>
    <t>Canada</t>
  </si>
  <si>
    <t>Denmark</t>
  </si>
  <si>
    <t>Czech Republic</t>
  </si>
  <si>
    <t>United Kingdom</t>
  </si>
  <si>
    <t>Germany</t>
  </si>
  <si>
    <t>Finland</t>
  </si>
  <si>
    <t>Netherlands</t>
  </si>
  <si>
    <t>France</t>
  </si>
  <si>
    <t>Switzerland</t>
  </si>
  <si>
    <t>Greece</t>
  </si>
  <si>
    <t>Hungary</t>
  </si>
  <si>
    <t>Iceland</t>
  </si>
  <si>
    <t>Avg all DAC countries</t>
  </si>
  <si>
    <t>Ireland</t>
  </si>
  <si>
    <t>Italy</t>
  </si>
  <si>
    <t>Japan</t>
  </si>
  <si>
    <t>Korea</t>
  </si>
  <si>
    <t>Luxembourg</t>
  </si>
  <si>
    <t>New Zealand</t>
  </si>
  <si>
    <t>Spain</t>
  </si>
  <si>
    <t>United States</t>
  </si>
  <si>
    <t>Poland</t>
  </si>
  <si>
    <t>Portugal</t>
  </si>
  <si>
    <t>Slovak Republic</t>
  </si>
  <si>
    <t>Slovenia</t>
  </si>
  <si>
    <t>DR Congo</t>
  </si>
  <si>
    <t>Gambia</t>
  </si>
  <si>
    <t>DPR Korea</t>
  </si>
  <si>
    <t>Score</t>
  </si>
  <si>
    <t>South Korea</t>
  </si>
  <si>
    <t xml:space="preserve">DONOR support </t>
  </si>
  <si>
    <t xml:space="preserve">Avg - all donors </t>
  </si>
  <si>
    <t>iso3</t>
  </si>
  <si>
    <t>Available potential revenue</t>
  </si>
  <si>
    <t>Total costs for health (including nutrition), education and social protection transfers</t>
  </si>
  <si>
    <t>50% country programmable aid</t>
  </si>
  <si>
    <t>50% humanitarian aid</t>
  </si>
  <si>
    <t>Yemen</t>
  </si>
  <si>
    <t>All under-resourced countries</t>
  </si>
  <si>
    <t xml:space="preserve">Severely Financially Challenged Countries </t>
  </si>
  <si>
    <t>Other under-resourced countries</t>
  </si>
  <si>
    <t>Fully-resourced countries</t>
  </si>
  <si>
    <t>Total</t>
  </si>
  <si>
    <t>2015 report</t>
  </si>
  <si>
    <t xml:space="preserve">2018 report </t>
  </si>
  <si>
    <t>Low-income countries</t>
  </si>
  <si>
    <t>&lt;$500</t>
  </si>
  <si>
    <t>$501-995</t>
  </si>
  <si>
    <t>Lower-middle-income countries</t>
  </si>
  <si>
    <t>$996-2005</t>
  </si>
  <si>
    <t>$2501-3895</t>
  </si>
  <si>
    <t>Upper-middle-income countries</t>
  </si>
  <si>
    <t>$3896-12,055</t>
  </si>
  <si>
    <t>Health (incl. nutrition)</t>
  </si>
  <si>
    <t>Education</t>
  </si>
  <si>
    <t>Social protection transfers</t>
  </si>
  <si>
    <t>iso-3</t>
  </si>
  <si>
    <t>WB tax effort- renormalised</t>
  </si>
  <si>
    <t>IMF tax effort - renormalised</t>
  </si>
  <si>
    <t>IGC tax effort - renormalised</t>
  </si>
  <si>
    <t>ODI</t>
  </si>
  <si>
    <t>China</t>
  </si>
  <si>
    <t>Current Revenue</t>
  </si>
  <si>
    <t>gni per cap</t>
  </si>
  <si>
    <t>Variable</t>
  </si>
  <si>
    <t>Source</t>
  </si>
  <si>
    <t>Income group</t>
  </si>
  <si>
    <t>Income group, specified</t>
  </si>
  <si>
    <t>Income group, specified + country classification</t>
  </si>
  <si>
    <t>Income group, specified + LDC/non_LDC, combined</t>
  </si>
  <si>
    <t>List of 28 countries prepared by Emma Samman, 20% or higher poverty headcount in 2030</t>
  </si>
  <si>
    <t>List of 48 countries where revenues available as % of total costs is less than 100%</t>
  </si>
  <si>
    <t>List of 29 countries where revenues available as % of total costs is less than 50%</t>
  </si>
  <si>
    <t>Projected people in extreme poverty - 2030 rate, 2018 population</t>
  </si>
  <si>
    <t>Projected people in extreme poverty - 2030 rate, 2030 projected population</t>
  </si>
  <si>
    <t>Current revenue</t>
  </si>
  <si>
    <t>Current revenue per person in 2018</t>
  </si>
  <si>
    <t xml:space="preserve"> 'Current revenue' * 'GNI per person, atlas method'</t>
  </si>
  <si>
    <t xml:space="preserve"> 'Current revenue per person in 2018'/'2013 headcount'</t>
  </si>
  <si>
    <t>Current revenue per person in extreme poverty - 2018</t>
  </si>
  <si>
    <t>Revenue capacity</t>
  </si>
  <si>
    <t>Revenue capacity per person in 2018</t>
  </si>
  <si>
    <t>Revenue capacity * gni per capita</t>
  </si>
  <si>
    <t>Revenue capacity per person in extreme poverty - 2018</t>
  </si>
  <si>
    <t xml:space="preserve"> 'Revenue capacity per person in 2018'/'2013 headcount'</t>
  </si>
  <si>
    <t>Total current revenue</t>
  </si>
  <si>
    <t>Total revenue capacity</t>
  </si>
  <si>
    <t>Additional revenue generated</t>
  </si>
  <si>
    <t>(Revenue capacity - current revenue) * 'GNI per person, atlas method' * '2018 population'</t>
  </si>
  <si>
    <t>Formula to calculate revenue capacity: latest tax rate/tax effort + latest non-tax rate (but if effort more than 100%, we assume current rate maintained)</t>
  </si>
  <si>
    <t>Humanitarian 14-16 average</t>
  </si>
  <si>
    <t>Cost of education per person</t>
  </si>
  <si>
    <t>Figures from UNESCO (2015) - Pricing the right to education: The cost of reaching new targets by 2030</t>
  </si>
  <si>
    <t>Cost of health and nutrition per person</t>
  </si>
  <si>
    <t>Figures from Lancet (2017) - Universal Health Coverage and Intersectoral Action for Health: Key Messages from  Disease Control Priorities, in addition to (% of population, 0-4 * $10)</t>
  </si>
  <si>
    <t>Cost of cash transfer per person</t>
  </si>
  <si>
    <t>Authors' calculations, accounting for 30% leakage and 19% admin, using 2018 population and 2030 poverty headcount and gap rates.</t>
  </si>
  <si>
    <t>Total cost of social services, per person</t>
  </si>
  <si>
    <t>Sum of education, health, and cash transfer costs per person in 2030</t>
  </si>
  <si>
    <t>Total cost of education</t>
  </si>
  <si>
    <t xml:space="preserve"> 'Cost of education per person' * '2018 population'</t>
  </si>
  <si>
    <t>Total cost of health and nutrition</t>
  </si>
  <si>
    <t xml:space="preserve"> 'Cost of health and nutrition per person' * '2018 population'</t>
  </si>
  <si>
    <t>Total cost of cash transfer</t>
  </si>
  <si>
    <t xml:space="preserve"> 'Cost of cash transfer per person' * '2018 population'</t>
  </si>
  <si>
    <t>Total cost of social services</t>
  </si>
  <si>
    <t>Sum of education, health, and cash transfer costs in 2030</t>
  </si>
  <si>
    <t>Financing gap per person, if 50% of revenue is assumed</t>
  </si>
  <si>
    <t xml:space="preserve"> 'Total cost of social services, per person' - 0.5 * 'revenue capacity per person in 2018'</t>
  </si>
  <si>
    <t>Aid used to cover gap, if 50% of CPA and humanitarian aid is assumed</t>
  </si>
  <si>
    <t>Aid as % of financing gap</t>
  </si>
  <si>
    <t xml:space="preserve"> 'Aid used to cover gap, if 50% of CPA and humanitarian aid is assumed'/'financing gap per person, if 50% of revenue is assumed'</t>
  </si>
  <si>
    <t>Annual absolute spending per person for social protection floor</t>
  </si>
  <si>
    <t>Total number of beneficiaries for social protection floor</t>
  </si>
  <si>
    <t>Beneficiaries for social protection floor relative to people living in extreme poverty in 2018</t>
  </si>
  <si>
    <t xml:space="preserve"> 'Total number of beneficiaries for social protection floor'/'2018 people in extreme poverty'</t>
  </si>
  <si>
    <t>Education ODA</t>
  </si>
  <si>
    <t>Health ODA</t>
  </si>
  <si>
    <t>Justice ODA</t>
  </si>
  <si>
    <t>Social protection ODA</t>
  </si>
  <si>
    <t>Children as % of 2018 population</t>
  </si>
  <si>
    <t>Country</t>
  </si>
  <si>
    <t>Revenue capacity as % of total costs of social services</t>
  </si>
  <si>
    <t>Total ODA for all education, health, and social protection, per person in 2018</t>
  </si>
  <si>
    <t>Total financing gap</t>
  </si>
  <si>
    <t>Severely poverty-challenged countries</t>
  </si>
  <si>
    <t>Underfunded countries</t>
  </si>
  <si>
    <t>OECD fragile states</t>
  </si>
  <si>
    <t>World Bank fragile states</t>
  </si>
  <si>
    <t>DFID fragile states</t>
  </si>
  <si>
    <t>SET fragile states</t>
  </si>
  <si>
    <t>Non-LDCs Commonwealth</t>
  </si>
  <si>
    <t>Aid recipients excl underfunded</t>
  </si>
  <si>
    <t>Current headcount</t>
  </si>
  <si>
    <t>Projected headcount by 2030</t>
  </si>
  <si>
    <t>Highlight sfcc</t>
  </si>
  <si>
    <t>Highlight rest</t>
  </si>
  <si>
    <t>Minimum</t>
  </si>
  <si>
    <t xml:space="preserve">Maximum </t>
  </si>
  <si>
    <t>Average WB, IMF, IGC</t>
  </si>
  <si>
    <t>Difference</t>
  </si>
  <si>
    <t>Income groups</t>
  </si>
  <si>
    <t>Additional potential revenue</t>
  </si>
  <si>
    <t>Revenue capacity per person</t>
  </si>
  <si>
    <t>Total cost pp 2030</t>
  </si>
  <si>
    <t>GNI per capita</t>
  </si>
  <si>
    <t>Revenue as % of costs</t>
  </si>
  <si>
    <t xml:space="preserve">Health pp </t>
  </si>
  <si>
    <t>Education pp</t>
  </si>
  <si>
    <t>Poverty pp</t>
  </si>
  <si>
    <t>Revenue pp</t>
  </si>
  <si>
    <t>Revenue as % of cost</t>
  </si>
  <si>
    <t>Ratio</t>
  </si>
  <si>
    <t>Population</t>
  </si>
  <si>
    <t>Highlight SFCCs</t>
  </si>
  <si>
    <t>Sector</t>
  </si>
  <si>
    <t xml:space="preserve">Health &amp; nutrition </t>
  </si>
  <si>
    <t xml:space="preserve">Education </t>
  </si>
  <si>
    <t xml:space="preserve">Average all social sectors </t>
  </si>
  <si>
    <t>Calculation</t>
  </si>
  <si>
    <t>Median revenue potential</t>
  </si>
  <si>
    <t>Gov spend</t>
  </si>
  <si>
    <t>Financing gap</t>
  </si>
  <si>
    <t>ODA</t>
  </si>
  <si>
    <t>Health and nutrition</t>
  </si>
  <si>
    <t>Social protection floor</t>
  </si>
  <si>
    <t>All sectors</t>
  </si>
  <si>
    <t>Current</t>
  </si>
  <si>
    <t xml:space="preserve">Ideal - reallocation only </t>
  </si>
  <si>
    <t xml:space="preserve">Ideal - reallocation and increase aid </t>
  </si>
  <si>
    <t>Ideal</t>
  </si>
  <si>
    <t>Donor</t>
  </si>
  <si>
    <t>Recipient</t>
  </si>
  <si>
    <t>Required</t>
  </si>
  <si>
    <t>DAC countries, Total</t>
  </si>
  <si>
    <t>Effectiveness</t>
  </si>
  <si>
    <t>Effort</t>
  </si>
  <si>
    <t>Efficiency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</si>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</sst>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0.0%"/>
    <numFmt numFmtId="168" formatCode="_(* #,##0.0_);_(* \(#,##0.0\);_(* &quot;-&quot;??_);_(@_)"/>
    <numFmt numFmtId="169" formatCode="0.0"/>
    <numFmt numFmtId="170" formatCode="_(&quot;$&quot;* #,##0.0_);_(&quot;$&quot;* \(#,##0.0\);_(&quot;$&quot;* &quot;-&quot;??_);_(@_)"/>
    <numFmt numFmtId="171" formatCode="0.0000000000000000%"/>
    <numFmt numFmtId="172" formatCode="0.000000000000000%"/>
  </numFmts>
  <fonts count="3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</borders>
  <cellStyleXfs count="151">
    <xf numFmtId="0" fontId="0" fillId="0" borderId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9" fillId="0" borderId="0"/>
    <xf numFmtId="0" fontId="19" fillId="0" borderId="0"/>
    <xf numFmtId="0" fontId="20" fillId="0" borderId="0"/>
    <xf numFmtId="0" fontId="2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9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165" fontId="2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9" fillId="2" borderId="1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1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vertical="top"/>
    </xf>
    <xf numFmtId="9" fontId="0" fillId="0" borderId="0" xfId="145" applyFont="1" applyAlignment="1">
      <alignment vertical="top"/>
    </xf>
    <xf numFmtId="167" fontId="0" fillId="0" borderId="0" xfId="145" applyNumberFormat="1" applyFont="1" applyAlignment="1">
      <alignment vertical="top"/>
    </xf>
    <xf numFmtId="9" fontId="0" fillId="0" borderId="0" xfId="0" applyNumberFormat="1" applyAlignment="1">
      <alignment vertical="top"/>
    </xf>
    <xf numFmtId="0" fontId="24" fillId="0" borderId="0" xfId="0" applyNumberFormat="1" applyFont="1" applyAlignment="1">
      <alignment wrapText="1"/>
    </xf>
    <xf numFmtId="0" fontId="25" fillId="0" borderId="0" xfId="0" applyNumberFormat="1" applyFont="1" applyAlignment="1">
      <alignment wrapText="1"/>
    </xf>
    <xf numFmtId="9" fontId="24" fillId="0" borderId="0" xfId="3" applyFont="1" applyFill="1" applyAlignment="1">
      <alignment wrapText="1"/>
    </xf>
    <xf numFmtId="9" fontId="25" fillId="0" borderId="0" xfId="3" applyFont="1" applyAlignment="1">
      <alignment wrapText="1"/>
    </xf>
    <xf numFmtId="0" fontId="26" fillId="0" borderId="0" xfId="0" applyNumberFormat="1" applyFont="1" applyAlignment="1">
      <alignment wrapText="1"/>
    </xf>
    <xf numFmtId="0" fontId="27" fillId="0" borderId="0" xfId="0" applyNumberFormat="1" applyFont="1" applyAlignment="1">
      <alignment wrapText="1"/>
    </xf>
    <xf numFmtId="2" fontId="27" fillId="0" borderId="0" xfId="1" applyNumberFormat="1" applyFont="1" applyAlignment="1">
      <alignment wrapText="1"/>
    </xf>
    <xf numFmtId="166" fontId="26" fillId="0" borderId="0" xfId="1" applyNumberFormat="1" applyFont="1" applyFill="1" applyAlignment="1">
      <alignment wrapText="1"/>
    </xf>
    <xf numFmtId="9" fontId="26" fillId="0" borderId="0" xfId="3" applyFont="1" applyFill="1" applyAlignment="1">
      <alignment wrapText="1"/>
    </xf>
    <xf numFmtId="9" fontId="27" fillId="0" borderId="0" xfId="3" applyFont="1" applyAlignment="1">
      <alignment wrapText="1"/>
    </xf>
    <xf numFmtId="166" fontId="27" fillId="0" borderId="0" xfId="1" applyNumberFormat="1" applyFont="1" applyAlignment="1">
      <alignment wrapText="1"/>
    </xf>
    <xf numFmtId="166" fontId="26" fillId="0" borderId="0" xfId="1" applyNumberFormat="1" applyFont="1" applyAlignment="1">
      <alignment wrapText="1"/>
    </xf>
    <xf numFmtId="9" fontId="26" fillId="0" borderId="0" xfId="3" applyFont="1" applyAlignment="1">
      <alignment wrapText="1"/>
    </xf>
    <xf numFmtId="0" fontId="25" fillId="0" borderId="0" xfId="0" applyFont="1" applyAlignment="1">
      <alignment vertical="top"/>
    </xf>
    <xf numFmtId="0" fontId="24" fillId="0" borderId="0" xfId="0" applyFont="1" applyAlignment="1">
      <alignment vertical="top"/>
    </xf>
    <xf numFmtId="166" fontId="25" fillId="0" borderId="0" xfId="1" applyNumberFormat="1" applyFont="1"/>
    <xf numFmtId="166" fontId="25" fillId="0" borderId="0" xfId="1" applyNumberFormat="1" applyFont="1" applyFill="1" applyAlignment="1">
      <alignment vertical="top"/>
    </xf>
    <xf numFmtId="9" fontId="25" fillId="0" borderId="0" xfId="3" applyFont="1" applyFill="1" applyAlignment="1">
      <alignment vertical="top"/>
    </xf>
    <xf numFmtId="9" fontId="25" fillId="0" borderId="0" xfId="3" applyFont="1"/>
    <xf numFmtId="166" fontId="24" fillId="0" borderId="0" xfId="1" applyNumberFormat="1" applyFont="1" applyFill="1" applyAlignment="1">
      <alignment vertical="top"/>
    </xf>
    <xf numFmtId="166" fontId="25" fillId="0" borderId="0" xfId="1" applyNumberFormat="1" applyFont="1" applyAlignment="1">
      <alignment vertical="top"/>
    </xf>
    <xf numFmtId="9" fontId="25" fillId="0" borderId="0" xfId="3" applyFont="1" applyAlignment="1">
      <alignment vertical="top"/>
    </xf>
    <xf numFmtId="0" fontId="25" fillId="0" borderId="0" xfId="0" applyFont="1" applyFill="1" applyAlignment="1">
      <alignment vertical="top"/>
    </xf>
    <xf numFmtId="165" fontId="25" fillId="0" borderId="0" xfId="103" applyFont="1" applyFill="1" applyAlignment="1">
      <alignment vertical="top"/>
    </xf>
    <xf numFmtId="166" fontId="25" fillId="0" borderId="0" xfId="1" applyNumberFormat="1" applyFont="1" applyFill="1"/>
    <xf numFmtId="0" fontId="25" fillId="0" borderId="0" xfId="0" applyFont="1" applyFill="1" applyBorder="1" applyAlignment="1">
      <alignment vertical="top"/>
    </xf>
    <xf numFmtId="9" fontId="24" fillId="0" borderId="0" xfId="3" applyFont="1" applyFill="1" applyAlignment="1">
      <alignment vertical="top"/>
    </xf>
    <xf numFmtId="166" fontId="24" fillId="0" borderId="0" xfId="1" applyNumberFormat="1" applyFont="1" applyAlignment="1">
      <alignment vertical="top"/>
    </xf>
    <xf numFmtId="9" fontId="24" fillId="0" borderId="0" xfId="3" applyFont="1" applyAlignment="1">
      <alignment vertical="top"/>
    </xf>
    <xf numFmtId="9" fontId="25" fillId="3" borderId="0" xfId="3" applyFont="1" applyFill="1" applyAlignment="1">
      <alignment vertical="top"/>
    </xf>
    <xf numFmtId="0" fontId="27" fillId="0" borderId="0" xfId="0" applyNumberFormat="1" applyFont="1"/>
    <xf numFmtId="0" fontId="27" fillId="0" borderId="0" xfId="0" applyFont="1" applyAlignment="1">
      <alignment wrapText="1"/>
    </xf>
    <xf numFmtId="0" fontId="27" fillId="0" borderId="0" xfId="0" applyFont="1"/>
    <xf numFmtId="0" fontId="25" fillId="0" borderId="0" xfId="0" applyFont="1"/>
    <xf numFmtId="0" fontId="25" fillId="0" borderId="0" xfId="0" applyNumberFormat="1" applyFont="1"/>
    <xf numFmtId="0" fontId="25" fillId="0" borderId="0" xfId="0" applyFont="1" applyAlignment="1">
      <alignment wrapText="1"/>
    </xf>
    <xf numFmtId="0" fontId="28" fillId="0" borderId="0" xfId="126" applyFont="1"/>
    <xf numFmtId="0" fontId="25" fillId="0" borderId="0" xfId="0" quotePrefix="1" applyFont="1" applyAlignment="1">
      <alignment wrapText="1"/>
    </xf>
    <xf numFmtId="0" fontId="24" fillId="0" borderId="0" xfId="0" applyFont="1" applyAlignment="1">
      <alignment wrapText="1"/>
    </xf>
    <xf numFmtId="0" fontId="28" fillId="0" borderId="0" xfId="126" applyFont="1" applyAlignment="1"/>
    <xf numFmtId="0" fontId="25" fillId="0" borderId="0" xfId="1" applyNumberFormat="1" applyFont="1" applyAlignment="1">
      <alignment wrapText="1"/>
    </xf>
    <xf numFmtId="0" fontId="24" fillId="0" borderId="0" xfId="0" applyFont="1" applyAlignment="1">
      <alignment vertical="center" wrapText="1"/>
    </xf>
    <xf numFmtId="0" fontId="28" fillId="0" borderId="0" xfId="126" applyFont="1" applyAlignment="1">
      <alignment vertical="center"/>
    </xf>
    <xf numFmtId="0" fontId="24" fillId="0" borderId="0" xfId="1" applyNumberFormat="1" applyFont="1" applyFill="1" applyAlignment="1">
      <alignment wrapText="1"/>
    </xf>
    <xf numFmtId="0" fontId="24" fillId="0" borderId="0" xfId="0" applyFont="1" applyAlignment="1">
      <alignment vertical="center"/>
    </xf>
    <xf numFmtId="0" fontId="24" fillId="0" borderId="0" xfId="0" applyFont="1" applyFill="1" applyAlignment="1"/>
    <xf numFmtId="0" fontId="24" fillId="0" borderId="0" xfId="3" applyNumberFormat="1" applyFont="1" applyFill="1" applyAlignment="1">
      <alignment wrapText="1"/>
    </xf>
    <xf numFmtId="9" fontId="25" fillId="0" borderId="0" xfId="32" applyFont="1" applyAlignment="1">
      <alignment wrapText="1"/>
    </xf>
    <xf numFmtId="9" fontId="28" fillId="0" borderId="0" xfId="126" applyNumberFormat="1" applyFont="1"/>
    <xf numFmtId="9" fontId="25" fillId="0" borderId="0" xfId="32" applyFont="1"/>
    <xf numFmtId="0" fontId="24" fillId="0" borderId="0" xfId="0" quotePrefix="1" applyNumberFormat="1" applyFont="1" applyFill="1" applyAlignment="1">
      <alignment wrapText="1"/>
    </xf>
    <xf numFmtId="0" fontId="24" fillId="0" borderId="0" xfId="0" applyNumberFormat="1" applyFont="1" applyFill="1" applyAlignment="1">
      <alignment wrapText="1"/>
    </xf>
    <xf numFmtId="0" fontId="24" fillId="0" borderId="0" xfId="0" quotePrefix="1" applyFont="1" applyAlignment="1">
      <alignment wrapText="1"/>
    </xf>
    <xf numFmtId="0" fontId="24" fillId="0" borderId="0" xfId="1" applyNumberFormat="1" applyFont="1" applyAlignment="1">
      <alignment wrapText="1"/>
    </xf>
    <xf numFmtId="0" fontId="24" fillId="0" borderId="0" xfId="0" quotePrefix="1" applyNumberFormat="1" applyFont="1" applyAlignment="1">
      <alignment wrapText="1"/>
    </xf>
    <xf numFmtId="0" fontId="25" fillId="0" borderId="0" xfId="0" applyFont="1" applyFill="1" applyAlignment="1">
      <alignment wrapText="1"/>
    </xf>
    <xf numFmtId="167" fontId="25" fillId="0" borderId="0" xfId="3" applyNumberFormat="1" applyFont="1"/>
    <xf numFmtId="9" fontId="25" fillId="0" borderId="0" xfId="3" applyNumberFormat="1" applyFont="1"/>
    <xf numFmtId="169" fontId="27" fillId="0" borderId="0" xfId="0" applyNumberFormat="1" applyFont="1" applyAlignment="1">
      <alignment wrapText="1"/>
    </xf>
    <xf numFmtId="0" fontId="26" fillId="0" borderId="0" xfId="0" applyFont="1"/>
    <xf numFmtId="166" fontId="27" fillId="0" borderId="0" xfId="1" applyNumberFormat="1" applyFont="1"/>
    <xf numFmtId="168" fontId="25" fillId="0" borderId="0" xfId="1" applyNumberFormat="1" applyFont="1"/>
    <xf numFmtId="169" fontId="25" fillId="0" borderId="0" xfId="0" applyNumberFormat="1" applyFont="1"/>
    <xf numFmtId="170" fontId="25" fillId="0" borderId="0" xfId="2" applyNumberFormat="1" applyFont="1"/>
    <xf numFmtId="165" fontId="25" fillId="0" borderId="0" xfId="1" applyFont="1"/>
    <xf numFmtId="9" fontId="24" fillId="0" borderId="0" xfId="0" applyNumberFormat="1" applyFont="1" applyAlignment="1">
      <alignment vertical="top"/>
    </xf>
    <xf numFmtId="0" fontId="26" fillId="0" borderId="0" xfId="0" applyFont="1" applyAlignment="1">
      <alignment vertical="top"/>
    </xf>
    <xf numFmtId="166" fontId="25" fillId="0" borderId="0" xfId="144" applyNumberFormat="1" applyFont="1" applyAlignment="1">
      <alignment vertical="top"/>
    </xf>
    <xf numFmtId="165" fontId="25" fillId="0" borderId="0" xfId="144" applyFont="1" applyAlignment="1">
      <alignment vertical="top"/>
    </xf>
    <xf numFmtId="0" fontId="27" fillId="0" borderId="0" xfId="0" applyFont="1" applyAlignment="1">
      <alignment vertical="top"/>
    </xf>
    <xf numFmtId="9" fontId="25" fillId="0" borderId="0" xfId="145" applyFont="1"/>
    <xf numFmtId="9" fontId="25" fillId="0" borderId="0" xfId="145" applyFont="1" applyAlignment="1">
      <alignment vertical="top"/>
    </xf>
    <xf numFmtId="0" fontId="25" fillId="0" borderId="2" xfId="0" applyFont="1" applyBorder="1" applyAlignment="1">
      <alignment vertical="top"/>
    </xf>
    <xf numFmtId="9" fontId="25" fillId="0" borderId="2" xfId="145" applyFont="1" applyBorder="1" applyAlignment="1">
      <alignment vertical="top"/>
    </xf>
    <xf numFmtId="166" fontId="25" fillId="0" borderId="2" xfId="144" applyNumberFormat="1" applyFont="1" applyBorder="1" applyAlignment="1">
      <alignment vertical="top"/>
    </xf>
    <xf numFmtId="9" fontId="27" fillId="0" borderId="0" xfId="145" applyFont="1" applyAlignment="1">
      <alignment vertical="top"/>
    </xf>
    <xf numFmtId="166" fontId="27" fillId="0" borderId="0" xfId="144" applyNumberFormat="1" applyFont="1" applyAlignment="1">
      <alignment vertical="top"/>
    </xf>
    <xf numFmtId="0" fontId="27" fillId="0" borderId="2" xfId="0" applyFont="1" applyBorder="1" applyAlignment="1">
      <alignment vertical="top"/>
    </xf>
    <xf numFmtId="0" fontId="27" fillId="0" borderId="0" xfId="0" applyFont="1" applyBorder="1" applyAlignment="1">
      <alignment vertical="top"/>
    </xf>
    <xf numFmtId="0" fontId="27" fillId="0" borderId="0" xfId="0" applyFont="1" applyFill="1" applyBorder="1" applyAlignment="1">
      <alignment vertical="top"/>
    </xf>
    <xf numFmtId="0" fontId="27" fillId="0" borderId="2" xfId="0" applyFont="1" applyFill="1" applyBorder="1" applyAlignment="1">
      <alignment vertical="top"/>
    </xf>
    <xf numFmtId="166" fontId="25" fillId="0" borderId="0" xfId="150" applyNumberFormat="1" applyFont="1" applyAlignment="1">
      <alignment vertical="top"/>
    </xf>
    <xf numFmtId="9" fontId="25" fillId="0" borderId="0" xfId="142" applyFont="1" applyAlignment="1">
      <alignment vertical="top"/>
    </xf>
    <xf numFmtId="0" fontId="29" fillId="0" borderId="0" xfId="0" applyFont="1" applyAlignment="1">
      <alignment vertical="top"/>
    </xf>
    <xf numFmtId="0" fontId="30" fillId="0" borderId="0" xfId="0" applyFont="1" applyAlignment="1">
      <alignment vertical="top"/>
    </xf>
    <xf numFmtId="9" fontId="25" fillId="0" borderId="0" xfId="149" applyFont="1" applyAlignment="1">
      <alignment vertical="top"/>
    </xf>
    <xf numFmtId="1" fontId="25" fillId="0" borderId="0" xfId="0" applyNumberFormat="1" applyFont="1" applyAlignment="1">
      <alignment vertical="top"/>
    </xf>
    <xf numFmtId="9" fontId="25" fillId="0" borderId="0" xfId="0" applyNumberFormat="1" applyFont="1" applyAlignment="1">
      <alignment vertical="top"/>
    </xf>
    <xf numFmtId="9" fontId="25" fillId="0" borderId="0" xfId="145" applyNumberFormat="1" applyFont="1" applyAlignment="1">
      <alignment vertical="top"/>
    </xf>
    <xf numFmtId="9" fontId="25" fillId="0" borderId="0" xfId="142" applyFont="1"/>
    <xf numFmtId="165" fontId="25" fillId="0" borderId="0" xfId="0" applyNumberFormat="1" applyFont="1"/>
    <xf numFmtId="166" fontId="25" fillId="0" borderId="0" xfId="143" applyNumberFormat="1" applyFont="1"/>
    <xf numFmtId="166" fontId="25" fillId="0" borderId="0" xfId="144" applyNumberFormat="1" applyFont="1"/>
    <xf numFmtId="0" fontId="27" fillId="0" borderId="0" xfId="0" applyFont="1" applyAlignment="1">
      <alignment horizontal="right" vertical="top"/>
    </xf>
    <xf numFmtId="9" fontId="27" fillId="0" borderId="0" xfId="145" applyFont="1"/>
    <xf numFmtId="167" fontId="25" fillId="0" borderId="0" xfId="145" applyNumberFormat="1" applyFont="1" applyAlignment="1">
      <alignment vertical="top"/>
    </xf>
    <xf numFmtId="9" fontId="25" fillId="0" borderId="0" xfId="27" applyNumberFormat="1" applyFont="1" applyBorder="1" applyAlignment="1">
      <alignment vertical="top"/>
    </xf>
    <xf numFmtId="10" fontId="25" fillId="0" borderId="0" xfId="145" applyNumberFormat="1" applyFont="1" applyAlignment="1">
      <alignment vertical="top"/>
    </xf>
    <xf numFmtId="171" fontId="25" fillId="0" borderId="0" xfId="145" applyNumberFormat="1" applyFont="1" applyAlignment="1">
      <alignment vertical="top"/>
    </xf>
    <xf numFmtId="171" fontId="25" fillId="0" borderId="0" xfId="0" applyNumberFormat="1" applyFont="1" applyAlignment="1">
      <alignment vertical="top"/>
    </xf>
    <xf numFmtId="9" fontId="27" fillId="0" borderId="0" xfId="0" applyNumberFormat="1" applyFont="1" applyAlignment="1">
      <alignment vertical="top"/>
    </xf>
    <xf numFmtId="0" fontId="31" fillId="0" borderId="0" xfId="0" applyFont="1"/>
    <xf numFmtId="9" fontId="25" fillId="0" borderId="0" xfId="0" applyNumberFormat="1" applyFont="1"/>
    <xf numFmtId="0" fontId="25" fillId="0" borderId="0" xfId="0" applyFont="1" applyFill="1"/>
    <xf numFmtId="0" fontId="24" fillId="0" borderId="0" xfId="0" applyFont="1" applyFill="1"/>
    <xf numFmtId="172" fontId="25" fillId="0" borderId="0" xfId="0" applyNumberFormat="1" applyFont="1"/>
    <xf numFmtId="0" fontId="27" fillId="0" borderId="0" xfId="0" applyFont="1" applyAlignment="1">
      <alignment horizontal="center" wrapText="1"/>
    </xf>
  </cellXfs>
  <cellStyles count="151">
    <cellStyle name="Comma" xfId="1" builtinId="3"/>
    <cellStyle name="Comma 10" xfId="48"/>
    <cellStyle name="Comma 11" xfId="66"/>
    <cellStyle name="Comma 11 2" xfId="86"/>
    <cellStyle name="Comma 12" xfId="69"/>
    <cellStyle name="Comma 13" xfId="81"/>
    <cellStyle name="Comma 14" xfId="89"/>
    <cellStyle name="Comma 15" xfId="92"/>
    <cellStyle name="Comma 16" xfId="103"/>
    <cellStyle name="Comma 16 2" xfId="110"/>
    <cellStyle name="Comma 16 2 2" xfId="144"/>
    <cellStyle name="Comma 16 3" xfId="120"/>
    <cellStyle name="Comma 16 4" xfId="137"/>
    <cellStyle name="Comma 17" xfId="107"/>
    <cellStyle name="Comma 18" xfId="119"/>
    <cellStyle name="Comma 19" xfId="135"/>
    <cellStyle name="Comma 19 2" xfId="150"/>
    <cellStyle name="Comma 2" xfId="4"/>
    <cellStyle name="Comma 20" xfId="143"/>
    <cellStyle name="Comma 21" xfId="146"/>
    <cellStyle name="Comma 3" xfId="5"/>
    <cellStyle name="Comma 3 2" xfId="23"/>
    <cellStyle name="Comma 3 3" xfId="83"/>
    <cellStyle name="Comma 4" xfId="6"/>
    <cellStyle name="Comma 4 2" xfId="34"/>
    <cellStyle name="Comma 4 2 2" xfId="96"/>
    <cellStyle name="Comma 4 2 3" xfId="139"/>
    <cellStyle name="Comma 5" xfId="7"/>
    <cellStyle name="Comma 5 2" xfId="8"/>
    <cellStyle name="Comma 5 2 2" xfId="9"/>
    <cellStyle name="Comma 5 2 3" xfId="30"/>
    <cellStyle name="Comma 6" xfId="24"/>
    <cellStyle name="Comma 7" xfId="31"/>
    <cellStyle name="Comma 8" xfId="43"/>
    <cellStyle name="Comma 8 2" xfId="57"/>
    <cellStyle name="Comma 9" xfId="49"/>
    <cellStyle name="Currency" xfId="2" builtinId="4"/>
    <cellStyle name="Currency 10" xfId="68"/>
    <cellStyle name="Currency 11" xfId="79"/>
    <cellStyle name="Currency 12" xfId="91"/>
    <cellStyle name="Currency 13" xfId="102"/>
    <cellStyle name="Currency 13 2" xfId="109"/>
    <cellStyle name="Currency 14" xfId="112"/>
    <cellStyle name="Currency 15" xfId="118"/>
    <cellStyle name="Currency 2" xfId="10"/>
    <cellStyle name="Currency 3" xfId="11"/>
    <cellStyle name="Currency 4" xfId="12"/>
    <cellStyle name="Currency 4 2" xfId="13"/>
    <cellStyle name="Currency 4 2 2" xfId="14"/>
    <cellStyle name="Currency 4 2 3" xfId="29"/>
    <cellStyle name="Currency 5" xfId="25"/>
    <cellStyle name="Currency 6" xfId="33"/>
    <cellStyle name="Currency 6 2" xfId="80"/>
    <cellStyle name="Currency 6 3" xfId="93"/>
    <cellStyle name="Currency 6 4" xfId="95"/>
    <cellStyle name="Currency 6 5" xfId="140"/>
    <cellStyle name="Currency 7" xfId="50"/>
    <cellStyle name="Currency 8" xfId="56"/>
    <cellStyle name="Currency 8 2" xfId="88"/>
    <cellStyle name="Currency 9" xfId="65"/>
    <cellStyle name="Followed Hyperlink" xfId="22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5" builtinId="9" hidden="1"/>
    <cellStyle name="Followed Hyperlink" xfId="47" builtinId="9" hidden="1"/>
    <cellStyle name="Followed Hyperlink" xfId="55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99" builtinId="9" hidden="1"/>
    <cellStyle name="Followed Hyperlink" xfId="101" builtinId="9" hidden="1"/>
    <cellStyle name="Followed Hyperlink" xfId="106" builtinId="9" hidden="1"/>
    <cellStyle name="Followed Hyperlink" xfId="114" builtinId="9" hidden="1"/>
    <cellStyle name="Followed Hyperlink" xfId="116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Hyperlink" xfId="21" builtinId="8" hidden="1"/>
    <cellStyle name="Hyperlink" xfId="36" builtinId="8" hidden="1"/>
    <cellStyle name="Hyperlink" xfId="38" builtinId="8" hidden="1"/>
    <cellStyle name="Hyperlink" xfId="40" builtinId="8" hidden="1"/>
    <cellStyle name="Hyperlink" xfId="44" builtinId="8" hidden="1"/>
    <cellStyle name="Hyperlink" xfId="46" builtinId="8" hidden="1"/>
    <cellStyle name="Hyperlink" xfId="54" builtinId="8" hidden="1"/>
    <cellStyle name="Hyperlink" xfId="59" builtinId="8" hidden="1"/>
    <cellStyle name="Hyperlink" xfId="61" builtinId="8" hidden="1"/>
    <cellStyle name="Hyperlink" xfId="63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98" builtinId="8" hidden="1"/>
    <cellStyle name="Hyperlink" xfId="100" builtinId="8" hidden="1"/>
    <cellStyle name="Hyperlink" xfId="105" builtinId="8" hidden="1"/>
    <cellStyle name="Hyperlink" xfId="113" builtinId="8" hidden="1"/>
    <cellStyle name="Hyperlink" xfId="115" builtinId="8" hidden="1"/>
    <cellStyle name="Hyperlink" xfId="122" builtinId="8" hidden="1"/>
    <cellStyle name="Hyperlink" xfId="124" builtinId="8" hidden="1"/>
    <cellStyle name="Hyperlink" xfId="126" builtinId="8"/>
    <cellStyle name="Normal" xfId="0" builtinId="0"/>
    <cellStyle name="Normal 2" xfId="15"/>
    <cellStyle name="Normal 3" xfId="16"/>
    <cellStyle name="Normal 3 2" xfId="26"/>
    <cellStyle name="Normal 3 3" xfId="84"/>
    <cellStyle name="Normal 4" xfId="17"/>
    <cellStyle name="Normal 5" xfId="18"/>
    <cellStyle name="Normal 6" xfId="35"/>
    <cellStyle name="Normal 7" xfId="42"/>
    <cellStyle name="Normal 7 2" xfId="58"/>
    <cellStyle name="Note 2" xfId="51"/>
    <cellStyle name="Percent" xfId="3" builtinId="5"/>
    <cellStyle name="Percent 10" xfId="82"/>
    <cellStyle name="Percent 11" xfId="90"/>
    <cellStyle name="Percent 12" xfId="94"/>
    <cellStyle name="Percent 13" xfId="104"/>
    <cellStyle name="Percent 13 2" xfId="111"/>
    <cellStyle name="Percent 13 3" xfId="121"/>
    <cellStyle name="Percent 13 4" xfId="138"/>
    <cellStyle name="Percent 14" xfId="108"/>
    <cellStyle name="Percent 15" xfId="117"/>
    <cellStyle name="Percent 16" xfId="136"/>
    <cellStyle name="Percent 16 2" xfId="145"/>
    <cellStyle name="Percent 17" xfId="141"/>
    <cellStyle name="Percent 17 2" xfId="149"/>
    <cellStyle name="Percent 18" xfId="142"/>
    <cellStyle name="Percent 19" xfId="147"/>
    <cellStyle name="Percent 2" xfId="19"/>
    <cellStyle name="Percent 20" xfId="148"/>
    <cellStyle name="Percent 3" xfId="20"/>
    <cellStyle name="Percent 3 2" xfId="27"/>
    <cellStyle name="Percent 3 3" xfId="85"/>
    <cellStyle name="Percent 4" xfId="28"/>
    <cellStyle name="Percent 5" xfId="32"/>
    <cellStyle name="Percent 5 2" xfId="97"/>
    <cellStyle name="Percent 6" xfId="52"/>
    <cellStyle name="Percent 7" xfId="53"/>
    <cellStyle name="Percent 8" xfId="67"/>
    <cellStyle name="Percent 8 2" xfId="87"/>
    <cellStyle name="Percent 9" xfId="7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Ideal</a:t>
            </a:r>
            <a:r>
              <a:rPr lang="en-US" baseline="0"/>
              <a:t> vs.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16'!$B$1</c:f>
              <c:strCache>
                <c:ptCount val="1"/>
                <c:pt idx="0">
                  <c:v>Ideal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'Figure 16'!$B$2:$B$137</c:f>
              <c:numCache>
                <c:formatCode>0.0%</c:formatCode>
                <c:ptCount val="136"/>
                <c:pt idx="0">
                  <c:v>2.1925569509350294E-2</c:v>
                </c:pt>
                <c:pt idx="1">
                  <c:v>5.6906062451486682E-2</c:v>
                </c:pt>
                <c:pt idx="2">
                  <c:v>6.3818559777982842E-2</c:v>
                </c:pt>
                <c:pt idx="3">
                  <c:v>9.3968110993030932E-3</c:v>
                </c:pt>
                <c:pt idx="4">
                  <c:v>3.6184147335353704E-3</c:v>
                </c:pt>
                <c:pt idx="5">
                  <c:v>2.4308189058523107E-2</c:v>
                </c:pt>
                <c:pt idx="6">
                  <c:v>1.6598357717736146E-2</c:v>
                </c:pt>
                <c:pt idx="7">
                  <c:v>2.1756381980181445E-2</c:v>
                </c:pt>
                <c:pt idx="8">
                  <c:v>0.10406436364266014</c:v>
                </c:pt>
                <c:pt idx="9">
                  <c:v>4.3311627156496037E-2</c:v>
                </c:pt>
                <c:pt idx="10">
                  <c:v>1.5077725750713278E-2</c:v>
                </c:pt>
                <c:pt idx="11">
                  <c:v>1.9153002618615453E-2</c:v>
                </c:pt>
                <c:pt idx="12">
                  <c:v>2.0716679594052715E-2</c:v>
                </c:pt>
                <c:pt idx="13">
                  <c:v>1.2125203496332698E-2</c:v>
                </c:pt>
                <c:pt idx="14">
                  <c:v>7.8541095229613632E-3</c:v>
                </c:pt>
                <c:pt idx="15">
                  <c:v>3.0697445117843478E-2</c:v>
                </c:pt>
                <c:pt idx="16">
                  <c:v>8.1303847524426102E-4</c:v>
                </c:pt>
                <c:pt idx="17">
                  <c:v>7.7112736230031302E-3</c:v>
                </c:pt>
                <c:pt idx="18">
                  <c:v>1.8428332283358464E-2</c:v>
                </c:pt>
                <c:pt idx="19">
                  <c:v>4.8070821263238176E-3</c:v>
                </c:pt>
                <c:pt idx="20">
                  <c:v>4.0258245471549908E-2</c:v>
                </c:pt>
                <c:pt idx="21">
                  <c:v>1.9874665209556833E-2</c:v>
                </c:pt>
                <c:pt idx="22">
                  <c:v>9.8272068180586414E-3</c:v>
                </c:pt>
                <c:pt idx="23">
                  <c:v>1.0733633817614044E-2</c:v>
                </c:pt>
                <c:pt idx="24">
                  <c:v>9.6481433463323409E-3</c:v>
                </c:pt>
                <c:pt idx="25">
                  <c:v>1.2032825900337642E-3</c:v>
                </c:pt>
                <c:pt idx="26">
                  <c:v>3.1416755315846437E-2</c:v>
                </c:pt>
                <c:pt idx="27">
                  <c:v>8.8140555725548398E-3</c:v>
                </c:pt>
                <c:pt idx="28">
                  <c:v>3.4647865327178391E-3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16'!$C$1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'Figure 16'!$C$2:$C$137</c:f>
              <c:numCache>
                <c:formatCode>0%</c:formatCode>
                <c:ptCount val="136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968120"/>
        <c:axId val="221967728"/>
      </c:lineChart>
      <c:catAx>
        <c:axId val="221968120"/>
        <c:scaling>
          <c:orientation val="minMax"/>
        </c:scaling>
        <c:delete val="1"/>
        <c:axPos val="b"/>
        <c:majorTickMark val="none"/>
        <c:minorTickMark val="none"/>
        <c:tickLblPos val="nextTo"/>
        <c:crossAx val="221967728"/>
        <c:crosses val="autoZero"/>
        <c:auto val="1"/>
        <c:lblAlgn val="ctr"/>
        <c:lblOffset val="100"/>
        <c:noMultiLvlLbl val="0"/>
      </c:catAx>
      <c:valAx>
        <c:axId val="22196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968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736600</xdr:colOff>
      <xdr:row>50</xdr:row>
      <xdr:rowOff>63500</xdr:rowOff>
    </xdr:from>
    <xdr:to>
      <xdr:col>18</xdr:col>
      <xdr:colOff>736600</xdr:colOff>
      <xdr:row>51</xdr:row>
      <xdr:rowOff>43180</xdr:rowOff>
    </xdr:to>
    <xdr:cxnSp macro="">
      <xdr:nvCxnSpPr>
        <xdr:cNvPr id="3" name="Straight Connector 2"/>
        <xdr:cNvCxnSpPr/>
      </xdr:nvCxnSpPr>
      <xdr:spPr>
        <a:xfrm>
          <a:off x="18973800" y="10223500"/>
          <a:ext cx="0" cy="1828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177799</xdr:colOff>
      <xdr:row>114</xdr:row>
      <xdr:rowOff>131618</xdr:rowOff>
    </xdr:from>
    <xdr:to>
      <xdr:col>14</xdr:col>
      <xdr:colOff>57727</xdr:colOff>
      <xdr:row>143</xdr:row>
      <xdr:rowOff>23091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a.un.org/unpd/wpp/Download/Standard/Population/" TargetMode="External"/><Relationship Id="rId13" Type="http://schemas.openxmlformats.org/officeDocument/2006/relationships/hyperlink" Target="https://openknowledge.worldbank.org/handle/10986/29115" TargetMode="External"/><Relationship Id="rId18" Type="http://schemas.openxmlformats.org/officeDocument/2006/relationships/hyperlink" Target="http://www.odi.org/publications/9930-implementing-new-development-framework-countries-affected-by-conflict-fragility" TargetMode="External"/><Relationship Id="rId3" Type="http://schemas.openxmlformats.org/officeDocument/2006/relationships/hyperlink" Target="http://www.g7plus.org/en/who-we-are" TargetMode="External"/><Relationship Id="rId7" Type="http://schemas.openxmlformats.org/officeDocument/2006/relationships/hyperlink" Target="http://thecommonwealth.org/member-countries" TargetMode="External"/><Relationship Id="rId12" Type="http://schemas.openxmlformats.org/officeDocument/2006/relationships/hyperlink" Target="https://openknowledge.worldbank.org/handle/10986/29115" TargetMode="External"/><Relationship Id="rId17" Type="http://schemas.openxmlformats.org/officeDocument/2006/relationships/hyperlink" Target="https://esa.un.org/unpd/wpp/Download/Standard/Population/" TargetMode="External"/><Relationship Id="rId2" Type="http://schemas.openxmlformats.org/officeDocument/2006/relationships/hyperlink" Target="https://www.brookings.edu/wp-content/uploads/2018/02/leave_no_country_behind_working_paper.pdf" TargetMode="External"/><Relationship Id="rId16" Type="http://schemas.openxmlformats.org/officeDocument/2006/relationships/hyperlink" Target="https://esa.un.org/unpd/wpp/Download/Standard/Population/" TargetMode="External"/><Relationship Id="rId1" Type="http://schemas.openxmlformats.org/officeDocument/2006/relationships/hyperlink" Target="https://www.un.org/development/desa/dpad/wp-content/uploads/sites/45/publication/ldc_list.pdf" TargetMode="External"/><Relationship Id="rId6" Type="http://schemas.openxmlformats.org/officeDocument/2006/relationships/hyperlink" Target="http://www.oecd.org/dac/states-of-fragility-2018-9789264302075-en.htm" TargetMode="External"/><Relationship Id="rId11" Type="http://schemas.openxmlformats.org/officeDocument/2006/relationships/hyperlink" Target="https://www.ncbi.nlm.nih.gov/pubmed/29179954" TargetMode="External"/><Relationship Id="rId5" Type="http://schemas.openxmlformats.org/officeDocument/2006/relationships/hyperlink" Target="https://assets.publishing.service.gov.uk/government/uploads/system/uploads/attachment_data/file/624860/Methodology-Note-FACS.pdf" TargetMode="External"/><Relationship Id="rId15" Type="http://schemas.openxmlformats.org/officeDocument/2006/relationships/hyperlink" Target="https://datahelpdesk.worldbank.org/knowledgebase/articles/906519-world-bank-country-and-lending-groups" TargetMode="External"/><Relationship Id="rId10" Type="http://schemas.openxmlformats.org/officeDocument/2006/relationships/hyperlink" Target="http://unesdoc.unesco.org/images/0023/002321/232197E.pdf" TargetMode="External"/><Relationship Id="rId19" Type="http://schemas.openxmlformats.org/officeDocument/2006/relationships/hyperlink" Target="http://documents.worldbank.org/curated/en/402511475417572525/pdf/WPS7845.pdf" TargetMode="External"/><Relationship Id="rId4" Type="http://schemas.openxmlformats.org/officeDocument/2006/relationships/hyperlink" Target="https://set.odi.org/wp-content/uploads/2018/05/SET-Econ-Development-in-Fragile-States_Final-report.pdf" TargetMode="External"/><Relationship Id="rId9" Type="http://schemas.openxmlformats.org/officeDocument/2006/relationships/hyperlink" Target="http://www.ictd.ac/dataset/grd/" TargetMode="External"/><Relationship Id="rId14" Type="http://schemas.openxmlformats.org/officeDocument/2006/relationships/hyperlink" Target="https://datahelpdesk.worldbank.org/knowledgebase/articles/906519-world-bank-country-and-lending-group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4"/>
  <sheetViews>
    <sheetView tabSelected="1" workbookViewId="0">
      <selection activeCell="B5" sqref="B5"/>
    </sheetView>
  </sheetViews>
  <sheetFormatPr defaultColWidth="10.625" defaultRowHeight="12.75" x14ac:dyDescent="0.2"/>
  <cols>
    <col min="1" max="1" width="24.625" style="39" bestFit="1" customWidth="1"/>
    <col min="2" max="2" width="64.5" style="40" bestFit="1" customWidth="1"/>
    <col min="3" max="16384" width="10.625" style="38"/>
  </cols>
  <sheetData>
    <row r="1" spans="1:16384" x14ac:dyDescent="0.2">
      <c r="A1" s="35" t="s">
        <v>562</v>
      </c>
      <c r="B1" s="36" t="s">
        <v>563</v>
      </c>
      <c r="C1" s="37" t="s">
        <v>676</v>
      </c>
    </row>
    <row r="2" spans="1:16384" x14ac:dyDescent="0.2">
      <c r="A2" s="39" t="s">
        <v>402</v>
      </c>
      <c r="B2" s="40" t="s">
        <v>449</v>
      </c>
      <c r="C2" s="41" t="s">
        <v>476</v>
      </c>
    </row>
    <row r="3" spans="1:16384" x14ac:dyDescent="0.2">
      <c r="A3" s="39" t="s">
        <v>564</v>
      </c>
      <c r="B3" s="40" t="s">
        <v>449</v>
      </c>
      <c r="C3" s="41" t="s">
        <v>476</v>
      </c>
    </row>
    <row r="4" spans="1:16384" ht="25.5" x14ac:dyDescent="0.2">
      <c r="A4" s="5" t="s">
        <v>565</v>
      </c>
      <c r="B4" s="40" t="s">
        <v>434</v>
      </c>
      <c r="C4" s="38" t="s">
        <v>477</v>
      </c>
    </row>
    <row r="5" spans="1:16384" ht="25.5" x14ac:dyDescent="0.2">
      <c r="A5" s="5" t="s">
        <v>566</v>
      </c>
      <c r="B5" s="40" t="s">
        <v>567</v>
      </c>
    </row>
    <row r="6" spans="1:16384" ht="25.5" x14ac:dyDescent="0.2">
      <c r="A6" s="6" t="s">
        <v>403</v>
      </c>
      <c r="B6" s="40" t="s">
        <v>435</v>
      </c>
    </row>
    <row r="7" spans="1:16384" x14ac:dyDescent="0.2">
      <c r="A7" s="6" t="s">
        <v>404</v>
      </c>
      <c r="B7" s="40" t="s">
        <v>436</v>
      </c>
    </row>
    <row r="8" spans="1:16384" x14ac:dyDescent="0.2">
      <c r="A8" s="5" t="s">
        <v>405</v>
      </c>
      <c r="B8" s="40" t="s">
        <v>448</v>
      </c>
      <c r="C8" s="41" t="s">
        <v>437</v>
      </c>
    </row>
    <row r="9" spans="1:16384" ht="25.5" x14ac:dyDescent="0.2">
      <c r="A9" s="5" t="s">
        <v>406</v>
      </c>
      <c r="B9" s="40" t="s">
        <v>447</v>
      </c>
      <c r="C9" s="41" t="s">
        <v>438</v>
      </c>
    </row>
    <row r="10" spans="1:16384" ht="38.25" x14ac:dyDescent="0.2">
      <c r="A10" s="5" t="s">
        <v>433</v>
      </c>
      <c r="B10" s="42" t="s">
        <v>446</v>
      </c>
      <c r="C10" s="41" t="s">
        <v>439</v>
      </c>
    </row>
    <row r="11" spans="1:16384" x14ac:dyDescent="0.2">
      <c r="A11" s="5" t="s">
        <v>407</v>
      </c>
      <c r="B11" s="40" t="s">
        <v>330</v>
      </c>
      <c r="C11" s="41" t="s">
        <v>440</v>
      </c>
    </row>
    <row r="12" spans="1:16384" x14ac:dyDescent="0.2">
      <c r="A12" s="5" t="s">
        <v>408</v>
      </c>
      <c r="B12" s="43" t="s">
        <v>475</v>
      </c>
      <c r="C12" s="41" t="s">
        <v>482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  <c r="IW12" s="43"/>
      <c r="IX12" s="43"/>
      <c r="IY12" s="43"/>
      <c r="IZ12" s="43"/>
      <c r="JA12" s="43"/>
      <c r="JB12" s="43"/>
      <c r="JC12" s="43"/>
      <c r="JD12" s="43"/>
      <c r="JE12" s="43"/>
      <c r="JF12" s="43"/>
      <c r="JG12" s="43"/>
      <c r="JH12" s="43"/>
      <c r="JI12" s="43"/>
      <c r="JJ12" s="43"/>
      <c r="JK12" s="43"/>
      <c r="JL12" s="43"/>
      <c r="JM12" s="43"/>
      <c r="JN12" s="43"/>
      <c r="JO12" s="43"/>
      <c r="JP12" s="43"/>
      <c r="JQ12" s="43"/>
      <c r="JR12" s="43"/>
      <c r="JS12" s="43"/>
      <c r="JT12" s="43"/>
      <c r="JU12" s="43"/>
      <c r="JV12" s="43"/>
      <c r="JW12" s="43"/>
      <c r="JX12" s="43"/>
      <c r="JY12" s="43"/>
      <c r="JZ12" s="43"/>
      <c r="KA12" s="43"/>
      <c r="KB12" s="43"/>
      <c r="KC12" s="43"/>
      <c r="KD12" s="43"/>
      <c r="KE12" s="43"/>
      <c r="KF12" s="43"/>
      <c r="KG12" s="43"/>
      <c r="KH12" s="43"/>
      <c r="KI12" s="43"/>
      <c r="KJ12" s="43"/>
      <c r="KK12" s="43"/>
      <c r="KL12" s="43"/>
      <c r="KM12" s="43"/>
      <c r="KN12" s="43"/>
      <c r="KO12" s="43"/>
      <c r="KP12" s="43"/>
      <c r="KQ12" s="43"/>
      <c r="KR12" s="43"/>
      <c r="KS12" s="43"/>
      <c r="KT12" s="43"/>
      <c r="KU12" s="43"/>
      <c r="KV12" s="43"/>
      <c r="KW12" s="43"/>
      <c r="KX12" s="43"/>
      <c r="KY12" s="43"/>
      <c r="KZ12" s="43"/>
      <c r="LA12" s="43"/>
      <c r="LB12" s="43"/>
      <c r="LC12" s="43"/>
      <c r="LD12" s="43"/>
      <c r="LE12" s="43"/>
      <c r="LF12" s="43"/>
      <c r="LG12" s="43"/>
      <c r="LH12" s="43"/>
      <c r="LI12" s="43"/>
      <c r="LJ12" s="43"/>
      <c r="LK12" s="43"/>
      <c r="LL12" s="43"/>
      <c r="LM12" s="43"/>
      <c r="LN12" s="43"/>
      <c r="LO12" s="43"/>
      <c r="LP12" s="43"/>
      <c r="LQ12" s="43"/>
      <c r="LR12" s="43"/>
      <c r="LS12" s="43"/>
      <c r="LT12" s="43"/>
      <c r="LU12" s="43"/>
      <c r="LV12" s="43"/>
      <c r="LW12" s="43"/>
      <c r="LX12" s="43"/>
      <c r="LY12" s="43"/>
      <c r="LZ12" s="43"/>
      <c r="MA12" s="43"/>
      <c r="MB12" s="43"/>
      <c r="MC12" s="43"/>
      <c r="MD12" s="43"/>
      <c r="ME12" s="43"/>
      <c r="MF12" s="43"/>
      <c r="MG12" s="43"/>
      <c r="MH12" s="43"/>
      <c r="MI12" s="43"/>
      <c r="MJ12" s="43"/>
      <c r="MK12" s="43"/>
      <c r="ML12" s="43"/>
      <c r="MM12" s="43"/>
      <c r="MN12" s="43"/>
      <c r="MO12" s="43"/>
      <c r="MP12" s="43"/>
      <c r="MQ12" s="43"/>
      <c r="MR12" s="43"/>
      <c r="MS12" s="43"/>
      <c r="MT12" s="43"/>
      <c r="MU12" s="43"/>
      <c r="MV12" s="43"/>
      <c r="MW12" s="43"/>
      <c r="MX12" s="43"/>
      <c r="MY12" s="43"/>
      <c r="MZ12" s="43"/>
      <c r="NA12" s="43"/>
      <c r="NB12" s="43"/>
      <c r="NC12" s="43"/>
      <c r="ND12" s="43"/>
      <c r="NE12" s="43"/>
      <c r="NF12" s="43"/>
      <c r="NG12" s="43"/>
      <c r="NH12" s="43"/>
      <c r="NI12" s="43"/>
      <c r="NJ12" s="43"/>
      <c r="NK12" s="43"/>
      <c r="NL12" s="43"/>
      <c r="NM12" s="43"/>
      <c r="NN12" s="43"/>
      <c r="NO12" s="43"/>
      <c r="NP12" s="43"/>
      <c r="NQ12" s="43"/>
      <c r="NR12" s="43"/>
      <c r="NS12" s="43"/>
      <c r="NT12" s="43"/>
      <c r="NU12" s="43"/>
      <c r="NV12" s="43"/>
      <c r="NW12" s="43"/>
      <c r="NX12" s="43"/>
      <c r="NY12" s="43"/>
      <c r="NZ12" s="43"/>
      <c r="OA12" s="43"/>
      <c r="OB12" s="43"/>
      <c r="OC12" s="43"/>
      <c r="OD12" s="43"/>
      <c r="OE12" s="43"/>
      <c r="OF12" s="43"/>
      <c r="OG12" s="43"/>
      <c r="OH12" s="43"/>
      <c r="OI12" s="43"/>
      <c r="OJ12" s="43"/>
      <c r="OK12" s="43"/>
      <c r="OL12" s="43"/>
      <c r="OM12" s="43"/>
      <c r="ON12" s="43"/>
      <c r="OO12" s="43"/>
      <c r="OP12" s="43"/>
      <c r="OQ12" s="43"/>
      <c r="OR12" s="43"/>
      <c r="OS12" s="43"/>
      <c r="OT12" s="43"/>
      <c r="OU12" s="43"/>
      <c r="OV12" s="43"/>
      <c r="OW12" s="43"/>
      <c r="OX12" s="43"/>
      <c r="OY12" s="43"/>
      <c r="OZ12" s="43"/>
      <c r="PA12" s="43"/>
      <c r="PB12" s="43"/>
      <c r="PC12" s="43"/>
      <c r="PD12" s="43"/>
      <c r="PE12" s="43"/>
      <c r="PF12" s="43"/>
      <c r="PG12" s="43"/>
      <c r="PH12" s="43"/>
      <c r="PI12" s="43"/>
      <c r="PJ12" s="43"/>
      <c r="PK12" s="43"/>
      <c r="PL12" s="43"/>
      <c r="PM12" s="43"/>
      <c r="PN12" s="43"/>
      <c r="PO12" s="43"/>
      <c r="PP12" s="43"/>
      <c r="PQ12" s="43"/>
      <c r="PR12" s="43"/>
      <c r="PS12" s="43"/>
      <c r="PT12" s="43"/>
      <c r="PU12" s="43"/>
      <c r="PV12" s="43"/>
      <c r="PW12" s="43"/>
      <c r="PX12" s="43"/>
      <c r="PY12" s="43"/>
      <c r="PZ12" s="43"/>
      <c r="QA12" s="43"/>
      <c r="QB12" s="43"/>
      <c r="QC12" s="43"/>
      <c r="QD12" s="43"/>
      <c r="QE12" s="43"/>
      <c r="QF12" s="43"/>
      <c r="QG12" s="43"/>
      <c r="QH12" s="43"/>
      <c r="QI12" s="43"/>
      <c r="QJ12" s="43"/>
      <c r="QK12" s="43"/>
      <c r="QL12" s="43"/>
      <c r="QM12" s="43"/>
      <c r="QN12" s="43"/>
      <c r="QO12" s="43"/>
      <c r="QP12" s="43"/>
      <c r="QQ12" s="43"/>
      <c r="QR12" s="43"/>
      <c r="QS12" s="43"/>
      <c r="QT12" s="43"/>
      <c r="QU12" s="43"/>
      <c r="QV12" s="43"/>
      <c r="QW12" s="43"/>
      <c r="QX12" s="43"/>
      <c r="QY12" s="43"/>
      <c r="QZ12" s="43"/>
      <c r="RA12" s="43"/>
      <c r="RB12" s="43"/>
      <c r="RC12" s="43"/>
      <c r="RD12" s="43"/>
      <c r="RE12" s="43"/>
      <c r="RF12" s="43"/>
      <c r="RG12" s="43"/>
      <c r="RH12" s="43"/>
      <c r="RI12" s="43"/>
      <c r="RJ12" s="43"/>
      <c r="RK12" s="43"/>
      <c r="RL12" s="43"/>
      <c r="RM12" s="43"/>
      <c r="RN12" s="43"/>
      <c r="RO12" s="43"/>
      <c r="RP12" s="43"/>
      <c r="RQ12" s="43"/>
      <c r="RR12" s="43"/>
      <c r="RS12" s="43"/>
      <c r="RT12" s="43"/>
      <c r="RU12" s="43"/>
      <c r="RV12" s="43"/>
      <c r="RW12" s="43"/>
      <c r="RX12" s="43"/>
      <c r="RY12" s="43"/>
      <c r="RZ12" s="43"/>
      <c r="SA12" s="43"/>
      <c r="SB12" s="43"/>
      <c r="SC12" s="43"/>
      <c r="SD12" s="43"/>
      <c r="SE12" s="43"/>
      <c r="SF12" s="43"/>
      <c r="SG12" s="43"/>
      <c r="SH12" s="43"/>
      <c r="SI12" s="43"/>
      <c r="SJ12" s="43"/>
      <c r="SK12" s="43"/>
      <c r="SL12" s="43"/>
      <c r="SM12" s="43"/>
      <c r="SN12" s="43"/>
      <c r="SO12" s="43"/>
      <c r="SP12" s="43"/>
      <c r="SQ12" s="43"/>
      <c r="SR12" s="43"/>
      <c r="SS12" s="43"/>
      <c r="ST12" s="43"/>
      <c r="SU12" s="43"/>
      <c r="SV12" s="43"/>
      <c r="SW12" s="43"/>
      <c r="SX12" s="43"/>
      <c r="SY12" s="43"/>
      <c r="SZ12" s="43"/>
      <c r="TA12" s="43"/>
      <c r="TB12" s="43"/>
      <c r="TC12" s="43"/>
      <c r="TD12" s="43"/>
      <c r="TE12" s="43"/>
      <c r="TF12" s="43"/>
      <c r="TG12" s="43"/>
      <c r="TH12" s="43"/>
      <c r="TI12" s="43"/>
      <c r="TJ12" s="43"/>
      <c r="TK12" s="43"/>
      <c r="TL12" s="43"/>
      <c r="TM12" s="43"/>
      <c r="TN12" s="43"/>
      <c r="TO12" s="43"/>
      <c r="TP12" s="43"/>
      <c r="TQ12" s="43"/>
      <c r="TR12" s="43"/>
      <c r="TS12" s="43"/>
      <c r="TT12" s="43"/>
      <c r="TU12" s="43"/>
      <c r="TV12" s="43"/>
      <c r="TW12" s="43"/>
      <c r="TX12" s="43"/>
      <c r="TY12" s="43"/>
      <c r="TZ12" s="43"/>
      <c r="UA12" s="43"/>
      <c r="UB12" s="43"/>
      <c r="UC12" s="43"/>
      <c r="UD12" s="43"/>
      <c r="UE12" s="43"/>
      <c r="UF12" s="43"/>
      <c r="UG12" s="43"/>
      <c r="UH12" s="43"/>
      <c r="UI12" s="43"/>
      <c r="UJ12" s="43"/>
      <c r="UK12" s="43"/>
      <c r="UL12" s="43"/>
      <c r="UM12" s="43"/>
      <c r="UN12" s="43"/>
      <c r="UO12" s="43"/>
      <c r="UP12" s="43"/>
      <c r="UQ12" s="43"/>
      <c r="UR12" s="43"/>
      <c r="US12" s="43"/>
      <c r="UT12" s="43"/>
      <c r="UU12" s="43"/>
      <c r="UV12" s="43"/>
      <c r="UW12" s="43"/>
      <c r="UX12" s="43"/>
      <c r="UY12" s="43"/>
      <c r="UZ12" s="43"/>
      <c r="VA12" s="43"/>
      <c r="VB12" s="43"/>
      <c r="VC12" s="43"/>
      <c r="VD12" s="43"/>
      <c r="VE12" s="43"/>
      <c r="VF12" s="43"/>
      <c r="VG12" s="43"/>
      <c r="VH12" s="43"/>
      <c r="VI12" s="43"/>
      <c r="VJ12" s="43"/>
      <c r="VK12" s="43"/>
      <c r="VL12" s="43"/>
      <c r="VM12" s="43"/>
      <c r="VN12" s="43"/>
      <c r="VO12" s="43"/>
      <c r="VP12" s="43"/>
      <c r="VQ12" s="43"/>
      <c r="VR12" s="43"/>
      <c r="VS12" s="43"/>
      <c r="VT12" s="43"/>
      <c r="VU12" s="43"/>
      <c r="VV12" s="43"/>
      <c r="VW12" s="43"/>
      <c r="VX12" s="43"/>
      <c r="VY12" s="43"/>
      <c r="VZ12" s="43"/>
      <c r="WA12" s="43"/>
      <c r="WB12" s="43"/>
      <c r="WC12" s="43"/>
      <c r="WD12" s="43"/>
      <c r="WE12" s="43"/>
      <c r="WF12" s="43"/>
      <c r="WG12" s="43"/>
      <c r="WH12" s="43"/>
      <c r="WI12" s="43"/>
      <c r="WJ12" s="43"/>
      <c r="WK12" s="43"/>
      <c r="WL12" s="43"/>
      <c r="WM12" s="43"/>
      <c r="WN12" s="43"/>
      <c r="WO12" s="43"/>
      <c r="WP12" s="43"/>
      <c r="WQ12" s="43"/>
      <c r="WR12" s="43"/>
      <c r="WS12" s="43"/>
      <c r="WT12" s="43"/>
      <c r="WU12" s="43"/>
      <c r="WV12" s="43"/>
      <c r="WW12" s="43"/>
      <c r="WX12" s="43"/>
      <c r="WY12" s="43"/>
      <c r="WZ12" s="43"/>
      <c r="XA12" s="43"/>
      <c r="XB12" s="43"/>
      <c r="XC12" s="43"/>
      <c r="XD12" s="43"/>
      <c r="XE12" s="43"/>
      <c r="XF12" s="43"/>
      <c r="XG12" s="43"/>
      <c r="XH12" s="43"/>
      <c r="XI12" s="43"/>
      <c r="XJ12" s="43"/>
      <c r="XK12" s="43"/>
      <c r="XL12" s="43"/>
      <c r="XM12" s="43"/>
      <c r="XN12" s="43"/>
      <c r="XO12" s="43"/>
      <c r="XP12" s="43"/>
      <c r="XQ12" s="43"/>
      <c r="XR12" s="43"/>
      <c r="XS12" s="43"/>
      <c r="XT12" s="43"/>
      <c r="XU12" s="43"/>
      <c r="XV12" s="43"/>
      <c r="XW12" s="43"/>
      <c r="XX12" s="43"/>
      <c r="XY12" s="43"/>
      <c r="XZ12" s="43"/>
      <c r="YA12" s="43"/>
      <c r="YB12" s="43"/>
      <c r="YC12" s="43"/>
      <c r="YD12" s="43"/>
      <c r="YE12" s="43"/>
      <c r="YF12" s="43"/>
      <c r="YG12" s="43"/>
      <c r="YH12" s="43"/>
      <c r="YI12" s="43"/>
      <c r="YJ12" s="43"/>
      <c r="YK12" s="43"/>
      <c r="YL12" s="43"/>
      <c r="YM12" s="43"/>
      <c r="YN12" s="43"/>
      <c r="YO12" s="43"/>
      <c r="YP12" s="43"/>
      <c r="YQ12" s="43"/>
      <c r="YR12" s="43"/>
      <c r="YS12" s="43"/>
      <c r="YT12" s="43"/>
      <c r="YU12" s="43"/>
      <c r="YV12" s="43"/>
      <c r="YW12" s="43"/>
      <c r="YX12" s="43"/>
      <c r="YY12" s="43"/>
      <c r="YZ12" s="43"/>
      <c r="ZA12" s="43"/>
      <c r="ZB12" s="43"/>
      <c r="ZC12" s="43"/>
      <c r="ZD12" s="43"/>
      <c r="ZE12" s="43"/>
      <c r="ZF12" s="43"/>
      <c r="ZG12" s="43"/>
      <c r="ZH12" s="43"/>
      <c r="ZI12" s="43"/>
      <c r="ZJ12" s="43"/>
      <c r="ZK12" s="43"/>
      <c r="ZL12" s="43"/>
      <c r="ZM12" s="43"/>
      <c r="ZN12" s="43"/>
      <c r="ZO12" s="43"/>
      <c r="ZP12" s="43"/>
      <c r="ZQ12" s="43"/>
      <c r="ZR12" s="43"/>
      <c r="ZS12" s="43"/>
      <c r="ZT12" s="43"/>
      <c r="ZU12" s="43"/>
      <c r="ZV12" s="43"/>
      <c r="ZW12" s="43"/>
      <c r="ZX12" s="43"/>
      <c r="ZY12" s="43"/>
      <c r="ZZ12" s="43"/>
      <c r="AAA12" s="43"/>
      <c r="AAB12" s="43"/>
      <c r="AAC12" s="43"/>
      <c r="AAD12" s="43"/>
      <c r="AAE12" s="43"/>
      <c r="AAF12" s="43"/>
      <c r="AAG12" s="43"/>
      <c r="AAH12" s="43"/>
      <c r="AAI12" s="43"/>
      <c r="AAJ12" s="43"/>
      <c r="AAK12" s="43"/>
      <c r="AAL12" s="43"/>
      <c r="AAM12" s="43"/>
      <c r="AAN12" s="43"/>
      <c r="AAO12" s="43"/>
      <c r="AAP12" s="43"/>
      <c r="AAQ12" s="43"/>
      <c r="AAR12" s="43"/>
      <c r="AAS12" s="43"/>
      <c r="AAT12" s="43"/>
      <c r="AAU12" s="43"/>
      <c r="AAV12" s="43"/>
      <c r="AAW12" s="43"/>
      <c r="AAX12" s="43"/>
      <c r="AAY12" s="43"/>
      <c r="AAZ12" s="43"/>
      <c r="ABA12" s="43"/>
      <c r="ABB12" s="43"/>
      <c r="ABC12" s="43"/>
      <c r="ABD12" s="43"/>
      <c r="ABE12" s="43"/>
      <c r="ABF12" s="43"/>
      <c r="ABG12" s="43"/>
      <c r="ABH12" s="43"/>
      <c r="ABI12" s="43"/>
      <c r="ABJ12" s="43"/>
      <c r="ABK12" s="43"/>
      <c r="ABL12" s="43"/>
      <c r="ABM12" s="43"/>
      <c r="ABN12" s="43"/>
      <c r="ABO12" s="43"/>
      <c r="ABP12" s="43"/>
      <c r="ABQ12" s="43"/>
      <c r="ABR12" s="43"/>
      <c r="ABS12" s="43"/>
      <c r="ABT12" s="43"/>
      <c r="ABU12" s="43"/>
      <c r="ABV12" s="43"/>
      <c r="ABW12" s="43"/>
      <c r="ABX12" s="43"/>
      <c r="ABY12" s="43"/>
      <c r="ABZ12" s="43"/>
      <c r="ACA12" s="43"/>
      <c r="ACB12" s="43"/>
      <c r="ACC12" s="43"/>
      <c r="ACD12" s="43"/>
      <c r="ACE12" s="43"/>
      <c r="ACF12" s="43"/>
      <c r="ACG12" s="43"/>
      <c r="ACH12" s="43"/>
      <c r="ACI12" s="43"/>
      <c r="ACJ12" s="43"/>
      <c r="ACK12" s="43"/>
      <c r="ACL12" s="43"/>
      <c r="ACM12" s="43"/>
      <c r="ACN12" s="43"/>
      <c r="ACO12" s="43"/>
      <c r="ACP12" s="43"/>
      <c r="ACQ12" s="43"/>
      <c r="ACR12" s="43"/>
      <c r="ACS12" s="43"/>
      <c r="ACT12" s="43"/>
      <c r="ACU12" s="43"/>
      <c r="ACV12" s="43"/>
      <c r="ACW12" s="43"/>
      <c r="ACX12" s="43"/>
      <c r="ACY12" s="43"/>
      <c r="ACZ12" s="43"/>
      <c r="ADA12" s="43"/>
      <c r="ADB12" s="43"/>
      <c r="ADC12" s="43"/>
      <c r="ADD12" s="43"/>
      <c r="ADE12" s="43"/>
      <c r="ADF12" s="43"/>
      <c r="ADG12" s="43"/>
      <c r="ADH12" s="43"/>
      <c r="ADI12" s="43"/>
      <c r="ADJ12" s="43"/>
      <c r="ADK12" s="43"/>
      <c r="ADL12" s="43"/>
      <c r="ADM12" s="43"/>
      <c r="ADN12" s="43"/>
      <c r="ADO12" s="43"/>
      <c r="ADP12" s="43"/>
      <c r="ADQ12" s="43"/>
      <c r="ADR12" s="43"/>
      <c r="ADS12" s="43"/>
      <c r="ADT12" s="43"/>
      <c r="ADU12" s="43"/>
      <c r="ADV12" s="43"/>
      <c r="ADW12" s="43"/>
      <c r="ADX12" s="43"/>
      <c r="ADY12" s="43"/>
      <c r="ADZ12" s="43"/>
      <c r="AEA12" s="43"/>
      <c r="AEB12" s="43"/>
      <c r="AEC12" s="43"/>
      <c r="AED12" s="43"/>
      <c r="AEE12" s="43"/>
      <c r="AEF12" s="43"/>
      <c r="AEG12" s="43"/>
      <c r="AEH12" s="43"/>
      <c r="AEI12" s="43"/>
      <c r="AEJ12" s="43"/>
      <c r="AEK12" s="43"/>
      <c r="AEL12" s="43"/>
      <c r="AEM12" s="43"/>
      <c r="AEN12" s="43"/>
      <c r="AEO12" s="43"/>
      <c r="AEP12" s="43"/>
      <c r="AEQ12" s="43"/>
      <c r="AER12" s="43"/>
      <c r="AES12" s="43"/>
      <c r="AET12" s="43"/>
      <c r="AEU12" s="43"/>
      <c r="AEV12" s="43"/>
      <c r="AEW12" s="43"/>
      <c r="AEX12" s="43"/>
      <c r="AEY12" s="43"/>
      <c r="AEZ12" s="43"/>
      <c r="AFA12" s="43"/>
      <c r="AFB12" s="43"/>
      <c r="AFC12" s="43"/>
      <c r="AFD12" s="43"/>
      <c r="AFE12" s="43"/>
      <c r="AFF12" s="43"/>
      <c r="AFG12" s="43"/>
      <c r="AFH12" s="43"/>
      <c r="AFI12" s="43"/>
      <c r="AFJ12" s="43"/>
      <c r="AFK12" s="43"/>
      <c r="AFL12" s="43"/>
      <c r="AFM12" s="43"/>
      <c r="AFN12" s="43"/>
      <c r="AFO12" s="43"/>
      <c r="AFP12" s="43"/>
      <c r="AFQ12" s="43"/>
      <c r="AFR12" s="43"/>
      <c r="AFS12" s="43"/>
      <c r="AFT12" s="43"/>
      <c r="AFU12" s="43"/>
      <c r="AFV12" s="43"/>
      <c r="AFW12" s="43"/>
      <c r="AFX12" s="43"/>
      <c r="AFY12" s="43"/>
      <c r="AFZ12" s="43"/>
      <c r="AGA12" s="43"/>
      <c r="AGB12" s="43"/>
      <c r="AGC12" s="43"/>
      <c r="AGD12" s="43"/>
      <c r="AGE12" s="43"/>
      <c r="AGF12" s="43"/>
      <c r="AGG12" s="43"/>
      <c r="AGH12" s="43"/>
      <c r="AGI12" s="43"/>
      <c r="AGJ12" s="43"/>
      <c r="AGK12" s="43"/>
      <c r="AGL12" s="43"/>
      <c r="AGM12" s="43"/>
      <c r="AGN12" s="43"/>
      <c r="AGO12" s="43"/>
      <c r="AGP12" s="43"/>
      <c r="AGQ12" s="43"/>
      <c r="AGR12" s="43"/>
      <c r="AGS12" s="43"/>
      <c r="AGT12" s="43"/>
      <c r="AGU12" s="43"/>
      <c r="AGV12" s="43"/>
      <c r="AGW12" s="43"/>
      <c r="AGX12" s="43"/>
      <c r="AGY12" s="43"/>
      <c r="AGZ12" s="43"/>
      <c r="AHA12" s="43"/>
      <c r="AHB12" s="43"/>
      <c r="AHC12" s="43"/>
      <c r="AHD12" s="43"/>
      <c r="AHE12" s="43"/>
      <c r="AHF12" s="43"/>
      <c r="AHG12" s="43"/>
      <c r="AHH12" s="43"/>
      <c r="AHI12" s="43"/>
      <c r="AHJ12" s="43"/>
      <c r="AHK12" s="43"/>
      <c r="AHL12" s="43"/>
      <c r="AHM12" s="43"/>
      <c r="AHN12" s="43"/>
      <c r="AHO12" s="43"/>
      <c r="AHP12" s="43"/>
      <c r="AHQ12" s="43"/>
      <c r="AHR12" s="43"/>
      <c r="AHS12" s="43"/>
      <c r="AHT12" s="43"/>
      <c r="AHU12" s="43"/>
      <c r="AHV12" s="43"/>
      <c r="AHW12" s="43"/>
      <c r="AHX12" s="43"/>
      <c r="AHY12" s="43"/>
      <c r="AHZ12" s="43"/>
      <c r="AIA12" s="43"/>
      <c r="AIB12" s="43"/>
      <c r="AIC12" s="43"/>
      <c r="AID12" s="43"/>
      <c r="AIE12" s="43"/>
      <c r="AIF12" s="43"/>
      <c r="AIG12" s="43"/>
      <c r="AIH12" s="43"/>
      <c r="AII12" s="43"/>
      <c r="AIJ12" s="43"/>
      <c r="AIK12" s="43"/>
      <c r="AIL12" s="43"/>
      <c r="AIM12" s="43"/>
      <c r="AIN12" s="43"/>
      <c r="AIO12" s="43"/>
      <c r="AIP12" s="43"/>
      <c r="AIQ12" s="43"/>
      <c r="AIR12" s="43"/>
      <c r="AIS12" s="43"/>
      <c r="AIT12" s="43"/>
      <c r="AIU12" s="43"/>
      <c r="AIV12" s="43"/>
      <c r="AIW12" s="43"/>
      <c r="AIX12" s="43"/>
      <c r="AIY12" s="43"/>
      <c r="AIZ12" s="43"/>
      <c r="AJA12" s="43"/>
      <c r="AJB12" s="43"/>
      <c r="AJC12" s="43"/>
      <c r="AJD12" s="43"/>
      <c r="AJE12" s="43"/>
      <c r="AJF12" s="43"/>
      <c r="AJG12" s="43"/>
      <c r="AJH12" s="43"/>
      <c r="AJI12" s="43"/>
      <c r="AJJ12" s="43"/>
      <c r="AJK12" s="43"/>
      <c r="AJL12" s="43"/>
      <c r="AJM12" s="43"/>
      <c r="AJN12" s="43"/>
      <c r="AJO12" s="43"/>
      <c r="AJP12" s="43"/>
      <c r="AJQ12" s="43"/>
      <c r="AJR12" s="43"/>
      <c r="AJS12" s="43"/>
      <c r="AJT12" s="43"/>
      <c r="AJU12" s="43"/>
      <c r="AJV12" s="43"/>
      <c r="AJW12" s="43"/>
      <c r="AJX12" s="43"/>
      <c r="AJY12" s="43"/>
      <c r="AJZ12" s="43"/>
      <c r="AKA12" s="43"/>
      <c r="AKB12" s="43"/>
      <c r="AKC12" s="43"/>
      <c r="AKD12" s="43"/>
      <c r="AKE12" s="43"/>
      <c r="AKF12" s="43"/>
      <c r="AKG12" s="43"/>
      <c r="AKH12" s="43"/>
      <c r="AKI12" s="43"/>
      <c r="AKJ12" s="43"/>
      <c r="AKK12" s="43"/>
      <c r="AKL12" s="43"/>
      <c r="AKM12" s="43"/>
      <c r="AKN12" s="43"/>
      <c r="AKO12" s="43"/>
      <c r="AKP12" s="43"/>
      <c r="AKQ12" s="43"/>
      <c r="AKR12" s="43"/>
      <c r="AKS12" s="43"/>
      <c r="AKT12" s="43"/>
      <c r="AKU12" s="43"/>
      <c r="AKV12" s="43"/>
      <c r="AKW12" s="43"/>
      <c r="AKX12" s="43"/>
      <c r="AKY12" s="43"/>
      <c r="AKZ12" s="43"/>
      <c r="ALA12" s="43"/>
      <c r="ALB12" s="43"/>
      <c r="ALC12" s="43"/>
      <c r="ALD12" s="43"/>
      <c r="ALE12" s="43"/>
      <c r="ALF12" s="43"/>
      <c r="ALG12" s="43"/>
      <c r="ALH12" s="43"/>
      <c r="ALI12" s="43"/>
      <c r="ALJ12" s="43"/>
      <c r="ALK12" s="43"/>
      <c r="ALL12" s="43"/>
      <c r="ALM12" s="43"/>
      <c r="ALN12" s="43"/>
      <c r="ALO12" s="43"/>
      <c r="ALP12" s="43"/>
      <c r="ALQ12" s="43"/>
      <c r="ALR12" s="43"/>
      <c r="ALS12" s="43"/>
      <c r="ALT12" s="43"/>
      <c r="ALU12" s="43"/>
      <c r="ALV12" s="43"/>
      <c r="ALW12" s="43"/>
      <c r="ALX12" s="43"/>
      <c r="ALY12" s="43"/>
      <c r="ALZ12" s="43"/>
      <c r="AMA12" s="43"/>
      <c r="AMB12" s="43"/>
      <c r="AMC12" s="43"/>
      <c r="AMD12" s="43"/>
      <c r="AME12" s="43"/>
      <c r="AMF12" s="43"/>
      <c r="AMG12" s="43"/>
      <c r="AMH12" s="43"/>
      <c r="AMI12" s="43"/>
      <c r="AMJ12" s="43"/>
      <c r="AMK12" s="43"/>
      <c r="AML12" s="43"/>
      <c r="AMM12" s="43"/>
      <c r="AMN12" s="43"/>
      <c r="AMO12" s="43"/>
      <c r="AMP12" s="43"/>
      <c r="AMQ12" s="43"/>
      <c r="AMR12" s="43"/>
      <c r="AMS12" s="43"/>
      <c r="AMT12" s="43"/>
      <c r="AMU12" s="43"/>
      <c r="AMV12" s="43"/>
      <c r="AMW12" s="43"/>
      <c r="AMX12" s="43"/>
      <c r="AMY12" s="43"/>
      <c r="AMZ12" s="43"/>
      <c r="ANA12" s="43"/>
      <c r="ANB12" s="43"/>
      <c r="ANC12" s="43"/>
      <c r="AND12" s="43"/>
      <c r="ANE12" s="43"/>
      <c r="ANF12" s="43"/>
      <c r="ANG12" s="43"/>
      <c r="ANH12" s="43"/>
      <c r="ANI12" s="43"/>
      <c r="ANJ12" s="43"/>
      <c r="ANK12" s="43"/>
      <c r="ANL12" s="43"/>
      <c r="ANM12" s="43"/>
      <c r="ANN12" s="43"/>
      <c r="ANO12" s="43"/>
      <c r="ANP12" s="43"/>
      <c r="ANQ12" s="43"/>
      <c r="ANR12" s="43"/>
      <c r="ANS12" s="43"/>
      <c r="ANT12" s="43"/>
      <c r="ANU12" s="43"/>
      <c r="ANV12" s="43"/>
      <c r="ANW12" s="43"/>
      <c r="ANX12" s="43"/>
      <c r="ANY12" s="43"/>
      <c r="ANZ12" s="43"/>
      <c r="AOA12" s="43"/>
      <c r="AOB12" s="43"/>
      <c r="AOC12" s="43"/>
      <c r="AOD12" s="43"/>
      <c r="AOE12" s="43"/>
      <c r="AOF12" s="43"/>
      <c r="AOG12" s="43"/>
      <c r="AOH12" s="43"/>
      <c r="AOI12" s="43"/>
      <c r="AOJ12" s="43"/>
      <c r="AOK12" s="43"/>
      <c r="AOL12" s="43"/>
      <c r="AOM12" s="43"/>
      <c r="AON12" s="43"/>
      <c r="AOO12" s="43"/>
      <c r="AOP12" s="43"/>
      <c r="AOQ12" s="43"/>
      <c r="AOR12" s="43"/>
      <c r="AOS12" s="43"/>
      <c r="AOT12" s="43"/>
      <c r="AOU12" s="43"/>
      <c r="AOV12" s="43"/>
      <c r="AOW12" s="43"/>
      <c r="AOX12" s="43"/>
      <c r="AOY12" s="43"/>
      <c r="AOZ12" s="43"/>
      <c r="APA12" s="43"/>
      <c r="APB12" s="43"/>
      <c r="APC12" s="43"/>
      <c r="APD12" s="43"/>
      <c r="APE12" s="43"/>
      <c r="APF12" s="43"/>
      <c r="APG12" s="43"/>
      <c r="APH12" s="43"/>
      <c r="API12" s="43"/>
      <c r="APJ12" s="43"/>
      <c r="APK12" s="43"/>
      <c r="APL12" s="43"/>
      <c r="APM12" s="43"/>
      <c r="APN12" s="43"/>
      <c r="APO12" s="43"/>
      <c r="APP12" s="43"/>
      <c r="APQ12" s="43"/>
      <c r="APR12" s="43"/>
      <c r="APS12" s="43"/>
      <c r="APT12" s="43"/>
      <c r="APU12" s="43"/>
      <c r="APV12" s="43"/>
      <c r="APW12" s="43"/>
      <c r="APX12" s="43"/>
      <c r="APY12" s="43"/>
      <c r="APZ12" s="43"/>
      <c r="AQA12" s="43"/>
      <c r="AQB12" s="43"/>
      <c r="AQC12" s="43"/>
      <c r="AQD12" s="43"/>
      <c r="AQE12" s="43"/>
      <c r="AQF12" s="43"/>
      <c r="AQG12" s="43"/>
      <c r="AQH12" s="43"/>
      <c r="AQI12" s="43"/>
      <c r="AQJ12" s="43"/>
      <c r="AQK12" s="43"/>
      <c r="AQL12" s="43"/>
      <c r="AQM12" s="43"/>
      <c r="AQN12" s="43"/>
      <c r="AQO12" s="43"/>
      <c r="AQP12" s="43"/>
      <c r="AQQ12" s="43"/>
      <c r="AQR12" s="43"/>
      <c r="AQS12" s="43"/>
      <c r="AQT12" s="43"/>
      <c r="AQU12" s="43"/>
      <c r="AQV12" s="43"/>
      <c r="AQW12" s="43"/>
      <c r="AQX12" s="43"/>
      <c r="AQY12" s="43"/>
      <c r="AQZ12" s="43"/>
      <c r="ARA12" s="43"/>
      <c r="ARB12" s="43"/>
      <c r="ARC12" s="43"/>
      <c r="ARD12" s="43"/>
      <c r="ARE12" s="43"/>
      <c r="ARF12" s="43"/>
      <c r="ARG12" s="43"/>
      <c r="ARH12" s="43"/>
      <c r="ARI12" s="43"/>
      <c r="ARJ12" s="43"/>
      <c r="ARK12" s="43"/>
      <c r="ARL12" s="43"/>
      <c r="ARM12" s="43"/>
      <c r="ARN12" s="43"/>
      <c r="ARO12" s="43"/>
      <c r="ARP12" s="43"/>
      <c r="ARQ12" s="43"/>
      <c r="ARR12" s="43"/>
      <c r="ARS12" s="43"/>
      <c r="ART12" s="43"/>
      <c r="ARU12" s="43"/>
      <c r="ARV12" s="43"/>
      <c r="ARW12" s="43"/>
      <c r="ARX12" s="43"/>
      <c r="ARY12" s="43"/>
      <c r="ARZ12" s="43"/>
      <c r="ASA12" s="43"/>
      <c r="ASB12" s="43"/>
      <c r="ASC12" s="43"/>
      <c r="ASD12" s="43"/>
      <c r="ASE12" s="43"/>
      <c r="ASF12" s="43"/>
      <c r="ASG12" s="43"/>
      <c r="ASH12" s="43"/>
      <c r="ASI12" s="43"/>
      <c r="ASJ12" s="43"/>
      <c r="ASK12" s="43"/>
      <c r="ASL12" s="43"/>
      <c r="ASM12" s="43"/>
      <c r="ASN12" s="43"/>
      <c r="ASO12" s="43"/>
      <c r="ASP12" s="43"/>
      <c r="ASQ12" s="43"/>
      <c r="ASR12" s="43"/>
      <c r="ASS12" s="43"/>
      <c r="AST12" s="43"/>
      <c r="ASU12" s="43"/>
      <c r="ASV12" s="43"/>
      <c r="ASW12" s="43"/>
      <c r="ASX12" s="43"/>
      <c r="ASY12" s="43"/>
      <c r="ASZ12" s="43"/>
      <c r="ATA12" s="43"/>
      <c r="ATB12" s="43"/>
      <c r="ATC12" s="43"/>
      <c r="ATD12" s="43"/>
      <c r="ATE12" s="43"/>
      <c r="ATF12" s="43"/>
      <c r="ATG12" s="43"/>
      <c r="ATH12" s="43"/>
      <c r="ATI12" s="43"/>
      <c r="ATJ12" s="43"/>
      <c r="ATK12" s="43"/>
      <c r="ATL12" s="43"/>
      <c r="ATM12" s="43"/>
      <c r="ATN12" s="43"/>
      <c r="ATO12" s="43"/>
      <c r="ATP12" s="43"/>
      <c r="ATQ12" s="43"/>
      <c r="ATR12" s="43"/>
      <c r="ATS12" s="43"/>
      <c r="ATT12" s="43"/>
      <c r="ATU12" s="43"/>
      <c r="ATV12" s="43"/>
      <c r="ATW12" s="43"/>
      <c r="ATX12" s="43"/>
      <c r="ATY12" s="43"/>
      <c r="ATZ12" s="43"/>
      <c r="AUA12" s="43"/>
      <c r="AUB12" s="43"/>
      <c r="AUC12" s="43"/>
      <c r="AUD12" s="43"/>
      <c r="AUE12" s="43"/>
      <c r="AUF12" s="43"/>
      <c r="AUG12" s="43"/>
      <c r="AUH12" s="43"/>
      <c r="AUI12" s="43"/>
      <c r="AUJ12" s="43"/>
      <c r="AUK12" s="43"/>
      <c r="AUL12" s="43"/>
      <c r="AUM12" s="43"/>
      <c r="AUN12" s="43"/>
      <c r="AUO12" s="43"/>
      <c r="AUP12" s="43"/>
      <c r="AUQ12" s="43"/>
      <c r="AUR12" s="43"/>
      <c r="AUS12" s="43"/>
      <c r="AUT12" s="43"/>
      <c r="AUU12" s="43"/>
      <c r="AUV12" s="43"/>
      <c r="AUW12" s="43"/>
      <c r="AUX12" s="43"/>
      <c r="AUY12" s="43"/>
      <c r="AUZ12" s="43"/>
      <c r="AVA12" s="43"/>
      <c r="AVB12" s="43"/>
      <c r="AVC12" s="43"/>
      <c r="AVD12" s="43"/>
      <c r="AVE12" s="43"/>
      <c r="AVF12" s="43"/>
      <c r="AVG12" s="43"/>
      <c r="AVH12" s="43"/>
      <c r="AVI12" s="43"/>
      <c r="AVJ12" s="43"/>
      <c r="AVK12" s="43"/>
      <c r="AVL12" s="43"/>
      <c r="AVM12" s="43"/>
      <c r="AVN12" s="43"/>
      <c r="AVO12" s="43"/>
      <c r="AVP12" s="43"/>
      <c r="AVQ12" s="43"/>
      <c r="AVR12" s="43"/>
      <c r="AVS12" s="43"/>
      <c r="AVT12" s="43"/>
      <c r="AVU12" s="43"/>
      <c r="AVV12" s="43"/>
      <c r="AVW12" s="43"/>
      <c r="AVX12" s="43"/>
      <c r="AVY12" s="43"/>
      <c r="AVZ12" s="43"/>
      <c r="AWA12" s="43"/>
      <c r="AWB12" s="43"/>
      <c r="AWC12" s="43"/>
      <c r="AWD12" s="43"/>
      <c r="AWE12" s="43"/>
      <c r="AWF12" s="43"/>
      <c r="AWG12" s="43"/>
      <c r="AWH12" s="43"/>
      <c r="AWI12" s="43"/>
      <c r="AWJ12" s="43"/>
      <c r="AWK12" s="43"/>
      <c r="AWL12" s="43"/>
      <c r="AWM12" s="43"/>
      <c r="AWN12" s="43"/>
      <c r="AWO12" s="43"/>
      <c r="AWP12" s="43"/>
      <c r="AWQ12" s="43"/>
      <c r="AWR12" s="43"/>
      <c r="AWS12" s="43"/>
      <c r="AWT12" s="43"/>
      <c r="AWU12" s="43"/>
      <c r="AWV12" s="43"/>
      <c r="AWW12" s="43"/>
      <c r="AWX12" s="43"/>
      <c r="AWY12" s="43"/>
      <c r="AWZ12" s="43"/>
      <c r="AXA12" s="43"/>
      <c r="AXB12" s="43"/>
      <c r="AXC12" s="43"/>
      <c r="AXD12" s="43"/>
      <c r="AXE12" s="43"/>
      <c r="AXF12" s="43"/>
      <c r="AXG12" s="43"/>
      <c r="AXH12" s="43"/>
      <c r="AXI12" s="43"/>
      <c r="AXJ12" s="43"/>
      <c r="AXK12" s="43"/>
      <c r="AXL12" s="43"/>
      <c r="AXM12" s="43"/>
      <c r="AXN12" s="43"/>
      <c r="AXO12" s="43"/>
      <c r="AXP12" s="43"/>
      <c r="AXQ12" s="43"/>
      <c r="AXR12" s="43"/>
      <c r="AXS12" s="43"/>
      <c r="AXT12" s="43"/>
      <c r="AXU12" s="43"/>
      <c r="AXV12" s="43"/>
      <c r="AXW12" s="43"/>
      <c r="AXX12" s="43"/>
      <c r="AXY12" s="43"/>
      <c r="AXZ12" s="43"/>
      <c r="AYA12" s="43"/>
      <c r="AYB12" s="43"/>
      <c r="AYC12" s="43"/>
      <c r="AYD12" s="43"/>
      <c r="AYE12" s="43"/>
      <c r="AYF12" s="43"/>
      <c r="AYG12" s="43"/>
      <c r="AYH12" s="43"/>
      <c r="AYI12" s="43"/>
      <c r="AYJ12" s="43"/>
      <c r="AYK12" s="43"/>
      <c r="AYL12" s="43"/>
      <c r="AYM12" s="43"/>
      <c r="AYN12" s="43"/>
      <c r="AYO12" s="43"/>
      <c r="AYP12" s="43"/>
      <c r="AYQ12" s="43"/>
      <c r="AYR12" s="43"/>
      <c r="AYS12" s="43"/>
      <c r="AYT12" s="43"/>
      <c r="AYU12" s="43"/>
      <c r="AYV12" s="43"/>
      <c r="AYW12" s="43"/>
      <c r="AYX12" s="43"/>
      <c r="AYY12" s="43"/>
      <c r="AYZ12" s="43"/>
      <c r="AZA12" s="43"/>
      <c r="AZB12" s="43"/>
      <c r="AZC12" s="43"/>
      <c r="AZD12" s="43"/>
      <c r="AZE12" s="43"/>
      <c r="AZF12" s="43"/>
      <c r="AZG12" s="43"/>
      <c r="AZH12" s="43"/>
      <c r="AZI12" s="43"/>
      <c r="AZJ12" s="43"/>
      <c r="AZK12" s="43"/>
      <c r="AZL12" s="43"/>
      <c r="AZM12" s="43"/>
      <c r="AZN12" s="43"/>
      <c r="AZO12" s="43"/>
      <c r="AZP12" s="43"/>
      <c r="AZQ12" s="43"/>
      <c r="AZR12" s="43"/>
      <c r="AZS12" s="43"/>
      <c r="AZT12" s="43"/>
      <c r="AZU12" s="43"/>
      <c r="AZV12" s="43"/>
      <c r="AZW12" s="43"/>
      <c r="AZX12" s="43"/>
      <c r="AZY12" s="43"/>
      <c r="AZZ12" s="43"/>
      <c r="BAA12" s="43"/>
      <c r="BAB12" s="43"/>
      <c r="BAC12" s="43"/>
      <c r="BAD12" s="43"/>
      <c r="BAE12" s="43"/>
      <c r="BAF12" s="43"/>
      <c r="BAG12" s="43"/>
      <c r="BAH12" s="43"/>
      <c r="BAI12" s="43"/>
      <c r="BAJ12" s="43"/>
      <c r="BAK12" s="43"/>
      <c r="BAL12" s="43"/>
      <c r="BAM12" s="43"/>
      <c r="BAN12" s="43"/>
      <c r="BAO12" s="43"/>
      <c r="BAP12" s="43"/>
      <c r="BAQ12" s="43"/>
      <c r="BAR12" s="43"/>
      <c r="BAS12" s="43"/>
      <c r="BAT12" s="43"/>
      <c r="BAU12" s="43"/>
      <c r="BAV12" s="43"/>
      <c r="BAW12" s="43"/>
      <c r="BAX12" s="43"/>
      <c r="BAY12" s="43"/>
      <c r="BAZ12" s="43"/>
      <c r="BBA12" s="43"/>
      <c r="BBB12" s="43"/>
      <c r="BBC12" s="43"/>
      <c r="BBD12" s="43"/>
      <c r="BBE12" s="43"/>
      <c r="BBF12" s="43"/>
      <c r="BBG12" s="43"/>
      <c r="BBH12" s="43"/>
      <c r="BBI12" s="43"/>
      <c r="BBJ12" s="43"/>
      <c r="BBK12" s="43"/>
      <c r="BBL12" s="43"/>
      <c r="BBM12" s="43"/>
      <c r="BBN12" s="43"/>
      <c r="BBO12" s="43"/>
      <c r="BBP12" s="43"/>
      <c r="BBQ12" s="43"/>
      <c r="BBR12" s="43"/>
      <c r="BBS12" s="43"/>
      <c r="BBT12" s="43"/>
      <c r="BBU12" s="43"/>
      <c r="BBV12" s="43"/>
      <c r="BBW12" s="43"/>
      <c r="BBX12" s="43"/>
      <c r="BBY12" s="43"/>
      <c r="BBZ12" s="43"/>
      <c r="BCA12" s="43"/>
      <c r="BCB12" s="43"/>
      <c r="BCC12" s="43"/>
      <c r="BCD12" s="43"/>
      <c r="BCE12" s="43"/>
      <c r="BCF12" s="43"/>
      <c r="BCG12" s="43"/>
      <c r="BCH12" s="43"/>
      <c r="BCI12" s="43"/>
      <c r="BCJ12" s="43"/>
      <c r="BCK12" s="43"/>
      <c r="BCL12" s="43"/>
      <c r="BCM12" s="43"/>
      <c r="BCN12" s="43"/>
      <c r="BCO12" s="43"/>
      <c r="BCP12" s="43"/>
      <c r="BCQ12" s="43"/>
      <c r="BCR12" s="43"/>
      <c r="BCS12" s="43"/>
      <c r="BCT12" s="43"/>
      <c r="BCU12" s="43"/>
      <c r="BCV12" s="43"/>
      <c r="BCW12" s="43"/>
      <c r="BCX12" s="43"/>
      <c r="BCY12" s="43"/>
      <c r="BCZ12" s="43"/>
      <c r="BDA12" s="43"/>
      <c r="BDB12" s="43"/>
      <c r="BDC12" s="43"/>
      <c r="BDD12" s="43"/>
      <c r="BDE12" s="43"/>
      <c r="BDF12" s="43"/>
      <c r="BDG12" s="43"/>
      <c r="BDH12" s="43"/>
      <c r="BDI12" s="43"/>
      <c r="BDJ12" s="43"/>
      <c r="BDK12" s="43"/>
      <c r="BDL12" s="43"/>
      <c r="BDM12" s="43"/>
      <c r="BDN12" s="43"/>
      <c r="BDO12" s="43"/>
      <c r="BDP12" s="43"/>
      <c r="BDQ12" s="43"/>
      <c r="BDR12" s="43"/>
      <c r="BDS12" s="43"/>
      <c r="BDT12" s="43"/>
      <c r="BDU12" s="43"/>
      <c r="BDV12" s="43"/>
      <c r="BDW12" s="43"/>
      <c r="BDX12" s="43"/>
      <c r="BDY12" s="43"/>
      <c r="BDZ12" s="43"/>
      <c r="BEA12" s="43"/>
      <c r="BEB12" s="43"/>
      <c r="BEC12" s="43"/>
      <c r="BED12" s="43"/>
      <c r="BEE12" s="43"/>
      <c r="BEF12" s="43"/>
      <c r="BEG12" s="43"/>
      <c r="BEH12" s="43"/>
      <c r="BEI12" s="43"/>
      <c r="BEJ12" s="43"/>
      <c r="BEK12" s="43"/>
      <c r="BEL12" s="43"/>
      <c r="BEM12" s="43"/>
      <c r="BEN12" s="43"/>
      <c r="BEO12" s="43"/>
      <c r="BEP12" s="43"/>
      <c r="BEQ12" s="43"/>
      <c r="BER12" s="43"/>
      <c r="BES12" s="43"/>
      <c r="BET12" s="43"/>
      <c r="BEU12" s="43"/>
      <c r="BEV12" s="43"/>
      <c r="BEW12" s="43"/>
      <c r="BEX12" s="43"/>
      <c r="BEY12" s="43"/>
      <c r="BEZ12" s="43"/>
      <c r="BFA12" s="43"/>
      <c r="BFB12" s="43"/>
      <c r="BFC12" s="43"/>
      <c r="BFD12" s="43"/>
      <c r="BFE12" s="43"/>
      <c r="BFF12" s="43"/>
      <c r="BFG12" s="43"/>
      <c r="BFH12" s="43"/>
      <c r="BFI12" s="43"/>
      <c r="BFJ12" s="43"/>
      <c r="BFK12" s="43"/>
      <c r="BFL12" s="43"/>
      <c r="BFM12" s="43"/>
      <c r="BFN12" s="43"/>
      <c r="BFO12" s="43"/>
      <c r="BFP12" s="43"/>
      <c r="BFQ12" s="43"/>
      <c r="BFR12" s="43"/>
      <c r="BFS12" s="43"/>
      <c r="BFT12" s="43"/>
      <c r="BFU12" s="43"/>
      <c r="BFV12" s="43"/>
      <c r="BFW12" s="43"/>
      <c r="BFX12" s="43"/>
      <c r="BFY12" s="43"/>
      <c r="BFZ12" s="43"/>
      <c r="BGA12" s="43"/>
      <c r="BGB12" s="43"/>
      <c r="BGC12" s="43"/>
      <c r="BGD12" s="43"/>
      <c r="BGE12" s="43"/>
      <c r="BGF12" s="43"/>
      <c r="BGG12" s="43"/>
      <c r="BGH12" s="43"/>
      <c r="BGI12" s="43"/>
      <c r="BGJ12" s="43"/>
      <c r="BGK12" s="43"/>
      <c r="BGL12" s="43"/>
      <c r="BGM12" s="43"/>
      <c r="BGN12" s="43"/>
      <c r="BGO12" s="43"/>
      <c r="BGP12" s="43"/>
      <c r="BGQ12" s="43"/>
      <c r="BGR12" s="43"/>
      <c r="BGS12" s="43"/>
      <c r="BGT12" s="43"/>
      <c r="BGU12" s="43"/>
      <c r="BGV12" s="43"/>
      <c r="BGW12" s="43"/>
      <c r="BGX12" s="43"/>
      <c r="BGY12" s="43"/>
      <c r="BGZ12" s="43"/>
      <c r="BHA12" s="43"/>
      <c r="BHB12" s="43"/>
      <c r="BHC12" s="43"/>
      <c r="BHD12" s="43"/>
      <c r="BHE12" s="43"/>
      <c r="BHF12" s="43"/>
      <c r="BHG12" s="43"/>
      <c r="BHH12" s="43"/>
      <c r="BHI12" s="43"/>
      <c r="BHJ12" s="43"/>
      <c r="BHK12" s="43"/>
      <c r="BHL12" s="43"/>
      <c r="BHM12" s="43"/>
      <c r="BHN12" s="43"/>
      <c r="BHO12" s="43"/>
      <c r="BHP12" s="43"/>
      <c r="BHQ12" s="43"/>
      <c r="BHR12" s="43"/>
      <c r="BHS12" s="43"/>
      <c r="BHT12" s="43"/>
      <c r="BHU12" s="43"/>
      <c r="BHV12" s="43"/>
      <c r="BHW12" s="43"/>
      <c r="BHX12" s="43"/>
      <c r="BHY12" s="43"/>
      <c r="BHZ12" s="43"/>
      <c r="BIA12" s="43"/>
      <c r="BIB12" s="43"/>
      <c r="BIC12" s="43"/>
      <c r="BID12" s="43"/>
      <c r="BIE12" s="43"/>
      <c r="BIF12" s="43"/>
      <c r="BIG12" s="43"/>
      <c r="BIH12" s="43"/>
      <c r="BII12" s="43"/>
      <c r="BIJ12" s="43"/>
      <c r="BIK12" s="43"/>
      <c r="BIL12" s="43"/>
      <c r="BIM12" s="43"/>
      <c r="BIN12" s="43"/>
      <c r="BIO12" s="43"/>
      <c r="BIP12" s="43"/>
      <c r="BIQ12" s="43"/>
      <c r="BIR12" s="43"/>
      <c r="BIS12" s="43"/>
      <c r="BIT12" s="43"/>
      <c r="BIU12" s="43"/>
      <c r="BIV12" s="43"/>
      <c r="BIW12" s="43"/>
      <c r="BIX12" s="43"/>
      <c r="BIY12" s="43"/>
      <c r="BIZ12" s="43"/>
      <c r="BJA12" s="43"/>
      <c r="BJB12" s="43"/>
      <c r="BJC12" s="43"/>
      <c r="BJD12" s="43"/>
      <c r="BJE12" s="43"/>
      <c r="BJF12" s="43"/>
      <c r="BJG12" s="43"/>
      <c r="BJH12" s="43"/>
      <c r="BJI12" s="43"/>
      <c r="BJJ12" s="43"/>
      <c r="BJK12" s="43"/>
      <c r="BJL12" s="43"/>
      <c r="BJM12" s="43"/>
      <c r="BJN12" s="43"/>
      <c r="BJO12" s="43"/>
      <c r="BJP12" s="43"/>
      <c r="BJQ12" s="43"/>
      <c r="BJR12" s="43"/>
      <c r="BJS12" s="43"/>
      <c r="BJT12" s="43"/>
      <c r="BJU12" s="43"/>
      <c r="BJV12" s="43"/>
      <c r="BJW12" s="43"/>
      <c r="BJX12" s="43"/>
      <c r="BJY12" s="43"/>
      <c r="BJZ12" s="43"/>
      <c r="BKA12" s="43"/>
      <c r="BKB12" s="43"/>
      <c r="BKC12" s="43"/>
      <c r="BKD12" s="43"/>
      <c r="BKE12" s="43"/>
      <c r="BKF12" s="43"/>
      <c r="BKG12" s="43"/>
      <c r="BKH12" s="43"/>
      <c r="BKI12" s="43"/>
      <c r="BKJ12" s="43"/>
      <c r="BKK12" s="43"/>
      <c r="BKL12" s="43"/>
      <c r="BKM12" s="43"/>
      <c r="BKN12" s="43"/>
      <c r="BKO12" s="43"/>
      <c r="BKP12" s="43"/>
      <c r="BKQ12" s="43"/>
      <c r="BKR12" s="43"/>
      <c r="BKS12" s="43"/>
      <c r="BKT12" s="43"/>
      <c r="BKU12" s="43"/>
      <c r="BKV12" s="43"/>
      <c r="BKW12" s="43"/>
      <c r="BKX12" s="43"/>
      <c r="BKY12" s="43"/>
      <c r="BKZ12" s="43"/>
      <c r="BLA12" s="43"/>
      <c r="BLB12" s="43"/>
      <c r="BLC12" s="43"/>
      <c r="BLD12" s="43"/>
      <c r="BLE12" s="43"/>
      <c r="BLF12" s="43"/>
      <c r="BLG12" s="43"/>
      <c r="BLH12" s="43"/>
      <c r="BLI12" s="43"/>
      <c r="BLJ12" s="43"/>
      <c r="BLK12" s="43"/>
      <c r="BLL12" s="43"/>
      <c r="BLM12" s="43"/>
      <c r="BLN12" s="43"/>
      <c r="BLO12" s="43"/>
      <c r="BLP12" s="43"/>
      <c r="BLQ12" s="43"/>
      <c r="BLR12" s="43"/>
      <c r="BLS12" s="43"/>
      <c r="BLT12" s="43"/>
      <c r="BLU12" s="43"/>
      <c r="BLV12" s="43"/>
      <c r="BLW12" s="43"/>
      <c r="BLX12" s="43"/>
      <c r="BLY12" s="43"/>
      <c r="BLZ12" s="43"/>
      <c r="BMA12" s="43"/>
      <c r="BMB12" s="43"/>
      <c r="BMC12" s="43"/>
      <c r="BMD12" s="43"/>
      <c r="BME12" s="43"/>
      <c r="BMF12" s="43"/>
      <c r="BMG12" s="43"/>
      <c r="BMH12" s="43"/>
      <c r="BMI12" s="43"/>
      <c r="BMJ12" s="43"/>
      <c r="BMK12" s="43"/>
      <c r="BML12" s="43"/>
      <c r="BMM12" s="43"/>
      <c r="BMN12" s="43"/>
      <c r="BMO12" s="43"/>
      <c r="BMP12" s="43"/>
      <c r="BMQ12" s="43"/>
      <c r="BMR12" s="43"/>
      <c r="BMS12" s="43"/>
      <c r="BMT12" s="43"/>
      <c r="BMU12" s="43"/>
      <c r="BMV12" s="43"/>
      <c r="BMW12" s="43"/>
      <c r="BMX12" s="43"/>
      <c r="BMY12" s="43"/>
      <c r="BMZ12" s="43"/>
      <c r="BNA12" s="43"/>
      <c r="BNB12" s="43"/>
      <c r="BNC12" s="43"/>
      <c r="BND12" s="43"/>
      <c r="BNE12" s="43"/>
      <c r="BNF12" s="43"/>
      <c r="BNG12" s="43"/>
      <c r="BNH12" s="43"/>
      <c r="BNI12" s="43"/>
      <c r="BNJ12" s="43"/>
      <c r="BNK12" s="43"/>
      <c r="BNL12" s="43"/>
      <c r="BNM12" s="43"/>
      <c r="BNN12" s="43"/>
      <c r="BNO12" s="43"/>
      <c r="BNP12" s="43"/>
      <c r="BNQ12" s="43"/>
      <c r="BNR12" s="43"/>
      <c r="BNS12" s="43"/>
      <c r="BNT12" s="43"/>
      <c r="BNU12" s="43"/>
      <c r="BNV12" s="43"/>
      <c r="BNW12" s="43"/>
      <c r="BNX12" s="43"/>
      <c r="BNY12" s="43"/>
      <c r="BNZ12" s="43"/>
      <c r="BOA12" s="43"/>
      <c r="BOB12" s="43"/>
      <c r="BOC12" s="43"/>
      <c r="BOD12" s="43"/>
      <c r="BOE12" s="43"/>
      <c r="BOF12" s="43"/>
      <c r="BOG12" s="43"/>
      <c r="BOH12" s="43"/>
      <c r="BOI12" s="43"/>
      <c r="BOJ12" s="43"/>
      <c r="BOK12" s="43"/>
      <c r="BOL12" s="43"/>
      <c r="BOM12" s="43"/>
      <c r="BON12" s="43"/>
      <c r="BOO12" s="43"/>
      <c r="BOP12" s="43"/>
      <c r="BOQ12" s="43"/>
      <c r="BOR12" s="43"/>
      <c r="BOS12" s="43"/>
      <c r="BOT12" s="43"/>
      <c r="BOU12" s="43"/>
      <c r="BOV12" s="43"/>
      <c r="BOW12" s="43"/>
      <c r="BOX12" s="43"/>
      <c r="BOY12" s="43"/>
      <c r="BOZ12" s="43"/>
      <c r="BPA12" s="43"/>
      <c r="BPB12" s="43"/>
      <c r="BPC12" s="43"/>
      <c r="BPD12" s="43"/>
      <c r="BPE12" s="43"/>
      <c r="BPF12" s="43"/>
      <c r="BPG12" s="43"/>
      <c r="BPH12" s="43"/>
      <c r="BPI12" s="43"/>
      <c r="BPJ12" s="43"/>
      <c r="BPK12" s="43"/>
      <c r="BPL12" s="43"/>
      <c r="BPM12" s="43"/>
      <c r="BPN12" s="43"/>
      <c r="BPO12" s="43"/>
      <c r="BPP12" s="43"/>
      <c r="BPQ12" s="43"/>
      <c r="BPR12" s="43"/>
      <c r="BPS12" s="43"/>
      <c r="BPT12" s="43"/>
      <c r="BPU12" s="43"/>
      <c r="BPV12" s="43"/>
      <c r="BPW12" s="43"/>
      <c r="BPX12" s="43"/>
      <c r="BPY12" s="43"/>
      <c r="BPZ12" s="43"/>
      <c r="BQA12" s="43"/>
      <c r="BQB12" s="43"/>
      <c r="BQC12" s="43"/>
      <c r="BQD12" s="43"/>
      <c r="BQE12" s="43"/>
      <c r="BQF12" s="43"/>
      <c r="BQG12" s="43"/>
      <c r="BQH12" s="43"/>
      <c r="BQI12" s="43"/>
      <c r="BQJ12" s="43"/>
      <c r="BQK12" s="43"/>
      <c r="BQL12" s="43"/>
      <c r="BQM12" s="43"/>
      <c r="BQN12" s="43"/>
      <c r="BQO12" s="43"/>
      <c r="BQP12" s="43"/>
      <c r="BQQ12" s="43"/>
      <c r="BQR12" s="43"/>
      <c r="BQS12" s="43"/>
      <c r="BQT12" s="43"/>
      <c r="BQU12" s="43"/>
      <c r="BQV12" s="43"/>
      <c r="BQW12" s="43"/>
      <c r="BQX12" s="43"/>
      <c r="BQY12" s="43"/>
      <c r="BQZ12" s="43"/>
      <c r="BRA12" s="43"/>
      <c r="BRB12" s="43"/>
      <c r="BRC12" s="43"/>
      <c r="BRD12" s="43"/>
      <c r="BRE12" s="43"/>
      <c r="BRF12" s="43"/>
      <c r="BRG12" s="43"/>
      <c r="BRH12" s="43"/>
      <c r="BRI12" s="43"/>
      <c r="BRJ12" s="43"/>
      <c r="BRK12" s="43"/>
      <c r="BRL12" s="43"/>
      <c r="BRM12" s="43"/>
      <c r="BRN12" s="43"/>
      <c r="BRO12" s="43"/>
      <c r="BRP12" s="43"/>
      <c r="BRQ12" s="43"/>
      <c r="BRR12" s="43"/>
      <c r="BRS12" s="43"/>
      <c r="BRT12" s="43"/>
      <c r="BRU12" s="43"/>
      <c r="BRV12" s="43"/>
      <c r="BRW12" s="43"/>
      <c r="BRX12" s="43"/>
      <c r="BRY12" s="43"/>
      <c r="BRZ12" s="43"/>
      <c r="BSA12" s="43"/>
      <c r="BSB12" s="43"/>
      <c r="BSC12" s="43"/>
      <c r="BSD12" s="43"/>
      <c r="BSE12" s="43"/>
      <c r="BSF12" s="43"/>
      <c r="BSG12" s="43"/>
      <c r="BSH12" s="43"/>
      <c r="BSI12" s="43"/>
      <c r="BSJ12" s="43"/>
      <c r="BSK12" s="43"/>
      <c r="BSL12" s="43"/>
      <c r="BSM12" s="43"/>
      <c r="BSN12" s="43"/>
      <c r="BSO12" s="43"/>
      <c r="BSP12" s="43"/>
      <c r="BSQ12" s="43"/>
      <c r="BSR12" s="43"/>
      <c r="BSS12" s="43"/>
      <c r="BST12" s="43"/>
      <c r="BSU12" s="43"/>
      <c r="BSV12" s="43"/>
      <c r="BSW12" s="43"/>
      <c r="BSX12" s="43"/>
      <c r="BSY12" s="43"/>
      <c r="BSZ12" s="43"/>
      <c r="BTA12" s="43"/>
      <c r="BTB12" s="43"/>
      <c r="BTC12" s="43"/>
      <c r="BTD12" s="43"/>
      <c r="BTE12" s="43"/>
      <c r="BTF12" s="43"/>
      <c r="BTG12" s="43"/>
      <c r="BTH12" s="43"/>
      <c r="BTI12" s="43"/>
      <c r="BTJ12" s="43"/>
      <c r="BTK12" s="43"/>
      <c r="BTL12" s="43"/>
      <c r="BTM12" s="43"/>
      <c r="BTN12" s="43"/>
      <c r="BTO12" s="43"/>
      <c r="BTP12" s="43"/>
      <c r="BTQ12" s="43"/>
      <c r="BTR12" s="43"/>
      <c r="BTS12" s="43"/>
      <c r="BTT12" s="43"/>
      <c r="BTU12" s="43"/>
      <c r="BTV12" s="43"/>
      <c r="BTW12" s="43"/>
      <c r="BTX12" s="43"/>
      <c r="BTY12" s="43"/>
      <c r="BTZ12" s="43"/>
      <c r="BUA12" s="43"/>
      <c r="BUB12" s="43"/>
      <c r="BUC12" s="43"/>
      <c r="BUD12" s="43"/>
      <c r="BUE12" s="43"/>
      <c r="BUF12" s="43"/>
      <c r="BUG12" s="43"/>
      <c r="BUH12" s="43"/>
      <c r="BUI12" s="43"/>
      <c r="BUJ12" s="43"/>
      <c r="BUK12" s="43"/>
      <c r="BUL12" s="43"/>
      <c r="BUM12" s="43"/>
      <c r="BUN12" s="43"/>
      <c r="BUO12" s="43"/>
      <c r="BUP12" s="43"/>
      <c r="BUQ12" s="43"/>
      <c r="BUR12" s="43"/>
      <c r="BUS12" s="43"/>
      <c r="BUT12" s="43"/>
      <c r="BUU12" s="43"/>
      <c r="BUV12" s="43"/>
      <c r="BUW12" s="43"/>
      <c r="BUX12" s="43"/>
      <c r="BUY12" s="43"/>
      <c r="BUZ12" s="43"/>
      <c r="BVA12" s="43"/>
      <c r="BVB12" s="43"/>
      <c r="BVC12" s="43"/>
      <c r="BVD12" s="43"/>
      <c r="BVE12" s="43"/>
      <c r="BVF12" s="43"/>
      <c r="BVG12" s="43"/>
      <c r="BVH12" s="43"/>
      <c r="BVI12" s="43"/>
      <c r="BVJ12" s="43"/>
      <c r="BVK12" s="43"/>
      <c r="BVL12" s="43"/>
      <c r="BVM12" s="43"/>
      <c r="BVN12" s="43"/>
      <c r="BVO12" s="43"/>
      <c r="BVP12" s="43"/>
      <c r="BVQ12" s="43"/>
      <c r="BVR12" s="43"/>
      <c r="BVS12" s="43"/>
      <c r="BVT12" s="43"/>
      <c r="BVU12" s="43"/>
      <c r="BVV12" s="43"/>
      <c r="BVW12" s="43"/>
      <c r="BVX12" s="43"/>
      <c r="BVY12" s="43"/>
      <c r="BVZ12" s="43"/>
      <c r="BWA12" s="43"/>
      <c r="BWB12" s="43"/>
      <c r="BWC12" s="43"/>
      <c r="BWD12" s="43"/>
      <c r="BWE12" s="43"/>
      <c r="BWF12" s="43"/>
      <c r="BWG12" s="43"/>
      <c r="BWH12" s="43"/>
      <c r="BWI12" s="43"/>
      <c r="BWJ12" s="43"/>
      <c r="BWK12" s="43"/>
      <c r="BWL12" s="43"/>
      <c r="BWM12" s="43"/>
      <c r="BWN12" s="43"/>
      <c r="BWO12" s="43"/>
      <c r="BWP12" s="43"/>
      <c r="BWQ12" s="43"/>
      <c r="BWR12" s="43"/>
      <c r="BWS12" s="43"/>
      <c r="BWT12" s="43"/>
      <c r="BWU12" s="43"/>
      <c r="BWV12" s="43"/>
      <c r="BWW12" s="43"/>
      <c r="BWX12" s="43"/>
      <c r="BWY12" s="43"/>
      <c r="BWZ12" s="43"/>
      <c r="BXA12" s="43"/>
      <c r="BXB12" s="43"/>
      <c r="BXC12" s="43"/>
      <c r="BXD12" s="43"/>
      <c r="BXE12" s="43"/>
      <c r="BXF12" s="43"/>
      <c r="BXG12" s="43"/>
      <c r="BXH12" s="43"/>
      <c r="BXI12" s="43"/>
      <c r="BXJ12" s="43"/>
      <c r="BXK12" s="43"/>
      <c r="BXL12" s="43"/>
      <c r="BXM12" s="43"/>
      <c r="BXN12" s="43"/>
      <c r="BXO12" s="43"/>
      <c r="BXP12" s="43"/>
      <c r="BXQ12" s="43"/>
      <c r="BXR12" s="43"/>
      <c r="BXS12" s="43"/>
      <c r="BXT12" s="43"/>
      <c r="BXU12" s="43"/>
      <c r="BXV12" s="43"/>
      <c r="BXW12" s="43"/>
      <c r="BXX12" s="43"/>
      <c r="BXY12" s="43"/>
      <c r="BXZ12" s="43"/>
      <c r="BYA12" s="43"/>
      <c r="BYB12" s="43"/>
      <c r="BYC12" s="43"/>
      <c r="BYD12" s="43"/>
      <c r="BYE12" s="43"/>
      <c r="BYF12" s="43"/>
      <c r="BYG12" s="43"/>
      <c r="BYH12" s="43"/>
      <c r="BYI12" s="43"/>
      <c r="BYJ12" s="43"/>
      <c r="BYK12" s="43"/>
      <c r="BYL12" s="43"/>
      <c r="BYM12" s="43"/>
      <c r="BYN12" s="43"/>
      <c r="BYO12" s="43"/>
      <c r="BYP12" s="43"/>
      <c r="BYQ12" s="43"/>
      <c r="BYR12" s="43"/>
      <c r="BYS12" s="43"/>
      <c r="BYT12" s="43"/>
      <c r="BYU12" s="43"/>
      <c r="BYV12" s="43"/>
      <c r="BYW12" s="43"/>
      <c r="BYX12" s="43"/>
      <c r="BYY12" s="43"/>
      <c r="BYZ12" s="43"/>
      <c r="BZA12" s="43"/>
      <c r="BZB12" s="43"/>
      <c r="BZC12" s="43"/>
      <c r="BZD12" s="43"/>
      <c r="BZE12" s="43"/>
      <c r="BZF12" s="43"/>
      <c r="BZG12" s="43"/>
      <c r="BZH12" s="43"/>
      <c r="BZI12" s="43"/>
      <c r="BZJ12" s="43"/>
      <c r="BZK12" s="43"/>
      <c r="BZL12" s="43"/>
      <c r="BZM12" s="43"/>
      <c r="BZN12" s="43"/>
      <c r="BZO12" s="43"/>
      <c r="BZP12" s="43"/>
      <c r="BZQ12" s="43"/>
      <c r="BZR12" s="43"/>
      <c r="BZS12" s="43"/>
      <c r="BZT12" s="43"/>
      <c r="BZU12" s="43"/>
      <c r="BZV12" s="43"/>
      <c r="BZW12" s="43"/>
      <c r="BZX12" s="43"/>
      <c r="BZY12" s="43"/>
      <c r="BZZ12" s="43"/>
      <c r="CAA12" s="43"/>
      <c r="CAB12" s="43"/>
      <c r="CAC12" s="43"/>
      <c r="CAD12" s="43"/>
      <c r="CAE12" s="43"/>
      <c r="CAF12" s="43"/>
      <c r="CAG12" s="43"/>
      <c r="CAH12" s="43"/>
      <c r="CAI12" s="43"/>
      <c r="CAJ12" s="43"/>
      <c r="CAK12" s="43"/>
      <c r="CAL12" s="43"/>
      <c r="CAM12" s="43"/>
      <c r="CAN12" s="43"/>
      <c r="CAO12" s="43"/>
      <c r="CAP12" s="43"/>
      <c r="CAQ12" s="43"/>
      <c r="CAR12" s="43"/>
      <c r="CAS12" s="43"/>
      <c r="CAT12" s="43"/>
      <c r="CAU12" s="43"/>
      <c r="CAV12" s="43"/>
      <c r="CAW12" s="43"/>
      <c r="CAX12" s="43"/>
      <c r="CAY12" s="43"/>
      <c r="CAZ12" s="43"/>
      <c r="CBA12" s="43"/>
      <c r="CBB12" s="43"/>
      <c r="CBC12" s="43"/>
      <c r="CBD12" s="43"/>
      <c r="CBE12" s="43"/>
      <c r="CBF12" s="43"/>
      <c r="CBG12" s="43"/>
      <c r="CBH12" s="43"/>
      <c r="CBI12" s="43"/>
      <c r="CBJ12" s="43"/>
      <c r="CBK12" s="43"/>
      <c r="CBL12" s="43"/>
      <c r="CBM12" s="43"/>
      <c r="CBN12" s="43"/>
      <c r="CBO12" s="43"/>
      <c r="CBP12" s="43"/>
      <c r="CBQ12" s="43"/>
      <c r="CBR12" s="43"/>
      <c r="CBS12" s="43"/>
      <c r="CBT12" s="43"/>
      <c r="CBU12" s="43"/>
      <c r="CBV12" s="43"/>
      <c r="CBW12" s="43"/>
      <c r="CBX12" s="43"/>
      <c r="CBY12" s="43"/>
      <c r="CBZ12" s="43"/>
      <c r="CCA12" s="43"/>
      <c r="CCB12" s="43"/>
      <c r="CCC12" s="43"/>
      <c r="CCD12" s="43"/>
      <c r="CCE12" s="43"/>
      <c r="CCF12" s="43"/>
      <c r="CCG12" s="43"/>
      <c r="CCH12" s="43"/>
      <c r="CCI12" s="43"/>
      <c r="CCJ12" s="43"/>
      <c r="CCK12" s="43"/>
      <c r="CCL12" s="43"/>
      <c r="CCM12" s="43"/>
      <c r="CCN12" s="43"/>
      <c r="CCO12" s="43"/>
      <c r="CCP12" s="43"/>
      <c r="CCQ12" s="43"/>
      <c r="CCR12" s="43"/>
      <c r="CCS12" s="43"/>
      <c r="CCT12" s="43"/>
      <c r="CCU12" s="43"/>
      <c r="CCV12" s="43"/>
      <c r="CCW12" s="43"/>
      <c r="CCX12" s="43"/>
      <c r="CCY12" s="43"/>
      <c r="CCZ12" s="43"/>
      <c r="CDA12" s="43"/>
      <c r="CDB12" s="43"/>
      <c r="CDC12" s="43"/>
      <c r="CDD12" s="43"/>
      <c r="CDE12" s="43"/>
      <c r="CDF12" s="43"/>
      <c r="CDG12" s="43"/>
      <c r="CDH12" s="43"/>
      <c r="CDI12" s="43"/>
      <c r="CDJ12" s="43"/>
      <c r="CDK12" s="43"/>
      <c r="CDL12" s="43"/>
      <c r="CDM12" s="43"/>
      <c r="CDN12" s="43"/>
      <c r="CDO12" s="43"/>
      <c r="CDP12" s="43"/>
      <c r="CDQ12" s="43"/>
      <c r="CDR12" s="43"/>
      <c r="CDS12" s="43"/>
      <c r="CDT12" s="43"/>
      <c r="CDU12" s="43"/>
      <c r="CDV12" s="43"/>
      <c r="CDW12" s="43"/>
      <c r="CDX12" s="43"/>
      <c r="CDY12" s="43"/>
      <c r="CDZ12" s="43"/>
      <c r="CEA12" s="43"/>
      <c r="CEB12" s="43"/>
      <c r="CEC12" s="43"/>
      <c r="CED12" s="43"/>
      <c r="CEE12" s="43"/>
      <c r="CEF12" s="43"/>
      <c r="CEG12" s="43"/>
      <c r="CEH12" s="43"/>
      <c r="CEI12" s="43"/>
      <c r="CEJ12" s="43"/>
      <c r="CEK12" s="43"/>
      <c r="CEL12" s="43"/>
      <c r="CEM12" s="43"/>
      <c r="CEN12" s="43"/>
      <c r="CEO12" s="43"/>
      <c r="CEP12" s="43"/>
      <c r="CEQ12" s="43"/>
      <c r="CER12" s="43"/>
      <c r="CES12" s="43"/>
      <c r="CET12" s="43"/>
      <c r="CEU12" s="43"/>
      <c r="CEV12" s="43"/>
      <c r="CEW12" s="43"/>
      <c r="CEX12" s="43"/>
      <c r="CEY12" s="43"/>
      <c r="CEZ12" s="43"/>
      <c r="CFA12" s="43"/>
      <c r="CFB12" s="43"/>
      <c r="CFC12" s="43"/>
      <c r="CFD12" s="43"/>
      <c r="CFE12" s="43"/>
      <c r="CFF12" s="43"/>
      <c r="CFG12" s="43"/>
      <c r="CFH12" s="43"/>
      <c r="CFI12" s="43"/>
      <c r="CFJ12" s="43"/>
      <c r="CFK12" s="43"/>
      <c r="CFL12" s="43"/>
      <c r="CFM12" s="43"/>
      <c r="CFN12" s="43"/>
      <c r="CFO12" s="43"/>
      <c r="CFP12" s="43"/>
      <c r="CFQ12" s="43"/>
      <c r="CFR12" s="43"/>
      <c r="CFS12" s="43"/>
      <c r="CFT12" s="43"/>
      <c r="CFU12" s="43"/>
      <c r="CFV12" s="43"/>
      <c r="CFW12" s="43"/>
      <c r="CFX12" s="43"/>
      <c r="CFY12" s="43"/>
      <c r="CFZ12" s="43"/>
      <c r="CGA12" s="43"/>
      <c r="CGB12" s="43"/>
      <c r="CGC12" s="43"/>
      <c r="CGD12" s="43"/>
      <c r="CGE12" s="43"/>
      <c r="CGF12" s="43"/>
      <c r="CGG12" s="43"/>
      <c r="CGH12" s="43"/>
      <c r="CGI12" s="43"/>
      <c r="CGJ12" s="43"/>
      <c r="CGK12" s="43"/>
      <c r="CGL12" s="43"/>
      <c r="CGM12" s="43"/>
      <c r="CGN12" s="43"/>
      <c r="CGO12" s="43"/>
      <c r="CGP12" s="43"/>
      <c r="CGQ12" s="43"/>
      <c r="CGR12" s="43"/>
      <c r="CGS12" s="43"/>
      <c r="CGT12" s="43"/>
      <c r="CGU12" s="43"/>
      <c r="CGV12" s="43"/>
      <c r="CGW12" s="43"/>
      <c r="CGX12" s="43"/>
      <c r="CGY12" s="43"/>
      <c r="CGZ12" s="43"/>
      <c r="CHA12" s="43"/>
      <c r="CHB12" s="43"/>
      <c r="CHC12" s="43"/>
      <c r="CHD12" s="43"/>
      <c r="CHE12" s="43"/>
      <c r="CHF12" s="43"/>
      <c r="CHG12" s="43"/>
      <c r="CHH12" s="43"/>
      <c r="CHI12" s="43"/>
      <c r="CHJ12" s="43"/>
      <c r="CHK12" s="43"/>
      <c r="CHL12" s="43"/>
      <c r="CHM12" s="43"/>
      <c r="CHN12" s="43"/>
      <c r="CHO12" s="43"/>
      <c r="CHP12" s="43"/>
      <c r="CHQ12" s="43"/>
      <c r="CHR12" s="43"/>
      <c r="CHS12" s="43"/>
      <c r="CHT12" s="43"/>
      <c r="CHU12" s="43"/>
      <c r="CHV12" s="43"/>
      <c r="CHW12" s="43"/>
      <c r="CHX12" s="43"/>
      <c r="CHY12" s="43"/>
      <c r="CHZ12" s="43"/>
      <c r="CIA12" s="43"/>
      <c r="CIB12" s="43"/>
      <c r="CIC12" s="43"/>
      <c r="CID12" s="43"/>
      <c r="CIE12" s="43"/>
      <c r="CIF12" s="43"/>
      <c r="CIG12" s="43"/>
      <c r="CIH12" s="43"/>
      <c r="CII12" s="43"/>
      <c r="CIJ12" s="43"/>
      <c r="CIK12" s="43"/>
      <c r="CIL12" s="43"/>
      <c r="CIM12" s="43"/>
      <c r="CIN12" s="43"/>
      <c r="CIO12" s="43"/>
      <c r="CIP12" s="43"/>
      <c r="CIQ12" s="43"/>
      <c r="CIR12" s="43"/>
      <c r="CIS12" s="43"/>
      <c r="CIT12" s="43"/>
      <c r="CIU12" s="43"/>
      <c r="CIV12" s="43"/>
      <c r="CIW12" s="43"/>
      <c r="CIX12" s="43"/>
      <c r="CIY12" s="43"/>
      <c r="CIZ12" s="43"/>
      <c r="CJA12" s="43"/>
      <c r="CJB12" s="43"/>
      <c r="CJC12" s="43"/>
      <c r="CJD12" s="43"/>
      <c r="CJE12" s="43"/>
      <c r="CJF12" s="43"/>
      <c r="CJG12" s="43"/>
      <c r="CJH12" s="43"/>
      <c r="CJI12" s="43"/>
      <c r="CJJ12" s="43"/>
      <c r="CJK12" s="43"/>
      <c r="CJL12" s="43"/>
      <c r="CJM12" s="43"/>
      <c r="CJN12" s="43"/>
      <c r="CJO12" s="43"/>
      <c r="CJP12" s="43"/>
      <c r="CJQ12" s="43"/>
      <c r="CJR12" s="43"/>
      <c r="CJS12" s="43"/>
      <c r="CJT12" s="43"/>
      <c r="CJU12" s="43"/>
      <c r="CJV12" s="43"/>
      <c r="CJW12" s="43"/>
      <c r="CJX12" s="43"/>
      <c r="CJY12" s="43"/>
      <c r="CJZ12" s="43"/>
      <c r="CKA12" s="43"/>
      <c r="CKB12" s="43"/>
      <c r="CKC12" s="43"/>
      <c r="CKD12" s="43"/>
      <c r="CKE12" s="43"/>
      <c r="CKF12" s="43"/>
      <c r="CKG12" s="43"/>
      <c r="CKH12" s="43"/>
      <c r="CKI12" s="43"/>
      <c r="CKJ12" s="43"/>
      <c r="CKK12" s="43"/>
      <c r="CKL12" s="43"/>
      <c r="CKM12" s="43"/>
      <c r="CKN12" s="43"/>
      <c r="CKO12" s="43"/>
      <c r="CKP12" s="43"/>
      <c r="CKQ12" s="43"/>
      <c r="CKR12" s="43"/>
      <c r="CKS12" s="43"/>
      <c r="CKT12" s="43"/>
      <c r="CKU12" s="43"/>
      <c r="CKV12" s="43"/>
      <c r="CKW12" s="43"/>
      <c r="CKX12" s="43"/>
      <c r="CKY12" s="43"/>
      <c r="CKZ12" s="43"/>
      <c r="CLA12" s="43"/>
      <c r="CLB12" s="43"/>
      <c r="CLC12" s="43"/>
      <c r="CLD12" s="43"/>
      <c r="CLE12" s="43"/>
      <c r="CLF12" s="43"/>
      <c r="CLG12" s="43"/>
      <c r="CLH12" s="43"/>
      <c r="CLI12" s="43"/>
      <c r="CLJ12" s="43"/>
      <c r="CLK12" s="43"/>
      <c r="CLL12" s="43"/>
      <c r="CLM12" s="43"/>
      <c r="CLN12" s="43"/>
      <c r="CLO12" s="43"/>
      <c r="CLP12" s="43"/>
      <c r="CLQ12" s="43"/>
      <c r="CLR12" s="43"/>
      <c r="CLS12" s="43"/>
      <c r="CLT12" s="43"/>
      <c r="CLU12" s="43"/>
      <c r="CLV12" s="43"/>
      <c r="CLW12" s="43"/>
      <c r="CLX12" s="43"/>
      <c r="CLY12" s="43"/>
      <c r="CLZ12" s="43"/>
      <c r="CMA12" s="43"/>
      <c r="CMB12" s="43"/>
      <c r="CMC12" s="43"/>
      <c r="CMD12" s="43"/>
      <c r="CME12" s="43"/>
      <c r="CMF12" s="43"/>
      <c r="CMG12" s="43"/>
      <c r="CMH12" s="43"/>
      <c r="CMI12" s="43"/>
      <c r="CMJ12" s="43"/>
      <c r="CMK12" s="43"/>
      <c r="CML12" s="43"/>
      <c r="CMM12" s="43"/>
      <c r="CMN12" s="43"/>
      <c r="CMO12" s="43"/>
      <c r="CMP12" s="43"/>
      <c r="CMQ12" s="43"/>
      <c r="CMR12" s="43"/>
      <c r="CMS12" s="43"/>
      <c r="CMT12" s="43"/>
      <c r="CMU12" s="43"/>
      <c r="CMV12" s="43"/>
      <c r="CMW12" s="43"/>
      <c r="CMX12" s="43"/>
      <c r="CMY12" s="43"/>
      <c r="CMZ12" s="43"/>
      <c r="CNA12" s="43"/>
      <c r="CNB12" s="43"/>
      <c r="CNC12" s="43"/>
      <c r="CND12" s="43"/>
      <c r="CNE12" s="43"/>
      <c r="CNF12" s="43"/>
      <c r="CNG12" s="43"/>
      <c r="CNH12" s="43"/>
      <c r="CNI12" s="43"/>
      <c r="CNJ12" s="43"/>
      <c r="CNK12" s="43"/>
      <c r="CNL12" s="43"/>
      <c r="CNM12" s="43"/>
      <c r="CNN12" s="43"/>
      <c r="CNO12" s="43"/>
      <c r="CNP12" s="43"/>
      <c r="CNQ12" s="43"/>
      <c r="CNR12" s="43"/>
      <c r="CNS12" s="43"/>
      <c r="CNT12" s="43"/>
      <c r="CNU12" s="43"/>
      <c r="CNV12" s="43"/>
      <c r="CNW12" s="43"/>
      <c r="CNX12" s="43"/>
      <c r="CNY12" s="43"/>
      <c r="CNZ12" s="43"/>
      <c r="COA12" s="43"/>
      <c r="COB12" s="43"/>
      <c r="COC12" s="43"/>
      <c r="COD12" s="43"/>
      <c r="COE12" s="43"/>
      <c r="COF12" s="43"/>
      <c r="COG12" s="43"/>
      <c r="COH12" s="43"/>
      <c r="COI12" s="43"/>
      <c r="COJ12" s="43"/>
      <c r="COK12" s="43"/>
      <c r="COL12" s="43"/>
      <c r="COM12" s="43"/>
      <c r="CON12" s="43"/>
      <c r="COO12" s="43"/>
      <c r="COP12" s="43"/>
      <c r="COQ12" s="43"/>
      <c r="COR12" s="43"/>
      <c r="COS12" s="43"/>
      <c r="COT12" s="43"/>
      <c r="COU12" s="43"/>
      <c r="COV12" s="43"/>
      <c r="COW12" s="43"/>
      <c r="COX12" s="43"/>
      <c r="COY12" s="43"/>
      <c r="COZ12" s="43"/>
      <c r="CPA12" s="43"/>
      <c r="CPB12" s="43"/>
      <c r="CPC12" s="43"/>
      <c r="CPD12" s="43"/>
      <c r="CPE12" s="43"/>
      <c r="CPF12" s="43"/>
      <c r="CPG12" s="43"/>
      <c r="CPH12" s="43"/>
      <c r="CPI12" s="43"/>
      <c r="CPJ12" s="43"/>
      <c r="CPK12" s="43"/>
      <c r="CPL12" s="43"/>
      <c r="CPM12" s="43"/>
      <c r="CPN12" s="43"/>
      <c r="CPO12" s="43"/>
      <c r="CPP12" s="43"/>
      <c r="CPQ12" s="43"/>
      <c r="CPR12" s="43"/>
      <c r="CPS12" s="43"/>
      <c r="CPT12" s="43"/>
      <c r="CPU12" s="43"/>
      <c r="CPV12" s="43"/>
      <c r="CPW12" s="43"/>
      <c r="CPX12" s="43"/>
      <c r="CPY12" s="43"/>
      <c r="CPZ12" s="43"/>
      <c r="CQA12" s="43"/>
      <c r="CQB12" s="43"/>
      <c r="CQC12" s="43"/>
      <c r="CQD12" s="43"/>
      <c r="CQE12" s="43"/>
      <c r="CQF12" s="43"/>
      <c r="CQG12" s="43"/>
      <c r="CQH12" s="43"/>
      <c r="CQI12" s="43"/>
      <c r="CQJ12" s="43"/>
      <c r="CQK12" s="43"/>
      <c r="CQL12" s="43"/>
      <c r="CQM12" s="43"/>
      <c r="CQN12" s="43"/>
      <c r="CQO12" s="43"/>
      <c r="CQP12" s="43"/>
      <c r="CQQ12" s="43"/>
      <c r="CQR12" s="43"/>
      <c r="CQS12" s="43"/>
      <c r="CQT12" s="43"/>
      <c r="CQU12" s="43"/>
      <c r="CQV12" s="43"/>
      <c r="CQW12" s="43"/>
      <c r="CQX12" s="43"/>
      <c r="CQY12" s="43"/>
      <c r="CQZ12" s="43"/>
      <c r="CRA12" s="43"/>
      <c r="CRB12" s="43"/>
      <c r="CRC12" s="43"/>
      <c r="CRD12" s="43"/>
      <c r="CRE12" s="43"/>
      <c r="CRF12" s="43"/>
      <c r="CRG12" s="43"/>
      <c r="CRH12" s="43"/>
      <c r="CRI12" s="43"/>
      <c r="CRJ12" s="43"/>
      <c r="CRK12" s="43"/>
      <c r="CRL12" s="43"/>
      <c r="CRM12" s="43"/>
      <c r="CRN12" s="43"/>
      <c r="CRO12" s="43"/>
      <c r="CRP12" s="43"/>
      <c r="CRQ12" s="43"/>
      <c r="CRR12" s="43"/>
      <c r="CRS12" s="43"/>
      <c r="CRT12" s="43"/>
      <c r="CRU12" s="43"/>
      <c r="CRV12" s="43"/>
      <c r="CRW12" s="43"/>
      <c r="CRX12" s="43"/>
      <c r="CRY12" s="43"/>
      <c r="CRZ12" s="43"/>
      <c r="CSA12" s="43"/>
      <c r="CSB12" s="43"/>
      <c r="CSC12" s="43"/>
      <c r="CSD12" s="43"/>
      <c r="CSE12" s="43"/>
      <c r="CSF12" s="43"/>
      <c r="CSG12" s="43"/>
      <c r="CSH12" s="43"/>
      <c r="CSI12" s="43"/>
      <c r="CSJ12" s="43"/>
      <c r="CSK12" s="43"/>
      <c r="CSL12" s="43"/>
      <c r="CSM12" s="43"/>
      <c r="CSN12" s="43"/>
      <c r="CSO12" s="43"/>
      <c r="CSP12" s="43"/>
      <c r="CSQ12" s="43"/>
      <c r="CSR12" s="43"/>
      <c r="CSS12" s="43"/>
      <c r="CST12" s="43"/>
      <c r="CSU12" s="43"/>
      <c r="CSV12" s="43"/>
      <c r="CSW12" s="43"/>
      <c r="CSX12" s="43"/>
      <c r="CSY12" s="43"/>
      <c r="CSZ12" s="43"/>
      <c r="CTA12" s="43"/>
      <c r="CTB12" s="43"/>
      <c r="CTC12" s="43"/>
      <c r="CTD12" s="43"/>
      <c r="CTE12" s="43"/>
      <c r="CTF12" s="43"/>
      <c r="CTG12" s="43"/>
      <c r="CTH12" s="43"/>
      <c r="CTI12" s="43"/>
      <c r="CTJ12" s="43"/>
      <c r="CTK12" s="43"/>
      <c r="CTL12" s="43"/>
      <c r="CTM12" s="43"/>
      <c r="CTN12" s="43"/>
      <c r="CTO12" s="43"/>
      <c r="CTP12" s="43"/>
      <c r="CTQ12" s="43"/>
      <c r="CTR12" s="43"/>
      <c r="CTS12" s="43"/>
      <c r="CTT12" s="43"/>
      <c r="CTU12" s="43"/>
      <c r="CTV12" s="43"/>
      <c r="CTW12" s="43"/>
      <c r="CTX12" s="43"/>
      <c r="CTY12" s="43"/>
      <c r="CTZ12" s="43"/>
      <c r="CUA12" s="43"/>
      <c r="CUB12" s="43"/>
      <c r="CUC12" s="43"/>
      <c r="CUD12" s="43"/>
      <c r="CUE12" s="43"/>
      <c r="CUF12" s="43"/>
      <c r="CUG12" s="43"/>
      <c r="CUH12" s="43"/>
      <c r="CUI12" s="43"/>
      <c r="CUJ12" s="43"/>
      <c r="CUK12" s="43"/>
      <c r="CUL12" s="43"/>
      <c r="CUM12" s="43"/>
      <c r="CUN12" s="43"/>
      <c r="CUO12" s="43"/>
      <c r="CUP12" s="43"/>
      <c r="CUQ12" s="43"/>
      <c r="CUR12" s="43"/>
      <c r="CUS12" s="43"/>
      <c r="CUT12" s="43"/>
      <c r="CUU12" s="43"/>
      <c r="CUV12" s="43"/>
      <c r="CUW12" s="43"/>
      <c r="CUX12" s="43"/>
      <c r="CUY12" s="43"/>
      <c r="CUZ12" s="43"/>
      <c r="CVA12" s="43"/>
      <c r="CVB12" s="43"/>
      <c r="CVC12" s="43"/>
      <c r="CVD12" s="43"/>
      <c r="CVE12" s="43"/>
      <c r="CVF12" s="43"/>
      <c r="CVG12" s="43"/>
      <c r="CVH12" s="43"/>
      <c r="CVI12" s="43"/>
      <c r="CVJ12" s="43"/>
      <c r="CVK12" s="43"/>
      <c r="CVL12" s="43"/>
      <c r="CVM12" s="43"/>
      <c r="CVN12" s="43"/>
      <c r="CVO12" s="43"/>
      <c r="CVP12" s="43"/>
      <c r="CVQ12" s="43"/>
      <c r="CVR12" s="43"/>
      <c r="CVS12" s="43"/>
      <c r="CVT12" s="43"/>
      <c r="CVU12" s="43"/>
      <c r="CVV12" s="43"/>
      <c r="CVW12" s="43"/>
      <c r="CVX12" s="43"/>
      <c r="CVY12" s="43"/>
      <c r="CVZ12" s="43"/>
      <c r="CWA12" s="43"/>
      <c r="CWB12" s="43"/>
      <c r="CWC12" s="43"/>
      <c r="CWD12" s="43"/>
      <c r="CWE12" s="43"/>
      <c r="CWF12" s="43"/>
      <c r="CWG12" s="43"/>
      <c r="CWH12" s="43"/>
      <c r="CWI12" s="43"/>
      <c r="CWJ12" s="43"/>
      <c r="CWK12" s="43"/>
      <c r="CWL12" s="43"/>
      <c r="CWM12" s="43"/>
      <c r="CWN12" s="43"/>
      <c r="CWO12" s="43"/>
      <c r="CWP12" s="43"/>
      <c r="CWQ12" s="43"/>
      <c r="CWR12" s="43"/>
      <c r="CWS12" s="43"/>
      <c r="CWT12" s="43"/>
      <c r="CWU12" s="43"/>
      <c r="CWV12" s="43"/>
      <c r="CWW12" s="43"/>
      <c r="CWX12" s="43"/>
      <c r="CWY12" s="43"/>
      <c r="CWZ12" s="43"/>
      <c r="CXA12" s="43"/>
      <c r="CXB12" s="43"/>
      <c r="CXC12" s="43"/>
      <c r="CXD12" s="43"/>
      <c r="CXE12" s="43"/>
      <c r="CXF12" s="43"/>
      <c r="CXG12" s="43"/>
      <c r="CXH12" s="43"/>
      <c r="CXI12" s="43"/>
      <c r="CXJ12" s="43"/>
      <c r="CXK12" s="43"/>
      <c r="CXL12" s="43"/>
      <c r="CXM12" s="43"/>
      <c r="CXN12" s="43"/>
      <c r="CXO12" s="43"/>
      <c r="CXP12" s="43"/>
      <c r="CXQ12" s="43"/>
      <c r="CXR12" s="43"/>
      <c r="CXS12" s="43"/>
      <c r="CXT12" s="43"/>
      <c r="CXU12" s="43"/>
      <c r="CXV12" s="43"/>
      <c r="CXW12" s="43"/>
      <c r="CXX12" s="43"/>
      <c r="CXY12" s="43"/>
      <c r="CXZ12" s="43"/>
      <c r="CYA12" s="43"/>
      <c r="CYB12" s="43"/>
      <c r="CYC12" s="43"/>
      <c r="CYD12" s="43"/>
      <c r="CYE12" s="43"/>
      <c r="CYF12" s="43"/>
      <c r="CYG12" s="43"/>
      <c r="CYH12" s="43"/>
      <c r="CYI12" s="43"/>
      <c r="CYJ12" s="43"/>
      <c r="CYK12" s="43"/>
      <c r="CYL12" s="43"/>
      <c r="CYM12" s="43"/>
      <c r="CYN12" s="43"/>
      <c r="CYO12" s="43"/>
      <c r="CYP12" s="43"/>
      <c r="CYQ12" s="43"/>
      <c r="CYR12" s="43"/>
      <c r="CYS12" s="43"/>
      <c r="CYT12" s="43"/>
      <c r="CYU12" s="43"/>
      <c r="CYV12" s="43"/>
      <c r="CYW12" s="43"/>
      <c r="CYX12" s="43"/>
      <c r="CYY12" s="43"/>
      <c r="CYZ12" s="43"/>
      <c r="CZA12" s="43"/>
      <c r="CZB12" s="43"/>
      <c r="CZC12" s="43"/>
      <c r="CZD12" s="43"/>
      <c r="CZE12" s="43"/>
      <c r="CZF12" s="43"/>
      <c r="CZG12" s="43"/>
      <c r="CZH12" s="43"/>
      <c r="CZI12" s="43"/>
      <c r="CZJ12" s="43"/>
      <c r="CZK12" s="43"/>
      <c r="CZL12" s="43"/>
      <c r="CZM12" s="43"/>
      <c r="CZN12" s="43"/>
      <c r="CZO12" s="43"/>
      <c r="CZP12" s="43"/>
      <c r="CZQ12" s="43"/>
      <c r="CZR12" s="43"/>
      <c r="CZS12" s="43"/>
      <c r="CZT12" s="43"/>
      <c r="CZU12" s="43"/>
      <c r="CZV12" s="43"/>
      <c r="CZW12" s="43"/>
      <c r="CZX12" s="43"/>
      <c r="CZY12" s="43"/>
      <c r="CZZ12" s="43"/>
      <c r="DAA12" s="43"/>
      <c r="DAB12" s="43"/>
      <c r="DAC12" s="43"/>
      <c r="DAD12" s="43"/>
      <c r="DAE12" s="43"/>
      <c r="DAF12" s="43"/>
      <c r="DAG12" s="43"/>
      <c r="DAH12" s="43"/>
      <c r="DAI12" s="43"/>
      <c r="DAJ12" s="43"/>
      <c r="DAK12" s="43"/>
      <c r="DAL12" s="43"/>
      <c r="DAM12" s="43"/>
      <c r="DAN12" s="43"/>
      <c r="DAO12" s="43"/>
      <c r="DAP12" s="43"/>
      <c r="DAQ12" s="43"/>
      <c r="DAR12" s="43"/>
      <c r="DAS12" s="43"/>
      <c r="DAT12" s="43"/>
      <c r="DAU12" s="43"/>
      <c r="DAV12" s="43"/>
      <c r="DAW12" s="43"/>
      <c r="DAX12" s="43"/>
      <c r="DAY12" s="43"/>
      <c r="DAZ12" s="43"/>
      <c r="DBA12" s="43"/>
      <c r="DBB12" s="43"/>
      <c r="DBC12" s="43"/>
      <c r="DBD12" s="43"/>
      <c r="DBE12" s="43"/>
      <c r="DBF12" s="43"/>
      <c r="DBG12" s="43"/>
      <c r="DBH12" s="43"/>
      <c r="DBI12" s="43"/>
      <c r="DBJ12" s="43"/>
      <c r="DBK12" s="43"/>
      <c r="DBL12" s="43"/>
      <c r="DBM12" s="43"/>
      <c r="DBN12" s="43"/>
      <c r="DBO12" s="43"/>
      <c r="DBP12" s="43"/>
      <c r="DBQ12" s="43"/>
      <c r="DBR12" s="43"/>
      <c r="DBS12" s="43"/>
      <c r="DBT12" s="43"/>
      <c r="DBU12" s="43"/>
      <c r="DBV12" s="43"/>
      <c r="DBW12" s="43"/>
      <c r="DBX12" s="43"/>
      <c r="DBY12" s="43"/>
      <c r="DBZ12" s="43"/>
      <c r="DCA12" s="43"/>
      <c r="DCB12" s="43"/>
      <c r="DCC12" s="43"/>
      <c r="DCD12" s="43"/>
      <c r="DCE12" s="43"/>
      <c r="DCF12" s="43"/>
      <c r="DCG12" s="43"/>
      <c r="DCH12" s="43"/>
      <c r="DCI12" s="43"/>
      <c r="DCJ12" s="43"/>
      <c r="DCK12" s="43"/>
      <c r="DCL12" s="43"/>
      <c r="DCM12" s="43"/>
      <c r="DCN12" s="43"/>
      <c r="DCO12" s="43"/>
      <c r="DCP12" s="43"/>
      <c r="DCQ12" s="43"/>
      <c r="DCR12" s="43"/>
      <c r="DCS12" s="43"/>
      <c r="DCT12" s="43"/>
      <c r="DCU12" s="43"/>
      <c r="DCV12" s="43"/>
      <c r="DCW12" s="43"/>
      <c r="DCX12" s="43"/>
      <c r="DCY12" s="43"/>
      <c r="DCZ12" s="43"/>
      <c r="DDA12" s="43"/>
      <c r="DDB12" s="43"/>
      <c r="DDC12" s="43"/>
      <c r="DDD12" s="43"/>
      <c r="DDE12" s="43"/>
      <c r="DDF12" s="43"/>
      <c r="DDG12" s="43"/>
      <c r="DDH12" s="43"/>
      <c r="DDI12" s="43"/>
      <c r="DDJ12" s="43"/>
      <c r="DDK12" s="43"/>
      <c r="DDL12" s="43"/>
      <c r="DDM12" s="43"/>
      <c r="DDN12" s="43"/>
      <c r="DDO12" s="43"/>
      <c r="DDP12" s="43"/>
      <c r="DDQ12" s="43"/>
      <c r="DDR12" s="43"/>
      <c r="DDS12" s="43"/>
      <c r="DDT12" s="43"/>
      <c r="DDU12" s="43"/>
      <c r="DDV12" s="43"/>
      <c r="DDW12" s="43"/>
      <c r="DDX12" s="43"/>
      <c r="DDY12" s="43"/>
      <c r="DDZ12" s="43"/>
      <c r="DEA12" s="43"/>
      <c r="DEB12" s="43"/>
      <c r="DEC12" s="43"/>
      <c r="DED12" s="43"/>
      <c r="DEE12" s="43"/>
      <c r="DEF12" s="43"/>
      <c r="DEG12" s="43"/>
      <c r="DEH12" s="43"/>
      <c r="DEI12" s="43"/>
      <c r="DEJ12" s="43"/>
      <c r="DEK12" s="43"/>
      <c r="DEL12" s="43"/>
      <c r="DEM12" s="43"/>
      <c r="DEN12" s="43"/>
      <c r="DEO12" s="43"/>
      <c r="DEP12" s="43"/>
      <c r="DEQ12" s="43"/>
      <c r="DER12" s="43"/>
      <c r="DES12" s="43"/>
      <c r="DET12" s="43"/>
      <c r="DEU12" s="43"/>
      <c r="DEV12" s="43"/>
      <c r="DEW12" s="43"/>
      <c r="DEX12" s="43"/>
      <c r="DEY12" s="43"/>
      <c r="DEZ12" s="43"/>
      <c r="DFA12" s="43"/>
      <c r="DFB12" s="43"/>
      <c r="DFC12" s="43"/>
      <c r="DFD12" s="43"/>
      <c r="DFE12" s="43"/>
      <c r="DFF12" s="43"/>
      <c r="DFG12" s="43"/>
      <c r="DFH12" s="43"/>
      <c r="DFI12" s="43"/>
      <c r="DFJ12" s="43"/>
      <c r="DFK12" s="43"/>
      <c r="DFL12" s="43"/>
      <c r="DFM12" s="43"/>
      <c r="DFN12" s="43"/>
      <c r="DFO12" s="43"/>
      <c r="DFP12" s="43"/>
      <c r="DFQ12" s="43"/>
      <c r="DFR12" s="43"/>
      <c r="DFS12" s="43"/>
      <c r="DFT12" s="43"/>
      <c r="DFU12" s="43"/>
      <c r="DFV12" s="43"/>
      <c r="DFW12" s="43"/>
      <c r="DFX12" s="43"/>
      <c r="DFY12" s="43"/>
      <c r="DFZ12" s="43"/>
      <c r="DGA12" s="43"/>
      <c r="DGB12" s="43"/>
      <c r="DGC12" s="43"/>
      <c r="DGD12" s="43"/>
      <c r="DGE12" s="43"/>
      <c r="DGF12" s="43"/>
      <c r="DGG12" s="43"/>
      <c r="DGH12" s="43"/>
      <c r="DGI12" s="43"/>
      <c r="DGJ12" s="43"/>
      <c r="DGK12" s="43"/>
      <c r="DGL12" s="43"/>
      <c r="DGM12" s="43"/>
      <c r="DGN12" s="43"/>
      <c r="DGO12" s="43"/>
      <c r="DGP12" s="43"/>
      <c r="DGQ12" s="43"/>
      <c r="DGR12" s="43"/>
      <c r="DGS12" s="43"/>
      <c r="DGT12" s="43"/>
      <c r="DGU12" s="43"/>
      <c r="DGV12" s="43"/>
      <c r="DGW12" s="43"/>
      <c r="DGX12" s="43"/>
      <c r="DGY12" s="43"/>
      <c r="DGZ12" s="43"/>
      <c r="DHA12" s="43"/>
      <c r="DHB12" s="43"/>
      <c r="DHC12" s="43"/>
      <c r="DHD12" s="43"/>
      <c r="DHE12" s="43"/>
      <c r="DHF12" s="43"/>
      <c r="DHG12" s="43"/>
      <c r="DHH12" s="43"/>
      <c r="DHI12" s="43"/>
      <c r="DHJ12" s="43"/>
      <c r="DHK12" s="43"/>
      <c r="DHL12" s="43"/>
      <c r="DHM12" s="43"/>
      <c r="DHN12" s="43"/>
      <c r="DHO12" s="43"/>
      <c r="DHP12" s="43"/>
      <c r="DHQ12" s="43"/>
      <c r="DHR12" s="43"/>
      <c r="DHS12" s="43"/>
      <c r="DHT12" s="43"/>
      <c r="DHU12" s="43"/>
      <c r="DHV12" s="43"/>
      <c r="DHW12" s="43"/>
      <c r="DHX12" s="43"/>
      <c r="DHY12" s="43"/>
      <c r="DHZ12" s="43"/>
      <c r="DIA12" s="43"/>
      <c r="DIB12" s="43"/>
      <c r="DIC12" s="43"/>
      <c r="DID12" s="43"/>
      <c r="DIE12" s="43"/>
      <c r="DIF12" s="43"/>
      <c r="DIG12" s="43"/>
      <c r="DIH12" s="43"/>
      <c r="DII12" s="43"/>
      <c r="DIJ12" s="43"/>
      <c r="DIK12" s="43"/>
      <c r="DIL12" s="43"/>
      <c r="DIM12" s="43"/>
      <c r="DIN12" s="43"/>
      <c r="DIO12" s="43"/>
      <c r="DIP12" s="43"/>
      <c r="DIQ12" s="43"/>
      <c r="DIR12" s="43"/>
      <c r="DIS12" s="43"/>
      <c r="DIT12" s="43"/>
      <c r="DIU12" s="43"/>
      <c r="DIV12" s="43"/>
      <c r="DIW12" s="43"/>
      <c r="DIX12" s="43"/>
      <c r="DIY12" s="43"/>
      <c r="DIZ12" s="43"/>
      <c r="DJA12" s="43"/>
      <c r="DJB12" s="43"/>
      <c r="DJC12" s="43"/>
      <c r="DJD12" s="43"/>
      <c r="DJE12" s="43"/>
      <c r="DJF12" s="43"/>
      <c r="DJG12" s="43"/>
      <c r="DJH12" s="43"/>
      <c r="DJI12" s="43"/>
      <c r="DJJ12" s="43"/>
      <c r="DJK12" s="43"/>
      <c r="DJL12" s="43"/>
      <c r="DJM12" s="43"/>
      <c r="DJN12" s="43"/>
      <c r="DJO12" s="43"/>
      <c r="DJP12" s="43"/>
      <c r="DJQ12" s="43"/>
      <c r="DJR12" s="43"/>
      <c r="DJS12" s="43"/>
      <c r="DJT12" s="43"/>
      <c r="DJU12" s="43"/>
      <c r="DJV12" s="43"/>
      <c r="DJW12" s="43"/>
      <c r="DJX12" s="43"/>
      <c r="DJY12" s="43"/>
      <c r="DJZ12" s="43"/>
      <c r="DKA12" s="43"/>
      <c r="DKB12" s="43"/>
      <c r="DKC12" s="43"/>
      <c r="DKD12" s="43"/>
      <c r="DKE12" s="43"/>
      <c r="DKF12" s="43"/>
      <c r="DKG12" s="43"/>
      <c r="DKH12" s="43"/>
      <c r="DKI12" s="43"/>
      <c r="DKJ12" s="43"/>
      <c r="DKK12" s="43"/>
      <c r="DKL12" s="43"/>
      <c r="DKM12" s="43"/>
      <c r="DKN12" s="43"/>
      <c r="DKO12" s="43"/>
      <c r="DKP12" s="43"/>
      <c r="DKQ12" s="43"/>
      <c r="DKR12" s="43"/>
      <c r="DKS12" s="43"/>
      <c r="DKT12" s="43"/>
      <c r="DKU12" s="43"/>
      <c r="DKV12" s="43"/>
      <c r="DKW12" s="43"/>
      <c r="DKX12" s="43"/>
      <c r="DKY12" s="43"/>
      <c r="DKZ12" s="43"/>
      <c r="DLA12" s="43"/>
      <c r="DLB12" s="43"/>
      <c r="DLC12" s="43"/>
      <c r="DLD12" s="43"/>
      <c r="DLE12" s="43"/>
      <c r="DLF12" s="43"/>
      <c r="DLG12" s="43"/>
      <c r="DLH12" s="43"/>
      <c r="DLI12" s="43"/>
      <c r="DLJ12" s="43"/>
      <c r="DLK12" s="43"/>
      <c r="DLL12" s="43"/>
      <c r="DLM12" s="43"/>
      <c r="DLN12" s="43"/>
      <c r="DLO12" s="43"/>
      <c r="DLP12" s="43"/>
      <c r="DLQ12" s="43"/>
      <c r="DLR12" s="43"/>
      <c r="DLS12" s="43"/>
      <c r="DLT12" s="43"/>
      <c r="DLU12" s="43"/>
      <c r="DLV12" s="43"/>
      <c r="DLW12" s="43"/>
      <c r="DLX12" s="43"/>
      <c r="DLY12" s="43"/>
      <c r="DLZ12" s="43"/>
      <c r="DMA12" s="43"/>
      <c r="DMB12" s="43"/>
      <c r="DMC12" s="43"/>
      <c r="DMD12" s="43"/>
      <c r="DME12" s="43"/>
      <c r="DMF12" s="43"/>
      <c r="DMG12" s="43"/>
      <c r="DMH12" s="43"/>
      <c r="DMI12" s="43"/>
      <c r="DMJ12" s="43"/>
      <c r="DMK12" s="43"/>
      <c r="DML12" s="43"/>
      <c r="DMM12" s="43"/>
      <c r="DMN12" s="43"/>
      <c r="DMO12" s="43"/>
      <c r="DMP12" s="43"/>
      <c r="DMQ12" s="43"/>
      <c r="DMR12" s="43"/>
      <c r="DMS12" s="43"/>
      <c r="DMT12" s="43"/>
      <c r="DMU12" s="43"/>
      <c r="DMV12" s="43"/>
      <c r="DMW12" s="43"/>
      <c r="DMX12" s="43"/>
      <c r="DMY12" s="43"/>
      <c r="DMZ12" s="43"/>
      <c r="DNA12" s="43"/>
      <c r="DNB12" s="43"/>
      <c r="DNC12" s="43"/>
      <c r="DND12" s="43"/>
      <c r="DNE12" s="43"/>
      <c r="DNF12" s="43"/>
      <c r="DNG12" s="43"/>
      <c r="DNH12" s="43"/>
      <c r="DNI12" s="43"/>
      <c r="DNJ12" s="43"/>
      <c r="DNK12" s="43"/>
      <c r="DNL12" s="43"/>
      <c r="DNM12" s="43"/>
      <c r="DNN12" s="43"/>
      <c r="DNO12" s="43"/>
      <c r="DNP12" s="43"/>
      <c r="DNQ12" s="43"/>
      <c r="DNR12" s="43"/>
      <c r="DNS12" s="43"/>
      <c r="DNT12" s="43"/>
      <c r="DNU12" s="43"/>
      <c r="DNV12" s="43"/>
      <c r="DNW12" s="43"/>
      <c r="DNX12" s="43"/>
      <c r="DNY12" s="43"/>
      <c r="DNZ12" s="43"/>
      <c r="DOA12" s="43"/>
      <c r="DOB12" s="43"/>
      <c r="DOC12" s="43"/>
      <c r="DOD12" s="43"/>
      <c r="DOE12" s="43"/>
      <c r="DOF12" s="43"/>
      <c r="DOG12" s="43"/>
      <c r="DOH12" s="43"/>
      <c r="DOI12" s="43"/>
      <c r="DOJ12" s="43"/>
      <c r="DOK12" s="43"/>
      <c r="DOL12" s="43"/>
      <c r="DOM12" s="43"/>
      <c r="DON12" s="43"/>
      <c r="DOO12" s="43"/>
      <c r="DOP12" s="43"/>
      <c r="DOQ12" s="43"/>
      <c r="DOR12" s="43"/>
      <c r="DOS12" s="43"/>
      <c r="DOT12" s="43"/>
      <c r="DOU12" s="43"/>
      <c r="DOV12" s="43"/>
      <c r="DOW12" s="43"/>
      <c r="DOX12" s="43"/>
      <c r="DOY12" s="43"/>
      <c r="DOZ12" s="43"/>
      <c r="DPA12" s="43"/>
      <c r="DPB12" s="43"/>
      <c r="DPC12" s="43"/>
      <c r="DPD12" s="43"/>
      <c r="DPE12" s="43"/>
      <c r="DPF12" s="43"/>
      <c r="DPG12" s="43"/>
      <c r="DPH12" s="43"/>
      <c r="DPI12" s="43"/>
      <c r="DPJ12" s="43"/>
      <c r="DPK12" s="43"/>
      <c r="DPL12" s="43"/>
      <c r="DPM12" s="43"/>
      <c r="DPN12" s="43"/>
      <c r="DPO12" s="43"/>
      <c r="DPP12" s="43"/>
      <c r="DPQ12" s="43"/>
      <c r="DPR12" s="43"/>
      <c r="DPS12" s="43"/>
      <c r="DPT12" s="43"/>
      <c r="DPU12" s="43"/>
      <c r="DPV12" s="43"/>
      <c r="DPW12" s="43"/>
      <c r="DPX12" s="43"/>
      <c r="DPY12" s="43"/>
      <c r="DPZ12" s="43"/>
      <c r="DQA12" s="43"/>
      <c r="DQB12" s="43"/>
      <c r="DQC12" s="43"/>
      <c r="DQD12" s="43"/>
      <c r="DQE12" s="43"/>
      <c r="DQF12" s="43"/>
      <c r="DQG12" s="43"/>
      <c r="DQH12" s="43"/>
      <c r="DQI12" s="43"/>
      <c r="DQJ12" s="43"/>
      <c r="DQK12" s="43"/>
      <c r="DQL12" s="43"/>
      <c r="DQM12" s="43"/>
      <c r="DQN12" s="43"/>
      <c r="DQO12" s="43"/>
      <c r="DQP12" s="43"/>
      <c r="DQQ12" s="43"/>
      <c r="DQR12" s="43"/>
      <c r="DQS12" s="43"/>
      <c r="DQT12" s="43"/>
      <c r="DQU12" s="43"/>
      <c r="DQV12" s="43"/>
      <c r="DQW12" s="43"/>
      <c r="DQX12" s="43"/>
      <c r="DQY12" s="43"/>
      <c r="DQZ12" s="43"/>
      <c r="DRA12" s="43"/>
      <c r="DRB12" s="43"/>
      <c r="DRC12" s="43"/>
      <c r="DRD12" s="43"/>
      <c r="DRE12" s="43"/>
      <c r="DRF12" s="43"/>
      <c r="DRG12" s="43"/>
      <c r="DRH12" s="43"/>
      <c r="DRI12" s="43"/>
      <c r="DRJ12" s="43"/>
      <c r="DRK12" s="43"/>
      <c r="DRL12" s="43"/>
      <c r="DRM12" s="43"/>
      <c r="DRN12" s="43"/>
      <c r="DRO12" s="43"/>
      <c r="DRP12" s="43"/>
      <c r="DRQ12" s="43"/>
      <c r="DRR12" s="43"/>
      <c r="DRS12" s="43"/>
      <c r="DRT12" s="43"/>
      <c r="DRU12" s="43"/>
      <c r="DRV12" s="43"/>
      <c r="DRW12" s="43"/>
      <c r="DRX12" s="43"/>
      <c r="DRY12" s="43"/>
      <c r="DRZ12" s="43"/>
      <c r="DSA12" s="43"/>
      <c r="DSB12" s="43"/>
      <c r="DSC12" s="43"/>
      <c r="DSD12" s="43"/>
      <c r="DSE12" s="43"/>
      <c r="DSF12" s="43"/>
      <c r="DSG12" s="43"/>
      <c r="DSH12" s="43"/>
      <c r="DSI12" s="43"/>
      <c r="DSJ12" s="43"/>
      <c r="DSK12" s="43"/>
      <c r="DSL12" s="43"/>
      <c r="DSM12" s="43"/>
      <c r="DSN12" s="43"/>
      <c r="DSO12" s="43"/>
      <c r="DSP12" s="43"/>
      <c r="DSQ12" s="43"/>
      <c r="DSR12" s="43"/>
      <c r="DSS12" s="43"/>
      <c r="DST12" s="43"/>
      <c r="DSU12" s="43"/>
      <c r="DSV12" s="43"/>
      <c r="DSW12" s="43"/>
      <c r="DSX12" s="43"/>
      <c r="DSY12" s="43"/>
      <c r="DSZ12" s="43"/>
      <c r="DTA12" s="43"/>
      <c r="DTB12" s="43"/>
      <c r="DTC12" s="43"/>
      <c r="DTD12" s="43"/>
      <c r="DTE12" s="43"/>
      <c r="DTF12" s="43"/>
      <c r="DTG12" s="43"/>
      <c r="DTH12" s="43"/>
      <c r="DTI12" s="43"/>
      <c r="DTJ12" s="43"/>
      <c r="DTK12" s="43"/>
      <c r="DTL12" s="43"/>
      <c r="DTM12" s="43"/>
      <c r="DTN12" s="43"/>
      <c r="DTO12" s="43"/>
      <c r="DTP12" s="43"/>
      <c r="DTQ12" s="43"/>
      <c r="DTR12" s="43"/>
      <c r="DTS12" s="43"/>
      <c r="DTT12" s="43"/>
      <c r="DTU12" s="43"/>
      <c r="DTV12" s="43"/>
      <c r="DTW12" s="43"/>
      <c r="DTX12" s="43"/>
      <c r="DTY12" s="43"/>
      <c r="DTZ12" s="43"/>
      <c r="DUA12" s="43"/>
      <c r="DUB12" s="43"/>
      <c r="DUC12" s="43"/>
      <c r="DUD12" s="43"/>
      <c r="DUE12" s="43"/>
      <c r="DUF12" s="43"/>
      <c r="DUG12" s="43"/>
      <c r="DUH12" s="43"/>
      <c r="DUI12" s="43"/>
      <c r="DUJ12" s="43"/>
      <c r="DUK12" s="43"/>
      <c r="DUL12" s="43"/>
      <c r="DUM12" s="43"/>
      <c r="DUN12" s="43"/>
      <c r="DUO12" s="43"/>
      <c r="DUP12" s="43"/>
      <c r="DUQ12" s="43"/>
      <c r="DUR12" s="43"/>
      <c r="DUS12" s="43"/>
      <c r="DUT12" s="43"/>
      <c r="DUU12" s="43"/>
      <c r="DUV12" s="43"/>
      <c r="DUW12" s="43"/>
      <c r="DUX12" s="43"/>
      <c r="DUY12" s="43"/>
      <c r="DUZ12" s="43"/>
      <c r="DVA12" s="43"/>
      <c r="DVB12" s="43"/>
      <c r="DVC12" s="43"/>
      <c r="DVD12" s="43"/>
      <c r="DVE12" s="43"/>
      <c r="DVF12" s="43"/>
      <c r="DVG12" s="43"/>
      <c r="DVH12" s="43"/>
      <c r="DVI12" s="43"/>
      <c r="DVJ12" s="43"/>
      <c r="DVK12" s="43"/>
      <c r="DVL12" s="43"/>
      <c r="DVM12" s="43"/>
      <c r="DVN12" s="43"/>
      <c r="DVO12" s="43"/>
      <c r="DVP12" s="43"/>
      <c r="DVQ12" s="43"/>
      <c r="DVR12" s="43"/>
      <c r="DVS12" s="43"/>
      <c r="DVT12" s="43"/>
      <c r="DVU12" s="43"/>
      <c r="DVV12" s="43"/>
      <c r="DVW12" s="43"/>
      <c r="DVX12" s="43"/>
      <c r="DVY12" s="43"/>
      <c r="DVZ12" s="43"/>
      <c r="DWA12" s="43"/>
      <c r="DWB12" s="43"/>
      <c r="DWC12" s="43"/>
      <c r="DWD12" s="43"/>
      <c r="DWE12" s="43"/>
      <c r="DWF12" s="43"/>
      <c r="DWG12" s="43"/>
      <c r="DWH12" s="43"/>
      <c r="DWI12" s="43"/>
      <c r="DWJ12" s="43"/>
      <c r="DWK12" s="43"/>
      <c r="DWL12" s="43"/>
      <c r="DWM12" s="43"/>
      <c r="DWN12" s="43"/>
      <c r="DWO12" s="43"/>
      <c r="DWP12" s="43"/>
      <c r="DWQ12" s="43"/>
      <c r="DWR12" s="43"/>
      <c r="DWS12" s="43"/>
      <c r="DWT12" s="43"/>
      <c r="DWU12" s="43"/>
      <c r="DWV12" s="43"/>
      <c r="DWW12" s="43"/>
      <c r="DWX12" s="43"/>
      <c r="DWY12" s="43"/>
      <c r="DWZ12" s="43"/>
      <c r="DXA12" s="43"/>
      <c r="DXB12" s="43"/>
      <c r="DXC12" s="43"/>
      <c r="DXD12" s="43"/>
      <c r="DXE12" s="43"/>
      <c r="DXF12" s="43"/>
      <c r="DXG12" s="43"/>
      <c r="DXH12" s="43"/>
      <c r="DXI12" s="43"/>
      <c r="DXJ12" s="43"/>
      <c r="DXK12" s="43"/>
      <c r="DXL12" s="43"/>
      <c r="DXM12" s="43"/>
      <c r="DXN12" s="43"/>
      <c r="DXO12" s="43"/>
      <c r="DXP12" s="43"/>
      <c r="DXQ12" s="43"/>
      <c r="DXR12" s="43"/>
      <c r="DXS12" s="43"/>
      <c r="DXT12" s="43"/>
      <c r="DXU12" s="43"/>
      <c r="DXV12" s="43"/>
      <c r="DXW12" s="43"/>
      <c r="DXX12" s="43"/>
      <c r="DXY12" s="43"/>
      <c r="DXZ12" s="43"/>
      <c r="DYA12" s="43"/>
      <c r="DYB12" s="43"/>
      <c r="DYC12" s="43"/>
      <c r="DYD12" s="43"/>
      <c r="DYE12" s="43"/>
      <c r="DYF12" s="43"/>
      <c r="DYG12" s="43"/>
      <c r="DYH12" s="43"/>
      <c r="DYI12" s="43"/>
      <c r="DYJ12" s="43"/>
      <c r="DYK12" s="43"/>
      <c r="DYL12" s="43"/>
      <c r="DYM12" s="43"/>
      <c r="DYN12" s="43"/>
      <c r="DYO12" s="43"/>
      <c r="DYP12" s="43"/>
      <c r="DYQ12" s="43"/>
      <c r="DYR12" s="43"/>
      <c r="DYS12" s="43"/>
      <c r="DYT12" s="43"/>
      <c r="DYU12" s="43"/>
      <c r="DYV12" s="43"/>
      <c r="DYW12" s="43"/>
      <c r="DYX12" s="43"/>
      <c r="DYY12" s="43"/>
      <c r="DYZ12" s="43"/>
      <c r="DZA12" s="43"/>
      <c r="DZB12" s="43"/>
      <c r="DZC12" s="43"/>
      <c r="DZD12" s="43"/>
      <c r="DZE12" s="43"/>
      <c r="DZF12" s="43"/>
      <c r="DZG12" s="43"/>
      <c r="DZH12" s="43"/>
      <c r="DZI12" s="43"/>
      <c r="DZJ12" s="43"/>
      <c r="DZK12" s="43"/>
      <c r="DZL12" s="43"/>
      <c r="DZM12" s="43"/>
      <c r="DZN12" s="43"/>
      <c r="DZO12" s="43"/>
      <c r="DZP12" s="43"/>
      <c r="DZQ12" s="43"/>
      <c r="DZR12" s="43"/>
      <c r="DZS12" s="43"/>
      <c r="DZT12" s="43"/>
      <c r="DZU12" s="43"/>
      <c r="DZV12" s="43"/>
      <c r="DZW12" s="43"/>
      <c r="DZX12" s="43"/>
      <c r="DZY12" s="43"/>
      <c r="DZZ12" s="43"/>
      <c r="EAA12" s="43"/>
      <c r="EAB12" s="43"/>
      <c r="EAC12" s="43"/>
      <c r="EAD12" s="43"/>
      <c r="EAE12" s="43"/>
      <c r="EAF12" s="43"/>
      <c r="EAG12" s="43"/>
      <c r="EAH12" s="43"/>
      <c r="EAI12" s="43"/>
      <c r="EAJ12" s="43"/>
      <c r="EAK12" s="43"/>
      <c r="EAL12" s="43"/>
      <c r="EAM12" s="43"/>
      <c r="EAN12" s="43"/>
      <c r="EAO12" s="43"/>
      <c r="EAP12" s="43"/>
      <c r="EAQ12" s="43"/>
      <c r="EAR12" s="43"/>
      <c r="EAS12" s="43"/>
      <c r="EAT12" s="43"/>
      <c r="EAU12" s="43"/>
      <c r="EAV12" s="43"/>
      <c r="EAW12" s="43"/>
      <c r="EAX12" s="43"/>
      <c r="EAY12" s="43"/>
      <c r="EAZ12" s="43"/>
      <c r="EBA12" s="43"/>
      <c r="EBB12" s="43"/>
      <c r="EBC12" s="43"/>
      <c r="EBD12" s="43"/>
      <c r="EBE12" s="43"/>
      <c r="EBF12" s="43"/>
      <c r="EBG12" s="43"/>
      <c r="EBH12" s="43"/>
      <c r="EBI12" s="43"/>
      <c r="EBJ12" s="43"/>
      <c r="EBK12" s="43"/>
      <c r="EBL12" s="43"/>
      <c r="EBM12" s="43"/>
      <c r="EBN12" s="43"/>
      <c r="EBO12" s="43"/>
      <c r="EBP12" s="43"/>
      <c r="EBQ12" s="43"/>
      <c r="EBR12" s="43"/>
      <c r="EBS12" s="43"/>
      <c r="EBT12" s="43"/>
      <c r="EBU12" s="43"/>
      <c r="EBV12" s="43"/>
      <c r="EBW12" s="43"/>
      <c r="EBX12" s="43"/>
      <c r="EBY12" s="43"/>
      <c r="EBZ12" s="43"/>
      <c r="ECA12" s="43"/>
      <c r="ECB12" s="43"/>
      <c r="ECC12" s="43"/>
      <c r="ECD12" s="43"/>
      <c r="ECE12" s="43"/>
      <c r="ECF12" s="43"/>
      <c r="ECG12" s="43"/>
      <c r="ECH12" s="43"/>
      <c r="ECI12" s="43"/>
      <c r="ECJ12" s="43"/>
      <c r="ECK12" s="43"/>
      <c r="ECL12" s="43"/>
      <c r="ECM12" s="43"/>
      <c r="ECN12" s="43"/>
      <c r="ECO12" s="43"/>
      <c r="ECP12" s="43"/>
      <c r="ECQ12" s="43"/>
      <c r="ECR12" s="43"/>
      <c r="ECS12" s="43"/>
      <c r="ECT12" s="43"/>
      <c r="ECU12" s="43"/>
      <c r="ECV12" s="43"/>
      <c r="ECW12" s="43"/>
      <c r="ECX12" s="43"/>
      <c r="ECY12" s="43"/>
      <c r="ECZ12" s="43"/>
      <c r="EDA12" s="43"/>
      <c r="EDB12" s="43"/>
      <c r="EDC12" s="43"/>
      <c r="EDD12" s="43"/>
      <c r="EDE12" s="43"/>
      <c r="EDF12" s="43"/>
      <c r="EDG12" s="43"/>
      <c r="EDH12" s="43"/>
      <c r="EDI12" s="43"/>
      <c r="EDJ12" s="43"/>
      <c r="EDK12" s="43"/>
      <c r="EDL12" s="43"/>
      <c r="EDM12" s="43"/>
      <c r="EDN12" s="43"/>
      <c r="EDO12" s="43"/>
      <c r="EDP12" s="43"/>
      <c r="EDQ12" s="43"/>
      <c r="EDR12" s="43"/>
      <c r="EDS12" s="43"/>
      <c r="EDT12" s="43"/>
      <c r="EDU12" s="43"/>
      <c r="EDV12" s="43"/>
      <c r="EDW12" s="43"/>
      <c r="EDX12" s="43"/>
      <c r="EDY12" s="43"/>
      <c r="EDZ12" s="43"/>
      <c r="EEA12" s="43"/>
      <c r="EEB12" s="43"/>
      <c r="EEC12" s="43"/>
      <c r="EED12" s="43"/>
      <c r="EEE12" s="43"/>
      <c r="EEF12" s="43"/>
      <c r="EEG12" s="43"/>
      <c r="EEH12" s="43"/>
      <c r="EEI12" s="43"/>
      <c r="EEJ12" s="43"/>
      <c r="EEK12" s="43"/>
      <c r="EEL12" s="43"/>
      <c r="EEM12" s="43"/>
      <c r="EEN12" s="43"/>
      <c r="EEO12" s="43"/>
      <c r="EEP12" s="43"/>
      <c r="EEQ12" s="43"/>
      <c r="EER12" s="43"/>
      <c r="EES12" s="43"/>
      <c r="EET12" s="43"/>
      <c r="EEU12" s="43"/>
      <c r="EEV12" s="43"/>
      <c r="EEW12" s="43"/>
      <c r="EEX12" s="43"/>
      <c r="EEY12" s="43"/>
      <c r="EEZ12" s="43"/>
      <c r="EFA12" s="43"/>
      <c r="EFB12" s="43"/>
      <c r="EFC12" s="43"/>
      <c r="EFD12" s="43"/>
      <c r="EFE12" s="43"/>
      <c r="EFF12" s="43"/>
      <c r="EFG12" s="43"/>
      <c r="EFH12" s="43"/>
      <c r="EFI12" s="43"/>
      <c r="EFJ12" s="43"/>
      <c r="EFK12" s="43"/>
      <c r="EFL12" s="43"/>
      <c r="EFM12" s="43"/>
      <c r="EFN12" s="43"/>
      <c r="EFO12" s="43"/>
      <c r="EFP12" s="43"/>
      <c r="EFQ12" s="43"/>
      <c r="EFR12" s="43"/>
      <c r="EFS12" s="43"/>
      <c r="EFT12" s="43"/>
      <c r="EFU12" s="43"/>
      <c r="EFV12" s="43"/>
      <c r="EFW12" s="43"/>
      <c r="EFX12" s="43"/>
      <c r="EFY12" s="43"/>
      <c r="EFZ12" s="43"/>
      <c r="EGA12" s="43"/>
      <c r="EGB12" s="43"/>
      <c r="EGC12" s="43"/>
      <c r="EGD12" s="43"/>
      <c r="EGE12" s="43"/>
      <c r="EGF12" s="43"/>
      <c r="EGG12" s="43"/>
      <c r="EGH12" s="43"/>
      <c r="EGI12" s="43"/>
      <c r="EGJ12" s="43"/>
      <c r="EGK12" s="43"/>
      <c r="EGL12" s="43"/>
      <c r="EGM12" s="43"/>
      <c r="EGN12" s="43"/>
      <c r="EGO12" s="43"/>
      <c r="EGP12" s="43"/>
      <c r="EGQ12" s="43"/>
      <c r="EGR12" s="43"/>
      <c r="EGS12" s="43"/>
      <c r="EGT12" s="43"/>
      <c r="EGU12" s="43"/>
      <c r="EGV12" s="43"/>
      <c r="EGW12" s="43"/>
      <c r="EGX12" s="43"/>
      <c r="EGY12" s="43"/>
      <c r="EGZ12" s="43"/>
      <c r="EHA12" s="43"/>
      <c r="EHB12" s="43"/>
      <c r="EHC12" s="43"/>
      <c r="EHD12" s="43"/>
      <c r="EHE12" s="43"/>
      <c r="EHF12" s="43"/>
      <c r="EHG12" s="43"/>
      <c r="EHH12" s="43"/>
      <c r="EHI12" s="43"/>
      <c r="EHJ12" s="43"/>
      <c r="EHK12" s="43"/>
      <c r="EHL12" s="43"/>
      <c r="EHM12" s="43"/>
      <c r="EHN12" s="43"/>
      <c r="EHO12" s="43"/>
      <c r="EHP12" s="43"/>
      <c r="EHQ12" s="43"/>
      <c r="EHR12" s="43"/>
      <c r="EHS12" s="43"/>
      <c r="EHT12" s="43"/>
      <c r="EHU12" s="43"/>
      <c r="EHV12" s="43"/>
      <c r="EHW12" s="43"/>
      <c r="EHX12" s="43"/>
      <c r="EHY12" s="43"/>
      <c r="EHZ12" s="43"/>
      <c r="EIA12" s="43"/>
      <c r="EIB12" s="43"/>
      <c r="EIC12" s="43"/>
      <c r="EID12" s="43"/>
      <c r="EIE12" s="43"/>
      <c r="EIF12" s="43"/>
      <c r="EIG12" s="43"/>
      <c r="EIH12" s="43"/>
      <c r="EII12" s="43"/>
      <c r="EIJ12" s="43"/>
      <c r="EIK12" s="43"/>
      <c r="EIL12" s="43"/>
      <c r="EIM12" s="43"/>
      <c r="EIN12" s="43"/>
      <c r="EIO12" s="43"/>
      <c r="EIP12" s="43"/>
      <c r="EIQ12" s="43"/>
      <c r="EIR12" s="43"/>
      <c r="EIS12" s="43"/>
      <c r="EIT12" s="43"/>
      <c r="EIU12" s="43"/>
      <c r="EIV12" s="43"/>
      <c r="EIW12" s="43"/>
      <c r="EIX12" s="43"/>
      <c r="EIY12" s="43"/>
      <c r="EIZ12" s="43"/>
      <c r="EJA12" s="43"/>
      <c r="EJB12" s="43"/>
      <c r="EJC12" s="43"/>
      <c r="EJD12" s="43"/>
      <c r="EJE12" s="43"/>
      <c r="EJF12" s="43"/>
      <c r="EJG12" s="43"/>
      <c r="EJH12" s="43"/>
      <c r="EJI12" s="43"/>
      <c r="EJJ12" s="43"/>
      <c r="EJK12" s="43"/>
      <c r="EJL12" s="43"/>
      <c r="EJM12" s="43"/>
      <c r="EJN12" s="43"/>
      <c r="EJO12" s="43"/>
      <c r="EJP12" s="43"/>
      <c r="EJQ12" s="43"/>
      <c r="EJR12" s="43"/>
      <c r="EJS12" s="43"/>
      <c r="EJT12" s="43"/>
      <c r="EJU12" s="43"/>
      <c r="EJV12" s="43"/>
      <c r="EJW12" s="43"/>
      <c r="EJX12" s="43"/>
      <c r="EJY12" s="43"/>
      <c r="EJZ12" s="43"/>
      <c r="EKA12" s="43"/>
      <c r="EKB12" s="43"/>
      <c r="EKC12" s="43"/>
      <c r="EKD12" s="43"/>
      <c r="EKE12" s="43"/>
      <c r="EKF12" s="43"/>
      <c r="EKG12" s="43"/>
      <c r="EKH12" s="43"/>
      <c r="EKI12" s="43"/>
      <c r="EKJ12" s="43"/>
      <c r="EKK12" s="43"/>
      <c r="EKL12" s="43"/>
      <c r="EKM12" s="43"/>
      <c r="EKN12" s="43"/>
      <c r="EKO12" s="43"/>
      <c r="EKP12" s="43"/>
      <c r="EKQ12" s="43"/>
      <c r="EKR12" s="43"/>
      <c r="EKS12" s="43"/>
      <c r="EKT12" s="43"/>
      <c r="EKU12" s="43"/>
      <c r="EKV12" s="43"/>
      <c r="EKW12" s="43"/>
      <c r="EKX12" s="43"/>
      <c r="EKY12" s="43"/>
      <c r="EKZ12" s="43"/>
      <c r="ELA12" s="43"/>
      <c r="ELB12" s="43"/>
      <c r="ELC12" s="43"/>
      <c r="ELD12" s="43"/>
      <c r="ELE12" s="43"/>
      <c r="ELF12" s="43"/>
      <c r="ELG12" s="43"/>
      <c r="ELH12" s="43"/>
      <c r="ELI12" s="43"/>
      <c r="ELJ12" s="43"/>
      <c r="ELK12" s="43"/>
      <c r="ELL12" s="43"/>
      <c r="ELM12" s="43"/>
      <c r="ELN12" s="43"/>
      <c r="ELO12" s="43"/>
      <c r="ELP12" s="43"/>
      <c r="ELQ12" s="43"/>
      <c r="ELR12" s="43"/>
      <c r="ELS12" s="43"/>
      <c r="ELT12" s="43"/>
      <c r="ELU12" s="43"/>
      <c r="ELV12" s="43"/>
      <c r="ELW12" s="43"/>
      <c r="ELX12" s="43"/>
      <c r="ELY12" s="43"/>
      <c r="ELZ12" s="43"/>
      <c r="EMA12" s="43"/>
      <c r="EMB12" s="43"/>
      <c r="EMC12" s="43"/>
      <c r="EMD12" s="43"/>
      <c r="EME12" s="43"/>
      <c r="EMF12" s="43"/>
      <c r="EMG12" s="43"/>
      <c r="EMH12" s="43"/>
      <c r="EMI12" s="43"/>
      <c r="EMJ12" s="43"/>
      <c r="EMK12" s="43"/>
      <c r="EML12" s="43"/>
      <c r="EMM12" s="43"/>
      <c r="EMN12" s="43"/>
      <c r="EMO12" s="43"/>
      <c r="EMP12" s="43"/>
      <c r="EMQ12" s="43"/>
      <c r="EMR12" s="43"/>
      <c r="EMS12" s="43"/>
      <c r="EMT12" s="43"/>
      <c r="EMU12" s="43"/>
      <c r="EMV12" s="43"/>
      <c r="EMW12" s="43"/>
      <c r="EMX12" s="43"/>
      <c r="EMY12" s="43"/>
      <c r="EMZ12" s="43"/>
      <c r="ENA12" s="43"/>
      <c r="ENB12" s="43"/>
      <c r="ENC12" s="43"/>
      <c r="END12" s="43"/>
      <c r="ENE12" s="43"/>
      <c r="ENF12" s="43"/>
      <c r="ENG12" s="43"/>
      <c r="ENH12" s="43"/>
      <c r="ENI12" s="43"/>
      <c r="ENJ12" s="43"/>
      <c r="ENK12" s="43"/>
      <c r="ENL12" s="43"/>
      <c r="ENM12" s="43"/>
      <c r="ENN12" s="43"/>
      <c r="ENO12" s="43"/>
      <c r="ENP12" s="43"/>
      <c r="ENQ12" s="43"/>
      <c r="ENR12" s="43"/>
      <c r="ENS12" s="43"/>
      <c r="ENT12" s="43"/>
      <c r="ENU12" s="43"/>
      <c r="ENV12" s="43"/>
      <c r="ENW12" s="43"/>
      <c r="ENX12" s="43"/>
      <c r="ENY12" s="43"/>
      <c r="ENZ12" s="43"/>
      <c r="EOA12" s="43"/>
      <c r="EOB12" s="43"/>
      <c r="EOC12" s="43"/>
      <c r="EOD12" s="43"/>
      <c r="EOE12" s="43"/>
      <c r="EOF12" s="43"/>
      <c r="EOG12" s="43"/>
      <c r="EOH12" s="43"/>
      <c r="EOI12" s="43"/>
      <c r="EOJ12" s="43"/>
      <c r="EOK12" s="43"/>
      <c r="EOL12" s="43"/>
      <c r="EOM12" s="43"/>
      <c r="EON12" s="43"/>
      <c r="EOO12" s="43"/>
      <c r="EOP12" s="43"/>
      <c r="EOQ12" s="43"/>
      <c r="EOR12" s="43"/>
      <c r="EOS12" s="43"/>
      <c r="EOT12" s="43"/>
      <c r="EOU12" s="43"/>
      <c r="EOV12" s="43"/>
      <c r="EOW12" s="43"/>
      <c r="EOX12" s="43"/>
      <c r="EOY12" s="43"/>
      <c r="EOZ12" s="43"/>
      <c r="EPA12" s="43"/>
      <c r="EPB12" s="43"/>
      <c r="EPC12" s="43"/>
      <c r="EPD12" s="43"/>
      <c r="EPE12" s="43"/>
      <c r="EPF12" s="43"/>
      <c r="EPG12" s="43"/>
      <c r="EPH12" s="43"/>
      <c r="EPI12" s="43"/>
      <c r="EPJ12" s="43"/>
      <c r="EPK12" s="43"/>
      <c r="EPL12" s="43"/>
      <c r="EPM12" s="43"/>
      <c r="EPN12" s="43"/>
      <c r="EPO12" s="43"/>
      <c r="EPP12" s="43"/>
      <c r="EPQ12" s="43"/>
      <c r="EPR12" s="43"/>
      <c r="EPS12" s="43"/>
      <c r="EPT12" s="43"/>
      <c r="EPU12" s="43"/>
      <c r="EPV12" s="43"/>
      <c r="EPW12" s="43"/>
      <c r="EPX12" s="43"/>
      <c r="EPY12" s="43"/>
      <c r="EPZ12" s="43"/>
      <c r="EQA12" s="43"/>
      <c r="EQB12" s="43"/>
      <c r="EQC12" s="43"/>
      <c r="EQD12" s="43"/>
      <c r="EQE12" s="43"/>
      <c r="EQF12" s="43"/>
      <c r="EQG12" s="43"/>
      <c r="EQH12" s="43"/>
      <c r="EQI12" s="43"/>
      <c r="EQJ12" s="43"/>
      <c r="EQK12" s="43"/>
      <c r="EQL12" s="43"/>
      <c r="EQM12" s="43"/>
      <c r="EQN12" s="43"/>
      <c r="EQO12" s="43"/>
      <c r="EQP12" s="43"/>
      <c r="EQQ12" s="43"/>
      <c r="EQR12" s="43"/>
      <c r="EQS12" s="43"/>
      <c r="EQT12" s="43"/>
      <c r="EQU12" s="43"/>
      <c r="EQV12" s="43"/>
      <c r="EQW12" s="43"/>
      <c r="EQX12" s="43"/>
      <c r="EQY12" s="43"/>
      <c r="EQZ12" s="43"/>
      <c r="ERA12" s="43"/>
      <c r="ERB12" s="43"/>
      <c r="ERC12" s="43"/>
      <c r="ERD12" s="43"/>
      <c r="ERE12" s="43"/>
      <c r="ERF12" s="43"/>
      <c r="ERG12" s="43"/>
      <c r="ERH12" s="43"/>
      <c r="ERI12" s="43"/>
      <c r="ERJ12" s="43"/>
      <c r="ERK12" s="43"/>
      <c r="ERL12" s="43"/>
      <c r="ERM12" s="43"/>
      <c r="ERN12" s="43"/>
      <c r="ERO12" s="43"/>
      <c r="ERP12" s="43"/>
      <c r="ERQ12" s="43"/>
      <c r="ERR12" s="43"/>
      <c r="ERS12" s="43"/>
      <c r="ERT12" s="43"/>
      <c r="ERU12" s="43"/>
      <c r="ERV12" s="43"/>
      <c r="ERW12" s="43"/>
      <c r="ERX12" s="43"/>
      <c r="ERY12" s="43"/>
      <c r="ERZ12" s="43"/>
      <c r="ESA12" s="43"/>
      <c r="ESB12" s="43"/>
      <c r="ESC12" s="43"/>
      <c r="ESD12" s="43"/>
      <c r="ESE12" s="43"/>
      <c r="ESF12" s="43"/>
      <c r="ESG12" s="43"/>
      <c r="ESH12" s="43"/>
      <c r="ESI12" s="43"/>
      <c r="ESJ12" s="43"/>
      <c r="ESK12" s="43"/>
      <c r="ESL12" s="43"/>
      <c r="ESM12" s="43"/>
      <c r="ESN12" s="43"/>
      <c r="ESO12" s="43"/>
      <c r="ESP12" s="43"/>
      <c r="ESQ12" s="43"/>
      <c r="ESR12" s="43"/>
      <c r="ESS12" s="43"/>
      <c r="EST12" s="43"/>
      <c r="ESU12" s="43"/>
      <c r="ESV12" s="43"/>
      <c r="ESW12" s="43"/>
      <c r="ESX12" s="43"/>
      <c r="ESY12" s="43"/>
      <c r="ESZ12" s="43"/>
      <c r="ETA12" s="43"/>
      <c r="ETB12" s="43"/>
      <c r="ETC12" s="43"/>
      <c r="ETD12" s="43"/>
      <c r="ETE12" s="43"/>
      <c r="ETF12" s="43"/>
      <c r="ETG12" s="43"/>
      <c r="ETH12" s="43"/>
      <c r="ETI12" s="43"/>
      <c r="ETJ12" s="43"/>
      <c r="ETK12" s="43"/>
      <c r="ETL12" s="43"/>
      <c r="ETM12" s="43"/>
      <c r="ETN12" s="43"/>
      <c r="ETO12" s="43"/>
      <c r="ETP12" s="43"/>
      <c r="ETQ12" s="43"/>
      <c r="ETR12" s="43"/>
      <c r="ETS12" s="43"/>
      <c r="ETT12" s="43"/>
      <c r="ETU12" s="43"/>
      <c r="ETV12" s="43"/>
      <c r="ETW12" s="43"/>
      <c r="ETX12" s="43"/>
      <c r="ETY12" s="43"/>
      <c r="ETZ12" s="43"/>
      <c r="EUA12" s="43"/>
      <c r="EUB12" s="43"/>
      <c r="EUC12" s="43"/>
      <c r="EUD12" s="43"/>
      <c r="EUE12" s="43"/>
      <c r="EUF12" s="43"/>
      <c r="EUG12" s="43"/>
      <c r="EUH12" s="43"/>
      <c r="EUI12" s="43"/>
      <c r="EUJ12" s="43"/>
      <c r="EUK12" s="43"/>
      <c r="EUL12" s="43"/>
      <c r="EUM12" s="43"/>
      <c r="EUN12" s="43"/>
      <c r="EUO12" s="43"/>
      <c r="EUP12" s="43"/>
      <c r="EUQ12" s="43"/>
      <c r="EUR12" s="43"/>
      <c r="EUS12" s="43"/>
      <c r="EUT12" s="43"/>
      <c r="EUU12" s="43"/>
      <c r="EUV12" s="43"/>
      <c r="EUW12" s="43"/>
      <c r="EUX12" s="43"/>
      <c r="EUY12" s="43"/>
      <c r="EUZ12" s="43"/>
      <c r="EVA12" s="43"/>
      <c r="EVB12" s="43"/>
      <c r="EVC12" s="43"/>
      <c r="EVD12" s="43"/>
      <c r="EVE12" s="43"/>
      <c r="EVF12" s="43"/>
      <c r="EVG12" s="43"/>
      <c r="EVH12" s="43"/>
      <c r="EVI12" s="43"/>
      <c r="EVJ12" s="43"/>
      <c r="EVK12" s="43"/>
      <c r="EVL12" s="43"/>
      <c r="EVM12" s="43"/>
      <c r="EVN12" s="43"/>
      <c r="EVO12" s="43"/>
      <c r="EVP12" s="43"/>
      <c r="EVQ12" s="43"/>
      <c r="EVR12" s="43"/>
      <c r="EVS12" s="43"/>
      <c r="EVT12" s="43"/>
      <c r="EVU12" s="43"/>
      <c r="EVV12" s="43"/>
      <c r="EVW12" s="43"/>
      <c r="EVX12" s="43"/>
      <c r="EVY12" s="43"/>
      <c r="EVZ12" s="43"/>
      <c r="EWA12" s="43"/>
      <c r="EWB12" s="43"/>
      <c r="EWC12" s="43"/>
      <c r="EWD12" s="43"/>
      <c r="EWE12" s="43"/>
      <c r="EWF12" s="43"/>
      <c r="EWG12" s="43"/>
      <c r="EWH12" s="43"/>
      <c r="EWI12" s="43"/>
      <c r="EWJ12" s="43"/>
      <c r="EWK12" s="43"/>
      <c r="EWL12" s="43"/>
      <c r="EWM12" s="43"/>
      <c r="EWN12" s="43"/>
      <c r="EWO12" s="43"/>
      <c r="EWP12" s="43"/>
      <c r="EWQ12" s="43"/>
      <c r="EWR12" s="43"/>
      <c r="EWS12" s="43"/>
      <c r="EWT12" s="43"/>
      <c r="EWU12" s="43"/>
      <c r="EWV12" s="43"/>
      <c r="EWW12" s="43"/>
      <c r="EWX12" s="43"/>
      <c r="EWY12" s="43"/>
      <c r="EWZ12" s="43"/>
      <c r="EXA12" s="43"/>
      <c r="EXB12" s="43"/>
      <c r="EXC12" s="43"/>
      <c r="EXD12" s="43"/>
      <c r="EXE12" s="43"/>
      <c r="EXF12" s="43"/>
      <c r="EXG12" s="43"/>
      <c r="EXH12" s="43"/>
      <c r="EXI12" s="43"/>
      <c r="EXJ12" s="43"/>
      <c r="EXK12" s="43"/>
      <c r="EXL12" s="43"/>
      <c r="EXM12" s="43"/>
      <c r="EXN12" s="43"/>
      <c r="EXO12" s="43"/>
      <c r="EXP12" s="43"/>
      <c r="EXQ12" s="43"/>
      <c r="EXR12" s="43"/>
      <c r="EXS12" s="43"/>
      <c r="EXT12" s="43"/>
      <c r="EXU12" s="43"/>
      <c r="EXV12" s="43"/>
      <c r="EXW12" s="43"/>
      <c r="EXX12" s="43"/>
      <c r="EXY12" s="43"/>
      <c r="EXZ12" s="43"/>
      <c r="EYA12" s="43"/>
      <c r="EYB12" s="43"/>
      <c r="EYC12" s="43"/>
      <c r="EYD12" s="43"/>
      <c r="EYE12" s="43"/>
      <c r="EYF12" s="43"/>
      <c r="EYG12" s="43"/>
      <c r="EYH12" s="43"/>
      <c r="EYI12" s="43"/>
      <c r="EYJ12" s="43"/>
      <c r="EYK12" s="43"/>
      <c r="EYL12" s="43"/>
      <c r="EYM12" s="43"/>
      <c r="EYN12" s="43"/>
      <c r="EYO12" s="43"/>
      <c r="EYP12" s="43"/>
      <c r="EYQ12" s="43"/>
      <c r="EYR12" s="43"/>
      <c r="EYS12" s="43"/>
      <c r="EYT12" s="43"/>
      <c r="EYU12" s="43"/>
      <c r="EYV12" s="43"/>
      <c r="EYW12" s="43"/>
      <c r="EYX12" s="43"/>
      <c r="EYY12" s="43"/>
      <c r="EYZ12" s="43"/>
      <c r="EZA12" s="43"/>
      <c r="EZB12" s="43"/>
      <c r="EZC12" s="43"/>
      <c r="EZD12" s="43"/>
      <c r="EZE12" s="43"/>
      <c r="EZF12" s="43"/>
      <c r="EZG12" s="43"/>
      <c r="EZH12" s="43"/>
      <c r="EZI12" s="43"/>
      <c r="EZJ12" s="43"/>
      <c r="EZK12" s="43"/>
      <c r="EZL12" s="43"/>
      <c r="EZM12" s="43"/>
      <c r="EZN12" s="43"/>
      <c r="EZO12" s="43"/>
      <c r="EZP12" s="43"/>
      <c r="EZQ12" s="43"/>
      <c r="EZR12" s="43"/>
      <c r="EZS12" s="43"/>
      <c r="EZT12" s="43"/>
      <c r="EZU12" s="43"/>
      <c r="EZV12" s="43"/>
      <c r="EZW12" s="43"/>
      <c r="EZX12" s="43"/>
      <c r="EZY12" s="43"/>
      <c r="EZZ12" s="43"/>
      <c r="FAA12" s="43"/>
      <c r="FAB12" s="43"/>
      <c r="FAC12" s="43"/>
      <c r="FAD12" s="43"/>
      <c r="FAE12" s="43"/>
      <c r="FAF12" s="43"/>
      <c r="FAG12" s="43"/>
      <c r="FAH12" s="43"/>
      <c r="FAI12" s="43"/>
      <c r="FAJ12" s="43"/>
      <c r="FAK12" s="43"/>
      <c r="FAL12" s="43"/>
      <c r="FAM12" s="43"/>
      <c r="FAN12" s="43"/>
      <c r="FAO12" s="43"/>
      <c r="FAP12" s="43"/>
      <c r="FAQ12" s="43"/>
      <c r="FAR12" s="43"/>
      <c r="FAS12" s="43"/>
      <c r="FAT12" s="43"/>
      <c r="FAU12" s="43"/>
      <c r="FAV12" s="43"/>
      <c r="FAW12" s="43"/>
      <c r="FAX12" s="43"/>
      <c r="FAY12" s="43"/>
      <c r="FAZ12" s="43"/>
      <c r="FBA12" s="43"/>
      <c r="FBB12" s="43"/>
      <c r="FBC12" s="43"/>
      <c r="FBD12" s="43"/>
      <c r="FBE12" s="43"/>
      <c r="FBF12" s="43"/>
      <c r="FBG12" s="43"/>
      <c r="FBH12" s="43"/>
      <c r="FBI12" s="43"/>
      <c r="FBJ12" s="43"/>
      <c r="FBK12" s="43"/>
      <c r="FBL12" s="43"/>
      <c r="FBM12" s="43"/>
      <c r="FBN12" s="43"/>
      <c r="FBO12" s="43"/>
      <c r="FBP12" s="43"/>
      <c r="FBQ12" s="43"/>
      <c r="FBR12" s="43"/>
      <c r="FBS12" s="43"/>
      <c r="FBT12" s="43"/>
      <c r="FBU12" s="43"/>
      <c r="FBV12" s="43"/>
      <c r="FBW12" s="43"/>
      <c r="FBX12" s="43"/>
      <c r="FBY12" s="43"/>
      <c r="FBZ12" s="43"/>
      <c r="FCA12" s="43"/>
      <c r="FCB12" s="43"/>
      <c r="FCC12" s="43"/>
      <c r="FCD12" s="43"/>
      <c r="FCE12" s="43"/>
      <c r="FCF12" s="43"/>
      <c r="FCG12" s="43"/>
      <c r="FCH12" s="43"/>
      <c r="FCI12" s="43"/>
      <c r="FCJ12" s="43"/>
      <c r="FCK12" s="43"/>
      <c r="FCL12" s="43"/>
      <c r="FCM12" s="43"/>
      <c r="FCN12" s="43"/>
      <c r="FCO12" s="43"/>
      <c r="FCP12" s="43"/>
      <c r="FCQ12" s="43"/>
      <c r="FCR12" s="43"/>
      <c r="FCS12" s="43"/>
      <c r="FCT12" s="43"/>
      <c r="FCU12" s="43"/>
      <c r="FCV12" s="43"/>
      <c r="FCW12" s="43"/>
      <c r="FCX12" s="43"/>
      <c r="FCY12" s="43"/>
      <c r="FCZ12" s="43"/>
      <c r="FDA12" s="43"/>
      <c r="FDB12" s="43"/>
      <c r="FDC12" s="43"/>
      <c r="FDD12" s="43"/>
      <c r="FDE12" s="43"/>
      <c r="FDF12" s="43"/>
      <c r="FDG12" s="43"/>
      <c r="FDH12" s="43"/>
      <c r="FDI12" s="43"/>
      <c r="FDJ12" s="43"/>
      <c r="FDK12" s="43"/>
      <c r="FDL12" s="43"/>
      <c r="FDM12" s="43"/>
      <c r="FDN12" s="43"/>
      <c r="FDO12" s="43"/>
      <c r="FDP12" s="43"/>
      <c r="FDQ12" s="43"/>
      <c r="FDR12" s="43"/>
      <c r="FDS12" s="43"/>
      <c r="FDT12" s="43"/>
      <c r="FDU12" s="43"/>
      <c r="FDV12" s="43"/>
      <c r="FDW12" s="43"/>
      <c r="FDX12" s="43"/>
      <c r="FDY12" s="43"/>
      <c r="FDZ12" s="43"/>
      <c r="FEA12" s="43"/>
      <c r="FEB12" s="43"/>
      <c r="FEC12" s="43"/>
      <c r="FED12" s="43"/>
      <c r="FEE12" s="43"/>
      <c r="FEF12" s="43"/>
      <c r="FEG12" s="43"/>
      <c r="FEH12" s="43"/>
      <c r="FEI12" s="43"/>
      <c r="FEJ12" s="43"/>
      <c r="FEK12" s="43"/>
      <c r="FEL12" s="43"/>
      <c r="FEM12" s="43"/>
      <c r="FEN12" s="43"/>
      <c r="FEO12" s="43"/>
      <c r="FEP12" s="43"/>
      <c r="FEQ12" s="43"/>
      <c r="FER12" s="43"/>
      <c r="FES12" s="43"/>
      <c r="FET12" s="43"/>
      <c r="FEU12" s="43"/>
      <c r="FEV12" s="43"/>
      <c r="FEW12" s="43"/>
      <c r="FEX12" s="43"/>
      <c r="FEY12" s="43"/>
      <c r="FEZ12" s="43"/>
      <c r="FFA12" s="43"/>
      <c r="FFB12" s="43"/>
      <c r="FFC12" s="43"/>
      <c r="FFD12" s="43"/>
      <c r="FFE12" s="43"/>
      <c r="FFF12" s="43"/>
      <c r="FFG12" s="43"/>
      <c r="FFH12" s="43"/>
      <c r="FFI12" s="43"/>
      <c r="FFJ12" s="43"/>
      <c r="FFK12" s="43"/>
      <c r="FFL12" s="43"/>
      <c r="FFM12" s="43"/>
      <c r="FFN12" s="43"/>
      <c r="FFO12" s="43"/>
      <c r="FFP12" s="43"/>
      <c r="FFQ12" s="43"/>
      <c r="FFR12" s="43"/>
      <c r="FFS12" s="43"/>
      <c r="FFT12" s="43"/>
      <c r="FFU12" s="43"/>
      <c r="FFV12" s="43"/>
      <c r="FFW12" s="43"/>
      <c r="FFX12" s="43"/>
      <c r="FFY12" s="43"/>
      <c r="FFZ12" s="43"/>
      <c r="FGA12" s="43"/>
      <c r="FGB12" s="43"/>
      <c r="FGC12" s="43"/>
      <c r="FGD12" s="43"/>
      <c r="FGE12" s="43"/>
      <c r="FGF12" s="43"/>
      <c r="FGG12" s="43"/>
      <c r="FGH12" s="43"/>
      <c r="FGI12" s="43"/>
      <c r="FGJ12" s="43"/>
      <c r="FGK12" s="43"/>
      <c r="FGL12" s="43"/>
      <c r="FGM12" s="43"/>
      <c r="FGN12" s="43"/>
      <c r="FGO12" s="43"/>
      <c r="FGP12" s="43"/>
      <c r="FGQ12" s="43"/>
      <c r="FGR12" s="43"/>
      <c r="FGS12" s="43"/>
      <c r="FGT12" s="43"/>
      <c r="FGU12" s="43"/>
      <c r="FGV12" s="43"/>
      <c r="FGW12" s="43"/>
      <c r="FGX12" s="43"/>
      <c r="FGY12" s="43"/>
      <c r="FGZ12" s="43"/>
      <c r="FHA12" s="43"/>
      <c r="FHB12" s="43"/>
      <c r="FHC12" s="43"/>
      <c r="FHD12" s="43"/>
      <c r="FHE12" s="43"/>
      <c r="FHF12" s="43"/>
      <c r="FHG12" s="43"/>
      <c r="FHH12" s="43"/>
      <c r="FHI12" s="43"/>
      <c r="FHJ12" s="43"/>
      <c r="FHK12" s="43"/>
      <c r="FHL12" s="43"/>
      <c r="FHM12" s="43"/>
      <c r="FHN12" s="43"/>
      <c r="FHO12" s="43"/>
      <c r="FHP12" s="43"/>
      <c r="FHQ12" s="43"/>
      <c r="FHR12" s="43"/>
      <c r="FHS12" s="43"/>
      <c r="FHT12" s="43"/>
      <c r="FHU12" s="43"/>
      <c r="FHV12" s="43"/>
      <c r="FHW12" s="43"/>
      <c r="FHX12" s="43"/>
      <c r="FHY12" s="43"/>
      <c r="FHZ12" s="43"/>
      <c r="FIA12" s="43"/>
      <c r="FIB12" s="43"/>
      <c r="FIC12" s="43"/>
      <c r="FID12" s="43"/>
      <c r="FIE12" s="43"/>
      <c r="FIF12" s="43"/>
      <c r="FIG12" s="43"/>
      <c r="FIH12" s="43"/>
      <c r="FII12" s="43"/>
      <c r="FIJ12" s="43"/>
      <c r="FIK12" s="43"/>
      <c r="FIL12" s="43"/>
      <c r="FIM12" s="43"/>
      <c r="FIN12" s="43"/>
      <c r="FIO12" s="43"/>
      <c r="FIP12" s="43"/>
      <c r="FIQ12" s="43"/>
      <c r="FIR12" s="43"/>
      <c r="FIS12" s="43"/>
      <c r="FIT12" s="43"/>
      <c r="FIU12" s="43"/>
      <c r="FIV12" s="43"/>
      <c r="FIW12" s="43"/>
      <c r="FIX12" s="43"/>
      <c r="FIY12" s="43"/>
      <c r="FIZ12" s="43"/>
      <c r="FJA12" s="43"/>
      <c r="FJB12" s="43"/>
      <c r="FJC12" s="43"/>
      <c r="FJD12" s="43"/>
      <c r="FJE12" s="43"/>
      <c r="FJF12" s="43"/>
      <c r="FJG12" s="43"/>
      <c r="FJH12" s="43"/>
      <c r="FJI12" s="43"/>
      <c r="FJJ12" s="43"/>
      <c r="FJK12" s="43"/>
      <c r="FJL12" s="43"/>
      <c r="FJM12" s="43"/>
      <c r="FJN12" s="43"/>
      <c r="FJO12" s="43"/>
      <c r="FJP12" s="43"/>
      <c r="FJQ12" s="43"/>
      <c r="FJR12" s="43"/>
      <c r="FJS12" s="43"/>
      <c r="FJT12" s="43"/>
      <c r="FJU12" s="43"/>
      <c r="FJV12" s="43"/>
      <c r="FJW12" s="43"/>
      <c r="FJX12" s="43"/>
      <c r="FJY12" s="43"/>
      <c r="FJZ12" s="43"/>
      <c r="FKA12" s="43"/>
      <c r="FKB12" s="43"/>
      <c r="FKC12" s="43"/>
      <c r="FKD12" s="43"/>
      <c r="FKE12" s="43"/>
      <c r="FKF12" s="43"/>
      <c r="FKG12" s="43"/>
      <c r="FKH12" s="43"/>
      <c r="FKI12" s="43"/>
      <c r="FKJ12" s="43"/>
      <c r="FKK12" s="43"/>
      <c r="FKL12" s="43"/>
      <c r="FKM12" s="43"/>
      <c r="FKN12" s="43"/>
      <c r="FKO12" s="43"/>
      <c r="FKP12" s="43"/>
      <c r="FKQ12" s="43"/>
      <c r="FKR12" s="43"/>
      <c r="FKS12" s="43"/>
      <c r="FKT12" s="43"/>
      <c r="FKU12" s="43"/>
      <c r="FKV12" s="43"/>
      <c r="FKW12" s="43"/>
      <c r="FKX12" s="43"/>
      <c r="FKY12" s="43"/>
      <c r="FKZ12" s="43"/>
      <c r="FLA12" s="43"/>
      <c r="FLB12" s="43"/>
      <c r="FLC12" s="43"/>
      <c r="FLD12" s="43"/>
      <c r="FLE12" s="43"/>
      <c r="FLF12" s="43"/>
      <c r="FLG12" s="43"/>
      <c r="FLH12" s="43"/>
      <c r="FLI12" s="43"/>
      <c r="FLJ12" s="43"/>
      <c r="FLK12" s="43"/>
      <c r="FLL12" s="43"/>
      <c r="FLM12" s="43"/>
      <c r="FLN12" s="43"/>
      <c r="FLO12" s="43"/>
      <c r="FLP12" s="43"/>
      <c r="FLQ12" s="43"/>
      <c r="FLR12" s="43"/>
      <c r="FLS12" s="43"/>
      <c r="FLT12" s="43"/>
      <c r="FLU12" s="43"/>
      <c r="FLV12" s="43"/>
      <c r="FLW12" s="43"/>
      <c r="FLX12" s="43"/>
      <c r="FLY12" s="43"/>
      <c r="FLZ12" s="43"/>
      <c r="FMA12" s="43"/>
      <c r="FMB12" s="43"/>
      <c r="FMC12" s="43"/>
      <c r="FMD12" s="43"/>
      <c r="FME12" s="43"/>
      <c r="FMF12" s="43"/>
      <c r="FMG12" s="43"/>
      <c r="FMH12" s="43"/>
      <c r="FMI12" s="43"/>
      <c r="FMJ12" s="43"/>
      <c r="FMK12" s="43"/>
      <c r="FML12" s="43"/>
      <c r="FMM12" s="43"/>
      <c r="FMN12" s="43"/>
      <c r="FMO12" s="43"/>
      <c r="FMP12" s="43"/>
      <c r="FMQ12" s="43"/>
      <c r="FMR12" s="43"/>
      <c r="FMS12" s="43"/>
      <c r="FMT12" s="43"/>
      <c r="FMU12" s="43"/>
      <c r="FMV12" s="43"/>
      <c r="FMW12" s="43"/>
      <c r="FMX12" s="43"/>
      <c r="FMY12" s="43"/>
      <c r="FMZ12" s="43"/>
      <c r="FNA12" s="43"/>
      <c r="FNB12" s="43"/>
      <c r="FNC12" s="43"/>
      <c r="FND12" s="43"/>
      <c r="FNE12" s="43"/>
      <c r="FNF12" s="43"/>
      <c r="FNG12" s="43"/>
      <c r="FNH12" s="43"/>
      <c r="FNI12" s="43"/>
      <c r="FNJ12" s="43"/>
      <c r="FNK12" s="43"/>
      <c r="FNL12" s="43"/>
      <c r="FNM12" s="43"/>
      <c r="FNN12" s="43"/>
      <c r="FNO12" s="43"/>
      <c r="FNP12" s="43"/>
      <c r="FNQ12" s="43"/>
      <c r="FNR12" s="43"/>
      <c r="FNS12" s="43"/>
      <c r="FNT12" s="43"/>
      <c r="FNU12" s="43"/>
      <c r="FNV12" s="43"/>
      <c r="FNW12" s="43"/>
      <c r="FNX12" s="43"/>
      <c r="FNY12" s="43"/>
      <c r="FNZ12" s="43"/>
      <c r="FOA12" s="43"/>
      <c r="FOB12" s="43"/>
      <c r="FOC12" s="43"/>
      <c r="FOD12" s="43"/>
      <c r="FOE12" s="43"/>
      <c r="FOF12" s="43"/>
      <c r="FOG12" s="43"/>
      <c r="FOH12" s="43"/>
      <c r="FOI12" s="43"/>
      <c r="FOJ12" s="43"/>
      <c r="FOK12" s="43"/>
      <c r="FOL12" s="43"/>
      <c r="FOM12" s="43"/>
      <c r="FON12" s="43"/>
      <c r="FOO12" s="43"/>
      <c r="FOP12" s="43"/>
      <c r="FOQ12" s="43"/>
      <c r="FOR12" s="43"/>
      <c r="FOS12" s="43"/>
      <c r="FOT12" s="43"/>
      <c r="FOU12" s="43"/>
      <c r="FOV12" s="43"/>
      <c r="FOW12" s="43"/>
      <c r="FOX12" s="43"/>
      <c r="FOY12" s="43"/>
      <c r="FOZ12" s="43"/>
      <c r="FPA12" s="43"/>
      <c r="FPB12" s="43"/>
      <c r="FPC12" s="43"/>
      <c r="FPD12" s="43"/>
      <c r="FPE12" s="43"/>
      <c r="FPF12" s="43"/>
      <c r="FPG12" s="43"/>
      <c r="FPH12" s="43"/>
      <c r="FPI12" s="43"/>
      <c r="FPJ12" s="43"/>
      <c r="FPK12" s="43"/>
      <c r="FPL12" s="43"/>
      <c r="FPM12" s="43"/>
      <c r="FPN12" s="43"/>
      <c r="FPO12" s="43"/>
      <c r="FPP12" s="43"/>
      <c r="FPQ12" s="43"/>
      <c r="FPR12" s="43"/>
      <c r="FPS12" s="43"/>
      <c r="FPT12" s="43"/>
      <c r="FPU12" s="43"/>
      <c r="FPV12" s="43"/>
      <c r="FPW12" s="43"/>
      <c r="FPX12" s="43"/>
      <c r="FPY12" s="43"/>
      <c r="FPZ12" s="43"/>
      <c r="FQA12" s="43"/>
      <c r="FQB12" s="43"/>
      <c r="FQC12" s="43"/>
      <c r="FQD12" s="43"/>
      <c r="FQE12" s="43"/>
      <c r="FQF12" s="43"/>
      <c r="FQG12" s="43"/>
      <c r="FQH12" s="43"/>
      <c r="FQI12" s="43"/>
      <c r="FQJ12" s="43"/>
      <c r="FQK12" s="43"/>
      <c r="FQL12" s="43"/>
      <c r="FQM12" s="43"/>
      <c r="FQN12" s="43"/>
      <c r="FQO12" s="43"/>
      <c r="FQP12" s="43"/>
      <c r="FQQ12" s="43"/>
      <c r="FQR12" s="43"/>
      <c r="FQS12" s="43"/>
      <c r="FQT12" s="43"/>
      <c r="FQU12" s="43"/>
      <c r="FQV12" s="43"/>
      <c r="FQW12" s="43"/>
      <c r="FQX12" s="43"/>
      <c r="FQY12" s="43"/>
      <c r="FQZ12" s="43"/>
      <c r="FRA12" s="43"/>
      <c r="FRB12" s="43"/>
      <c r="FRC12" s="43"/>
      <c r="FRD12" s="43"/>
      <c r="FRE12" s="43"/>
      <c r="FRF12" s="43"/>
      <c r="FRG12" s="43"/>
      <c r="FRH12" s="43"/>
      <c r="FRI12" s="43"/>
      <c r="FRJ12" s="43"/>
      <c r="FRK12" s="43"/>
      <c r="FRL12" s="43"/>
      <c r="FRM12" s="43"/>
      <c r="FRN12" s="43"/>
      <c r="FRO12" s="43"/>
      <c r="FRP12" s="43"/>
      <c r="FRQ12" s="43"/>
      <c r="FRR12" s="43"/>
      <c r="FRS12" s="43"/>
      <c r="FRT12" s="43"/>
      <c r="FRU12" s="43"/>
      <c r="FRV12" s="43"/>
      <c r="FRW12" s="43"/>
      <c r="FRX12" s="43"/>
      <c r="FRY12" s="43"/>
      <c r="FRZ12" s="43"/>
      <c r="FSA12" s="43"/>
      <c r="FSB12" s="43"/>
      <c r="FSC12" s="43"/>
      <c r="FSD12" s="43"/>
      <c r="FSE12" s="43"/>
      <c r="FSF12" s="43"/>
      <c r="FSG12" s="43"/>
      <c r="FSH12" s="43"/>
      <c r="FSI12" s="43"/>
      <c r="FSJ12" s="43"/>
      <c r="FSK12" s="43"/>
      <c r="FSL12" s="43"/>
      <c r="FSM12" s="43"/>
      <c r="FSN12" s="43"/>
      <c r="FSO12" s="43"/>
      <c r="FSP12" s="43"/>
      <c r="FSQ12" s="43"/>
      <c r="FSR12" s="43"/>
      <c r="FSS12" s="43"/>
      <c r="FST12" s="43"/>
      <c r="FSU12" s="43"/>
      <c r="FSV12" s="43"/>
      <c r="FSW12" s="43"/>
      <c r="FSX12" s="43"/>
      <c r="FSY12" s="43"/>
      <c r="FSZ12" s="43"/>
      <c r="FTA12" s="43"/>
      <c r="FTB12" s="43"/>
      <c r="FTC12" s="43"/>
      <c r="FTD12" s="43"/>
      <c r="FTE12" s="43"/>
      <c r="FTF12" s="43"/>
      <c r="FTG12" s="43"/>
      <c r="FTH12" s="43"/>
      <c r="FTI12" s="43"/>
      <c r="FTJ12" s="43"/>
      <c r="FTK12" s="43"/>
      <c r="FTL12" s="43"/>
      <c r="FTM12" s="43"/>
      <c r="FTN12" s="43"/>
      <c r="FTO12" s="43"/>
      <c r="FTP12" s="43"/>
      <c r="FTQ12" s="43"/>
      <c r="FTR12" s="43"/>
      <c r="FTS12" s="43"/>
      <c r="FTT12" s="43"/>
      <c r="FTU12" s="43"/>
      <c r="FTV12" s="43"/>
      <c r="FTW12" s="43"/>
      <c r="FTX12" s="43"/>
      <c r="FTY12" s="43"/>
      <c r="FTZ12" s="43"/>
      <c r="FUA12" s="43"/>
      <c r="FUB12" s="43"/>
      <c r="FUC12" s="43"/>
      <c r="FUD12" s="43"/>
      <c r="FUE12" s="43"/>
      <c r="FUF12" s="43"/>
      <c r="FUG12" s="43"/>
      <c r="FUH12" s="43"/>
      <c r="FUI12" s="43"/>
      <c r="FUJ12" s="43"/>
      <c r="FUK12" s="43"/>
      <c r="FUL12" s="43"/>
      <c r="FUM12" s="43"/>
      <c r="FUN12" s="43"/>
      <c r="FUO12" s="43"/>
      <c r="FUP12" s="43"/>
      <c r="FUQ12" s="43"/>
      <c r="FUR12" s="43"/>
      <c r="FUS12" s="43"/>
      <c r="FUT12" s="43"/>
      <c r="FUU12" s="43"/>
      <c r="FUV12" s="43"/>
      <c r="FUW12" s="43"/>
      <c r="FUX12" s="43"/>
      <c r="FUY12" s="43"/>
      <c r="FUZ12" s="43"/>
      <c r="FVA12" s="43"/>
      <c r="FVB12" s="43"/>
      <c r="FVC12" s="43"/>
      <c r="FVD12" s="43"/>
      <c r="FVE12" s="43"/>
      <c r="FVF12" s="43"/>
      <c r="FVG12" s="43"/>
      <c r="FVH12" s="43"/>
      <c r="FVI12" s="43"/>
      <c r="FVJ12" s="43"/>
      <c r="FVK12" s="43"/>
      <c r="FVL12" s="43"/>
      <c r="FVM12" s="43"/>
      <c r="FVN12" s="43"/>
      <c r="FVO12" s="43"/>
      <c r="FVP12" s="43"/>
      <c r="FVQ12" s="43"/>
      <c r="FVR12" s="43"/>
      <c r="FVS12" s="43"/>
      <c r="FVT12" s="43"/>
      <c r="FVU12" s="43"/>
      <c r="FVV12" s="43"/>
      <c r="FVW12" s="43"/>
      <c r="FVX12" s="43"/>
      <c r="FVY12" s="43"/>
      <c r="FVZ12" s="43"/>
      <c r="FWA12" s="43"/>
      <c r="FWB12" s="43"/>
      <c r="FWC12" s="43"/>
      <c r="FWD12" s="43"/>
      <c r="FWE12" s="43"/>
      <c r="FWF12" s="43"/>
      <c r="FWG12" s="43"/>
      <c r="FWH12" s="43"/>
      <c r="FWI12" s="43"/>
      <c r="FWJ12" s="43"/>
      <c r="FWK12" s="43"/>
      <c r="FWL12" s="43"/>
      <c r="FWM12" s="43"/>
      <c r="FWN12" s="43"/>
      <c r="FWO12" s="43"/>
      <c r="FWP12" s="43"/>
      <c r="FWQ12" s="43"/>
      <c r="FWR12" s="43"/>
      <c r="FWS12" s="43"/>
      <c r="FWT12" s="43"/>
      <c r="FWU12" s="43"/>
      <c r="FWV12" s="43"/>
      <c r="FWW12" s="43"/>
      <c r="FWX12" s="43"/>
      <c r="FWY12" s="43"/>
      <c r="FWZ12" s="43"/>
      <c r="FXA12" s="43"/>
      <c r="FXB12" s="43"/>
      <c r="FXC12" s="43"/>
      <c r="FXD12" s="43"/>
      <c r="FXE12" s="43"/>
      <c r="FXF12" s="43"/>
      <c r="FXG12" s="43"/>
      <c r="FXH12" s="43"/>
      <c r="FXI12" s="43"/>
      <c r="FXJ12" s="43"/>
      <c r="FXK12" s="43"/>
      <c r="FXL12" s="43"/>
      <c r="FXM12" s="43"/>
      <c r="FXN12" s="43"/>
      <c r="FXO12" s="43"/>
      <c r="FXP12" s="43"/>
      <c r="FXQ12" s="43"/>
      <c r="FXR12" s="43"/>
      <c r="FXS12" s="43"/>
      <c r="FXT12" s="43"/>
      <c r="FXU12" s="43"/>
      <c r="FXV12" s="43"/>
      <c r="FXW12" s="43"/>
      <c r="FXX12" s="43"/>
      <c r="FXY12" s="43"/>
      <c r="FXZ12" s="43"/>
      <c r="FYA12" s="43"/>
      <c r="FYB12" s="43"/>
      <c r="FYC12" s="43"/>
      <c r="FYD12" s="43"/>
      <c r="FYE12" s="43"/>
      <c r="FYF12" s="43"/>
      <c r="FYG12" s="43"/>
      <c r="FYH12" s="43"/>
      <c r="FYI12" s="43"/>
      <c r="FYJ12" s="43"/>
      <c r="FYK12" s="43"/>
      <c r="FYL12" s="43"/>
      <c r="FYM12" s="43"/>
      <c r="FYN12" s="43"/>
      <c r="FYO12" s="43"/>
      <c r="FYP12" s="43"/>
      <c r="FYQ12" s="43"/>
      <c r="FYR12" s="43"/>
      <c r="FYS12" s="43"/>
      <c r="FYT12" s="43"/>
      <c r="FYU12" s="43"/>
      <c r="FYV12" s="43"/>
      <c r="FYW12" s="43"/>
      <c r="FYX12" s="43"/>
      <c r="FYY12" s="43"/>
      <c r="FYZ12" s="43"/>
      <c r="FZA12" s="43"/>
      <c r="FZB12" s="43"/>
      <c r="FZC12" s="43"/>
      <c r="FZD12" s="43"/>
      <c r="FZE12" s="43"/>
      <c r="FZF12" s="43"/>
      <c r="FZG12" s="43"/>
      <c r="FZH12" s="43"/>
      <c r="FZI12" s="43"/>
      <c r="FZJ12" s="43"/>
      <c r="FZK12" s="43"/>
      <c r="FZL12" s="43"/>
      <c r="FZM12" s="43"/>
      <c r="FZN12" s="43"/>
      <c r="FZO12" s="43"/>
      <c r="FZP12" s="43"/>
      <c r="FZQ12" s="43"/>
      <c r="FZR12" s="43"/>
      <c r="FZS12" s="43"/>
      <c r="FZT12" s="43"/>
      <c r="FZU12" s="43"/>
      <c r="FZV12" s="43"/>
      <c r="FZW12" s="43"/>
      <c r="FZX12" s="43"/>
      <c r="FZY12" s="43"/>
      <c r="FZZ12" s="43"/>
      <c r="GAA12" s="43"/>
      <c r="GAB12" s="43"/>
      <c r="GAC12" s="43"/>
      <c r="GAD12" s="43"/>
      <c r="GAE12" s="43"/>
      <c r="GAF12" s="43"/>
      <c r="GAG12" s="43"/>
      <c r="GAH12" s="43"/>
      <c r="GAI12" s="43"/>
      <c r="GAJ12" s="43"/>
      <c r="GAK12" s="43"/>
      <c r="GAL12" s="43"/>
      <c r="GAM12" s="43"/>
      <c r="GAN12" s="43"/>
      <c r="GAO12" s="43"/>
      <c r="GAP12" s="43"/>
      <c r="GAQ12" s="43"/>
      <c r="GAR12" s="43"/>
      <c r="GAS12" s="43"/>
      <c r="GAT12" s="43"/>
      <c r="GAU12" s="43"/>
      <c r="GAV12" s="43"/>
      <c r="GAW12" s="43"/>
      <c r="GAX12" s="43"/>
      <c r="GAY12" s="43"/>
      <c r="GAZ12" s="43"/>
      <c r="GBA12" s="43"/>
      <c r="GBB12" s="43"/>
      <c r="GBC12" s="43"/>
      <c r="GBD12" s="43"/>
      <c r="GBE12" s="43"/>
      <c r="GBF12" s="43"/>
      <c r="GBG12" s="43"/>
      <c r="GBH12" s="43"/>
      <c r="GBI12" s="43"/>
      <c r="GBJ12" s="43"/>
      <c r="GBK12" s="43"/>
      <c r="GBL12" s="43"/>
      <c r="GBM12" s="43"/>
      <c r="GBN12" s="43"/>
      <c r="GBO12" s="43"/>
      <c r="GBP12" s="43"/>
      <c r="GBQ12" s="43"/>
      <c r="GBR12" s="43"/>
      <c r="GBS12" s="43"/>
      <c r="GBT12" s="43"/>
      <c r="GBU12" s="43"/>
      <c r="GBV12" s="43"/>
      <c r="GBW12" s="43"/>
      <c r="GBX12" s="43"/>
      <c r="GBY12" s="43"/>
      <c r="GBZ12" s="43"/>
      <c r="GCA12" s="43"/>
      <c r="GCB12" s="43"/>
      <c r="GCC12" s="43"/>
      <c r="GCD12" s="43"/>
      <c r="GCE12" s="43"/>
      <c r="GCF12" s="43"/>
      <c r="GCG12" s="43"/>
      <c r="GCH12" s="43"/>
      <c r="GCI12" s="43"/>
      <c r="GCJ12" s="43"/>
      <c r="GCK12" s="43"/>
      <c r="GCL12" s="43"/>
      <c r="GCM12" s="43"/>
      <c r="GCN12" s="43"/>
      <c r="GCO12" s="43"/>
      <c r="GCP12" s="43"/>
      <c r="GCQ12" s="43"/>
      <c r="GCR12" s="43"/>
      <c r="GCS12" s="43"/>
      <c r="GCT12" s="43"/>
      <c r="GCU12" s="43"/>
      <c r="GCV12" s="43"/>
      <c r="GCW12" s="43"/>
      <c r="GCX12" s="43"/>
      <c r="GCY12" s="43"/>
      <c r="GCZ12" s="43"/>
      <c r="GDA12" s="43"/>
      <c r="GDB12" s="43"/>
      <c r="GDC12" s="43"/>
      <c r="GDD12" s="43"/>
      <c r="GDE12" s="43"/>
      <c r="GDF12" s="43"/>
      <c r="GDG12" s="43"/>
      <c r="GDH12" s="43"/>
      <c r="GDI12" s="43"/>
      <c r="GDJ12" s="43"/>
      <c r="GDK12" s="43"/>
      <c r="GDL12" s="43"/>
      <c r="GDM12" s="43"/>
      <c r="GDN12" s="43"/>
      <c r="GDO12" s="43"/>
      <c r="GDP12" s="43"/>
      <c r="GDQ12" s="43"/>
      <c r="GDR12" s="43"/>
      <c r="GDS12" s="43"/>
      <c r="GDT12" s="43"/>
      <c r="GDU12" s="43"/>
      <c r="GDV12" s="43"/>
      <c r="GDW12" s="43"/>
      <c r="GDX12" s="43"/>
      <c r="GDY12" s="43"/>
      <c r="GDZ12" s="43"/>
      <c r="GEA12" s="43"/>
      <c r="GEB12" s="43"/>
      <c r="GEC12" s="43"/>
      <c r="GED12" s="43"/>
      <c r="GEE12" s="43"/>
      <c r="GEF12" s="43"/>
      <c r="GEG12" s="43"/>
      <c r="GEH12" s="43"/>
      <c r="GEI12" s="43"/>
      <c r="GEJ12" s="43"/>
      <c r="GEK12" s="43"/>
      <c r="GEL12" s="43"/>
      <c r="GEM12" s="43"/>
      <c r="GEN12" s="43"/>
      <c r="GEO12" s="43"/>
      <c r="GEP12" s="43"/>
      <c r="GEQ12" s="43"/>
      <c r="GER12" s="43"/>
      <c r="GES12" s="43"/>
      <c r="GET12" s="43"/>
      <c r="GEU12" s="43"/>
      <c r="GEV12" s="43"/>
      <c r="GEW12" s="43"/>
      <c r="GEX12" s="43"/>
      <c r="GEY12" s="43"/>
      <c r="GEZ12" s="43"/>
      <c r="GFA12" s="43"/>
      <c r="GFB12" s="43"/>
      <c r="GFC12" s="43"/>
      <c r="GFD12" s="43"/>
      <c r="GFE12" s="43"/>
      <c r="GFF12" s="43"/>
      <c r="GFG12" s="43"/>
      <c r="GFH12" s="43"/>
      <c r="GFI12" s="43"/>
      <c r="GFJ12" s="43"/>
      <c r="GFK12" s="43"/>
      <c r="GFL12" s="43"/>
      <c r="GFM12" s="43"/>
      <c r="GFN12" s="43"/>
      <c r="GFO12" s="43"/>
      <c r="GFP12" s="43"/>
      <c r="GFQ12" s="43"/>
      <c r="GFR12" s="43"/>
      <c r="GFS12" s="43"/>
      <c r="GFT12" s="43"/>
      <c r="GFU12" s="43"/>
      <c r="GFV12" s="43"/>
      <c r="GFW12" s="43"/>
      <c r="GFX12" s="43"/>
      <c r="GFY12" s="43"/>
      <c r="GFZ12" s="43"/>
      <c r="GGA12" s="43"/>
      <c r="GGB12" s="43"/>
      <c r="GGC12" s="43"/>
      <c r="GGD12" s="43"/>
      <c r="GGE12" s="43"/>
      <c r="GGF12" s="43"/>
      <c r="GGG12" s="43"/>
      <c r="GGH12" s="43"/>
      <c r="GGI12" s="43"/>
      <c r="GGJ12" s="43"/>
      <c r="GGK12" s="43"/>
      <c r="GGL12" s="43"/>
      <c r="GGM12" s="43"/>
      <c r="GGN12" s="43"/>
      <c r="GGO12" s="43"/>
      <c r="GGP12" s="43"/>
      <c r="GGQ12" s="43"/>
      <c r="GGR12" s="43"/>
      <c r="GGS12" s="43"/>
      <c r="GGT12" s="43"/>
      <c r="GGU12" s="43"/>
      <c r="GGV12" s="43"/>
      <c r="GGW12" s="43"/>
      <c r="GGX12" s="43"/>
      <c r="GGY12" s="43"/>
      <c r="GGZ12" s="43"/>
      <c r="GHA12" s="43"/>
      <c r="GHB12" s="43"/>
      <c r="GHC12" s="43"/>
      <c r="GHD12" s="43"/>
      <c r="GHE12" s="43"/>
      <c r="GHF12" s="43"/>
      <c r="GHG12" s="43"/>
      <c r="GHH12" s="43"/>
      <c r="GHI12" s="43"/>
      <c r="GHJ12" s="43"/>
      <c r="GHK12" s="43"/>
      <c r="GHL12" s="43"/>
      <c r="GHM12" s="43"/>
      <c r="GHN12" s="43"/>
      <c r="GHO12" s="43"/>
      <c r="GHP12" s="43"/>
      <c r="GHQ12" s="43"/>
      <c r="GHR12" s="43"/>
      <c r="GHS12" s="43"/>
      <c r="GHT12" s="43"/>
      <c r="GHU12" s="43"/>
      <c r="GHV12" s="43"/>
      <c r="GHW12" s="43"/>
      <c r="GHX12" s="43"/>
      <c r="GHY12" s="43"/>
      <c r="GHZ12" s="43"/>
      <c r="GIA12" s="43"/>
      <c r="GIB12" s="43"/>
      <c r="GIC12" s="43"/>
      <c r="GID12" s="43"/>
      <c r="GIE12" s="43"/>
      <c r="GIF12" s="43"/>
      <c r="GIG12" s="43"/>
      <c r="GIH12" s="43"/>
      <c r="GII12" s="43"/>
      <c r="GIJ12" s="43"/>
      <c r="GIK12" s="43"/>
      <c r="GIL12" s="43"/>
      <c r="GIM12" s="43"/>
      <c r="GIN12" s="43"/>
      <c r="GIO12" s="43"/>
      <c r="GIP12" s="43"/>
      <c r="GIQ12" s="43"/>
      <c r="GIR12" s="43"/>
      <c r="GIS12" s="43"/>
      <c r="GIT12" s="43"/>
      <c r="GIU12" s="43"/>
      <c r="GIV12" s="43"/>
      <c r="GIW12" s="43"/>
      <c r="GIX12" s="43"/>
      <c r="GIY12" s="43"/>
      <c r="GIZ12" s="43"/>
      <c r="GJA12" s="43"/>
      <c r="GJB12" s="43"/>
      <c r="GJC12" s="43"/>
      <c r="GJD12" s="43"/>
      <c r="GJE12" s="43"/>
      <c r="GJF12" s="43"/>
      <c r="GJG12" s="43"/>
      <c r="GJH12" s="43"/>
      <c r="GJI12" s="43"/>
      <c r="GJJ12" s="43"/>
      <c r="GJK12" s="43"/>
      <c r="GJL12" s="43"/>
      <c r="GJM12" s="43"/>
      <c r="GJN12" s="43"/>
      <c r="GJO12" s="43"/>
      <c r="GJP12" s="43"/>
      <c r="GJQ12" s="43"/>
      <c r="GJR12" s="43"/>
      <c r="GJS12" s="43"/>
      <c r="GJT12" s="43"/>
      <c r="GJU12" s="43"/>
      <c r="GJV12" s="43"/>
      <c r="GJW12" s="43"/>
      <c r="GJX12" s="43"/>
      <c r="GJY12" s="43"/>
      <c r="GJZ12" s="43"/>
      <c r="GKA12" s="43"/>
      <c r="GKB12" s="43"/>
      <c r="GKC12" s="43"/>
      <c r="GKD12" s="43"/>
      <c r="GKE12" s="43"/>
      <c r="GKF12" s="43"/>
      <c r="GKG12" s="43"/>
      <c r="GKH12" s="43"/>
      <c r="GKI12" s="43"/>
      <c r="GKJ12" s="43"/>
      <c r="GKK12" s="43"/>
      <c r="GKL12" s="43"/>
      <c r="GKM12" s="43"/>
      <c r="GKN12" s="43"/>
      <c r="GKO12" s="43"/>
      <c r="GKP12" s="43"/>
      <c r="GKQ12" s="43"/>
      <c r="GKR12" s="43"/>
      <c r="GKS12" s="43"/>
      <c r="GKT12" s="43"/>
      <c r="GKU12" s="43"/>
      <c r="GKV12" s="43"/>
      <c r="GKW12" s="43"/>
      <c r="GKX12" s="43"/>
      <c r="GKY12" s="43"/>
      <c r="GKZ12" s="43"/>
      <c r="GLA12" s="43"/>
      <c r="GLB12" s="43"/>
      <c r="GLC12" s="43"/>
      <c r="GLD12" s="43"/>
      <c r="GLE12" s="43"/>
      <c r="GLF12" s="43"/>
      <c r="GLG12" s="43"/>
      <c r="GLH12" s="43"/>
      <c r="GLI12" s="43"/>
      <c r="GLJ12" s="43"/>
      <c r="GLK12" s="43"/>
      <c r="GLL12" s="43"/>
      <c r="GLM12" s="43"/>
      <c r="GLN12" s="43"/>
      <c r="GLO12" s="43"/>
      <c r="GLP12" s="43"/>
      <c r="GLQ12" s="43"/>
      <c r="GLR12" s="43"/>
      <c r="GLS12" s="43"/>
      <c r="GLT12" s="43"/>
      <c r="GLU12" s="43"/>
      <c r="GLV12" s="43"/>
      <c r="GLW12" s="43"/>
      <c r="GLX12" s="43"/>
      <c r="GLY12" s="43"/>
      <c r="GLZ12" s="43"/>
      <c r="GMA12" s="43"/>
      <c r="GMB12" s="43"/>
      <c r="GMC12" s="43"/>
      <c r="GMD12" s="43"/>
      <c r="GME12" s="43"/>
      <c r="GMF12" s="43"/>
      <c r="GMG12" s="43"/>
      <c r="GMH12" s="43"/>
      <c r="GMI12" s="43"/>
      <c r="GMJ12" s="43"/>
      <c r="GMK12" s="43"/>
      <c r="GML12" s="43"/>
      <c r="GMM12" s="43"/>
      <c r="GMN12" s="43"/>
      <c r="GMO12" s="43"/>
      <c r="GMP12" s="43"/>
      <c r="GMQ12" s="43"/>
      <c r="GMR12" s="43"/>
      <c r="GMS12" s="43"/>
      <c r="GMT12" s="43"/>
      <c r="GMU12" s="43"/>
      <c r="GMV12" s="43"/>
      <c r="GMW12" s="43"/>
      <c r="GMX12" s="43"/>
      <c r="GMY12" s="43"/>
      <c r="GMZ12" s="43"/>
      <c r="GNA12" s="43"/>
      <c r="GNB12" s="43"/>
      <c r="GNC12" s="43"/>
      <c r="GND12" s="43"/>
      <c r="GNE12" s="43"/>
      <c r="GNF12" s="43"/>
      <c r="GNG12" s="43"/>
      <c r="GNH12" s="43"/>
      <c r="GNI12" s="43"/>
      <c r="GNJ12" s="43"/>
      <c r="GNK12" s="43"/>
      <c r="GNL12" s="43"/>
      <c r="GNM12" s="43"/>
      <c r="GNN12" s="43"/>
      <c r="GNO12" s="43"/>
      <c r="GNP12" s="43"/>
      <c r="GNQ12" s="43"/>
      <c r="GNR12" s="43"/>
      <c r="GNS12" s="43"/>
      <c r="GNT12" s="43"/>
      <c r="GNU12" s="43"/>
      <c r="GNV12" s="43"/>
      <c r="GNW12" s="43"/>
      <c r="GNX12" s="43"/>
      <c r="GNY12" s="43"/>
      <c r="GNZ12" s="43"/>
      <c r="GOA12" s="43"/>
      <c r="GOB12" s="43"/>
      <c r="GOC12" s="43"/>
      <c r="GOD12" s="43"/>
      <c r="GOE12" s="43"/>
      <c r="GOF12" s="43"/>
      <c r="GOG12" s="43"/>
      <c r="GOH12" s="43"/>
      <c r="GOI12" s="43"/>
      <c r="GOJ12" s="43"/>
      <c r="GOK12" s="43"/>
      <c r="GOL12" s="43"/>
      <c r="GOM12" s="43"/>
      <c r="GON12" s="43"/>
      <c r="GOO12" s="43"/>
      <c r="GOP12" s="43"/>
      <c r="GOQ12" s="43"/>
      <c r="GOR12" s="43"/>
      <c r="GOS12" s="43"/>
      <c r="GOT12" s="43"/>
      <c r="GOU12" s="43"/>
      <c r="GOV12" s="43"/>
      <c r="GOW12" s="43"/>
      <c r="GOX12" s="43"/>
      <c r="GOY12" s="43"/>
      <c r="GOZ12" s="43"/>
      <c r="GPA12" s="43"/>
      <c r="GPB12" s="43"/>
      <c r="GPC12" s="43"/>
      <c r="GPD12" s="43"/>
      <c r="GPE12" s="43"/>
      <c r="GPF12" s="43"/>
      <c r="GPG12" s="43"/>
      <c r="GPH12" s="43"/>
      <c r="GPI12" s="43"/>
      <c r="GPJ12" s="43"/>
      <c r="GPK12" s="43"/>
      <c r="GPL12" s="43"/>
      <c r="GPM12" s="43"/>
      <c r="GPN12" s="43"/>
      <c r="GPO12" s="43"/>
      <c r="GPP12" s="43"/>
      <c r="GPQ12" s="43"/>
      <c r="GPR12" s="43"/>
      <c r="GPS12" s="43"/>
      <c r="GPT12" s="43"/>
      <c r="GPU12" s="43"/>
      <c r="GPV12" s="43"/>
      <c r="GPW12" s="43"/>
      <c r="GPX12" s="43"/>
      <c r="GPY12" s="43"/>
      <c r="GPZ12" s="43"/>
      <c r="GQA12" s="43"/>
      <c r="GQB12" s="43"/>
      <c r="GQC12" s="43"/>
      <c r="GQD12" s="43"/>
      <c r="GQE12" s="43"/>
      <c r="GQF12" s="43"/>
      <c r="GQG12" s="43"/>
      <c r="GQH12" s="43"/>
      <c r="GQI12" s="43"/>
      <c r="GQJ12" s="43"/>
      <c r="GQK12" s="43"/>
      <c r="GQL12" s="43"/>
      <c r="GQM12" s="43"/>
      <c r="GQN12" s="43"/>
      <c r="GQO12" s="43"/>
      <c r="GQP12" s="43"/>
      <c r="GQQ12" s="43"/>
      <c r="GQR12" s="43"/>
      <c r="GQS12" s="43"/>
      <c r="GQT12" s="43"/>
      <c r="GQU12" s="43"/>
      <c r="GQV12" s="43"/>
      <c r="GQW12" s="43"/>
      <c r="GQX12" s="43"/>
      <c r="GQY12" s="43"/>
      <c r="GQZ12" s="43"/>
      <c r="GRA12" s="43"/>
      <c r="GRB12" s="43"/>
      <c r="GRC12" s="43"/>
      <c r="GRD12" s="43"/>
      <c r="GRE12" s="43"/>
      <c r="GRF12" s="43"/>
      <c r="GRG12" s="43"/>
      <c r="GRH12" s="43"/>
      <c r="GRI12" s="43"/>
      <c r="GRJ12" s="43"/>
      <c r="GRK12" s="43"/>
      <c r="GRL12" s="43"/>
      <c r="GRM12" s="43"/>
      <c r="GRN12" s="43"/>
      <c r="GRO12" s="43"/>
      <c r="GRP12" s="43"/>
      <c r="GRQ12" s="43"/>
      <c r="GRR12" s="43"/>
      <c r="GRS12" s="43"/>
      <c r="GRT12" s="43"/>
      <c r="GRU12" s="43"/>
      <c r="GRV12" s="43"/>
      <c r="GRW12" s="43"/>
      <c r="GRX12" s="43"/>
      <c r="GRY12" s="43"/>
      <c r="GRZ12" s="43"/>
      <c r="GSA12" s="43"/>
      <c r="GSB12" s="43"/>
      <c r="GSC12" s="43"/>
      <c r="GSD12" s="43"/>
      <c r="GSE12" s="43"/>
      <c r="GSF12" s="43"/>
      <c r="GSG12" s="43"/>
      <c r="GSH12" s="43"/>
      <c r="GSI12" s="43"/>
      <c r="GSJ12" s="43"/>
      <c r="GSK12" s="43"/>
      <c r="GSL12" s="43"/>
      <c r="GSM12" s="43"/>
      <c r="GSN12" s="43"/>
      <c r="GSO12" s="43"/>
      <c r="GSP12" s="43"/>
      <c r="GSQ12" s="43"/>
      <c r="GSR12" s="43"/>
      <c r="GSS12" s="43"/>
      <c r="GST12" s="43"/>
      <c r="GSU12" s="43"/>
      <c r="GSV12" s="43"/>
      <c r="GSW12" s="43"/>
      <c r="GSX12" s="43"/>
      <c r="GSY12" s="43"/>
      <c r="GSZ12" s="43"/>
      <c r="GTA12" s="43"/>
      <c r="GTB12" s="43"/>
      <c r="GTC12" s="43"/>
      <c r="GTD12" s="43"/>
      <c r="GTE12" s="43"/>
      <c r="GTF12" s="43"/>
      <c r="GTG12" s="43"/>
      <c r="GTH12" s="43"/>
      <c r="GTI12" s="43"/>
      <c r="GTJ12" s="43"/>
      <c r="GTK12" s="43"/>
      <c r="GTL12" s="43"/>
      <c r="GTM12" s="43"/>
      <c r="GTN12" s="43"/>
      <c r="GTO12" s="43"/>
      <c r="GTP12" s="43"/>
      <c r="GTQ12" s="43"/>
      <c r="GTR12" s="43"/>
      <c r="GTS12" s="43"/>
      <c r="GTT12" s="43"/>
      <c r="GTU12" s="43"/>
      <c r="GTV12" s="43"/>
      <c r="GTW12" s="43"/>
      <c r="GTX12" s="43"/>
      <c r="GTY12" s="43"/>
      <c r="GTZ12" s="43"/>
      <c r="GUA12" s="43"/>
      <c r="GUB12" s="43"/>
      <c r="GUC12" s="43"/>
      <c r="GUD12" s="43"/>
      <c r="GUE12" s="43"/>
      <c r="GUF12" s="43"/>
      <c r="GUG12" s="43"/>
      <c r="GUH12" s="43"/>
      <c r="GUI12" s="43"/>
      <c r="GUJ12" s="43"/>
      <c r="GUK12" s="43"/>
      <c r="GUL12" s="43"/>
      <c r="GUM12" s="43"/>
      <c r="GUN12" s="43"/>
      <c r="GUO12" s="43"/>
      <c r="GUP12" s="43"/>
      <c r="GUQ12" s="43"/>
      <c r="GUR12" s="43"/>
      <c r="GUS12" s="43"/>
      <c r="GUT12" s="43"/>
      <c r="GUU12" s="43"/>
      <c r="GUV12" s="43"/>
      <c r="GUW12" s="43"/>
      <c r="GUX12" s="43"/>
      <c r="GUY12" s="43"/>
      <c r="GUZ12" s="43"/>
      <c r="GVA12" s="43"/>
      <c r="GVB12" s="43"/>
      <c r="GVC12" s="43"/>
      <c r="GVD12" s="43"/>
      <c r="GVE12" s="43"/>
      <c r="GVF12" s="43"/>
      <c r="GVG12" s="43"/>
      <c r="GVH12" s="43"/>
      <c r="GVI12" s="43"/>
      <c r="GVJ12" s="43"/>
      <c r="GVK12" s="43"/>
      <c r="GVL12" s="43"/>
      <c r="GVM12" s="43"/>
      <c r="GVN12" s="43"/>
      <c r="GVO12" s="43"/>
      <c r="GVP12" s="43"/>
      <c r="GVQ12" s="43"/>
      <c r="GVR12" s="43"/>
      <c r="GVS12" s="43"/>
      <c r="GVT12" s="43"/>
      <c r="GVU12" s="43"/>
      <c r="GVV12" s="43"/>
      <c r="GVW12" s="43"/>
      <c r="GVX12" s="43"/>
      <c r="GVY12" s="43"/>
      <c r="GVZ12" s="43"/>
      <c r="GWA12" s="43"/>
      <c r="GWB12" s="43"/>
      <c r="GWC12" s="43"/>
      <c r="GWD12" s="43"/>
      <c r="GWE12" s="43"/>
      <c r="GWF12" s="43"/>
      <c r="GWG12" s="43"/>
      <c r="GWH12" s="43"/>
      <c r="GWI12" s="43"/>
      <c r="GWJ12" s="43"/>
      <c r="GWK12" s="43"/>
      <c r="GWL12" s="43"/>
      <c r="GWM12" s="43"/>
      <c r="GWN12" s="43"/>
      <c r="GWO12" s="43"/>
      <c r="GWP12" s="43"/>
      <c r="GWQ12" s="43"/>
      <c r="GWR12" s="43"/>
      <c r="GWS12" s="43"/>
      <c r="GWT12" s="43"/>
      <c r="GWU12" s="43"/>
      <c r="GWV12" s="43"/>
      <c r="GWW12" s="43"/>
      <c r="GWX12" s="43"/>
      <c r="GWY12" s="43"/>
      <c r="GWZ12" s="43"/>
      <c r="GXA12" s="43"/>
      <c r="GXB12" s="43"/>
      <c r="GXC12" s="43"/>
      <c r="GXD12" s="43"/>
      <c r="GXE12" s="43"/>
      <c r="GXF12" s="43"/>
      <c r="GXG12" s="43"/>
      <c r="GXH12" s="43"/>
      <c r="GXI12" s="43"/>
      <c r="GXJ12" s="43"/>
      <c r="GXK12" s="43"/>
      <c r="GXL12" s="43"/>
      <c r="GXM12" s="43"/>
      <c r="GXN12" s="43"/>
      <c r="GXO12" s="43"/>
      <c r="GXP12" s="43"/>
      <c r="GXQ12" s="43"/>
      <c r="GXR12" s="43"/>
      <c r="GXS12" s="43"/>
      <c r="GXT12" s="43"/>
      <c r="GXU12" s="43"/>
      <c r="GXV12" s="43"/>
      <c r="GXW12" s="43"/>
      <c r="GXX12" s="43"/>
      <c r="GXY12" s="43"/>
      <c r="GXZ12" s="43"/>
      <c r="GYA12" s="43"/>
      <c r="GYB12" s="43"/>
      <c r="GYC12" s="43"/>
      <c r="GYD12" s="43"/>
      <c r="GYE12" s="43"/>
      <c r="GYF12" s="43"/>
      <c r="GYG12" s="43"/>
      <c r="GYH12" s="43"/>
      <c r="GYI12" s="43"/>
      <c r="GYJ12" s="43"/>
      <c r="GYK12" s="43"/>
      <c r="GYL12" s="43"/>
      <c r="GYM12" s="43"/>
      <c r="GYN12" s="43"/>
      <c r="GYO12" s="43"/>
      <c r="GYP12" s="43"/>
      <c r="GYQ12" s="43"/>
      <c r="GYR12" s="43"/>
      <c r="GYS12" s="43"/>
      <c r="GYT12" s="43"/>
      <c r="GYU12" s="43"/>
      <c r="GYV12" s="43"/>
      <c r="GYW12" s="43"/>
      <c r="GYX12" s="43"/>
      <c r="GYY12" s="43"/>
      <c r="GYZ12" s="43"/>
      <c r="GZA12" s="43"/>
      <c r="GZB12" s="43"/>
      <c r="GZC12" s="43"/>
      <c r="GZD12" s="43"/>
      <c r="GZE12" s="43"/>
      <c r="GZF12" s="43"/>
      <c r="GZG12" s="43"/>
      <c r="GZH12" s="43"/>
      <c r="GZI12" s="43"/>
      <c r="GZJ12" s="43"/>
      <c r="GZK12" s="43"/>
      <c r="GZL12" s="43"/>
      <c r="GZM12" s="43"/>
      <c r="GZN12" s="43"/>
      <c r="GZO12" s="43"/>
      <c r="GZP12" s="43"/>
      <c r="GZQ12" s="43"/>
      <c r="GZR12" s="43"/>
      <c r="GZS12" s="43"/>
      <c r="GZT12" s="43"/>
      <c r="GZU12" s="43"/>
      <c r="GZV12" s="43"/>
      <c r="GZW12" s="43"/>
      <c r="GZX12" s="43"/>
      <c r="GZY12" s="43"/>
      <c r="GZZ12" s="43"/>
      <c r="HAA12" s="43"/>
      <c r="HAB12" s="43"/>
      <c r="HAC12" s="43"/>
      <c r="HAD12" s="43"/>
      <c r="HAE12" s="43"/>
      <c r="HAF12" s="43"/>
      <c r="HAG12" s="43"/>
      <c r="HAH12" s="43"/>
      <c r="HAI12" s="43"/>
      <c r="HAJ12" s="43"/>
      <c r="HAK12" s="43"/>
      <c r="HAL12" s="43"/>
      <c r="HAM12" s="43"/>
      <c r="HAN12" s="43"/>
      <c r="HAO12" s="43"/>
      <c r="HAP12" s="43"/>
      <c r="HAQ12" s="43"/>
      <c r="HAR12" s="43"/>
      <c r="HAS12" s="43"/>
      <c r="HAT12" s="43"/>
      <c r="HAU12" s="43"/>
      <c r="HAV12" s="43"/>
      <c r="HAW12" s="43"/>
      <c r="HAX12" s="43"/>
      <c r="HAY12" s="43"/>
      <c r="HAZ12" s="43"/>
      <c r="HBA12" s="43"/>
      <c r="HBB12" s="43"/>
      <c r="HBC12" s="43"/>
      <c r="HBD12" s="43"/>
      <c r="HBE12" s="43"/>
      <c r="HBF12" s="43"/>
      <c r="HBG12" s="43"/>
      <c r="HBH12" s="43"/>
      <c r="HBI12" s="43"/>
      <c r="HBJ12" s="43"/>
      <c r="HBK12" s="43"/>
      <c r="HBL12" s="43"/>
      <c r="HBM12" s="43"/>
      <c r="HBN12" s="43"/>
      <c r="HBO12" s="43"/>
      <c r="HBP12" s="43"/>
      <c r="HBQ12" s="43"/>
      <c r="HBR12" s="43"/>
      <c r="HBS12" s="43"/>
      <c r="HBT12" s="43"/>
      <c r="HBU12" s="43"/>
      <c r="HBV12" s="43"/>
      <c r="HBW12" s="43"/>
      <c r="HBX12" s="43"/>
      <c r="HBY12" s="43"/>
      <c r="HBZ12" s="43"/>
      <c r="HCA12" s="43"/>
      <c r="HCB12" s="43"/>
      <c r="HCC12" s="43"/>
      <c r="HCD12" s="43"/>
      <c r="HCE12" s="43"/>
      <c r="HCF12" s="43"/>
      <c r="HCG12" s="43"/>
      <c r="HCH12" s="43"/>
      <c r="HCI12" s="43"/>
      <c r="HCJ12" s="43"/>
      <c r="HCK12" s="43"/>
      <c r="HCL12" s="43"/>
      <c r="HCM12" s="43"/>
      <c r="HCN12" s="43"/>
      <c r="HCO12" s="43"/>
      <c r="HCP12" s="43"/>
      <c r="HCQ12" s="43"/>
      <c r="HCR12" s="43"/>
      <c r="HCS12" s="43"/>
      <c r="HCT12" s="43"/>
      <c r="HCU12" s="43"/>
      <c r="HCV12" s="43"/>
      <c r="HCW12" s="43"/>
      <c r="HCX12" s="43"/>
      <c r="HCY12" s="43"/>
      <c r="HCZ12" s="43"/>
      <c r="HDA12" s="43"/>
      <c r="HDB12" s="43"/>
      <c r="HDC12" s="43"/>
      <c r="HDD12" s="43"/>
      <c r="HDE12" s="43"/>
      <c r="HDF12" s="43"/>
      <c r="HDG12" s="43"/>
      <c r="HDH12" s="43"/>
      <c r="HDI12" s="43"/>
      <c r="HDJ12" s="43"/>
      <c r="HDK12" s="43"/>
      <c r="HDL12" s="43"/>
      <c r="HDM12" s="43"/>
      <c r="HDN12" s="43"/>
      <c r="HDO12" s="43"/>
      <c r="HDP12" s="43"/>
      <c r="HDQ12" s="43"/>
      <c r="HDR12" s="43"/>
      <c r="HDS12" s="43"/>
      <c r="HDT12" s="43"/>
      <c r="HDU12" s="43"/>
      <c r="HDV12" s="43"/>
      <c r="HDW12" s="43"/>
      <c r="HDX12" s="43"/>
      <c r="HDY12" s="43"/>
      <c r="HDZ12" s="43"/>
      <c r="HEA12" s="43"/>
      <c r="HEB12" s="43"/>
      <c r="HEC12" s="43"/>
      <c r="HED12" s="43"/>
      <c r="HEE12" s="43"/>
      <c r="HEF12" s="43"/>
      <c r="HEG12" s="43"/>
      <c r="HEH12" s="43"/>
      <c r="HEI12" s="43"/>
      <c r="HEJ12" s="43"/>
      <c r="HEK12" s="43"/>
      <c r="HEL12" s="43"/>
      <c r="HEM12" s="43"/>
      <c r="HEN12" s="43"/>
      <c r="HEO12" s="43"/>
      <c r="HEP12" s="43"/>
      <c r="HEQ12" s="43"/>
      <c r="HER12" s="43"/>
      <c r="HES12" s="43"/>
      <c r="HET12" s="43"/>
      <c r="HEU12" s="43"/>
      <c r="HEV12" s="43"/>
      <c r="HEW12" s="43"/>
      <c r="HEX12" s="43"/>
      <c r="HEY12" s="43"/>
      <c r="HEZ12" s="43"/>
      <c r="HFA12" s="43"/>
      <c r="HFB12" s="43"/>
      <c r="HFC12" s="43"/>
      <c r="HFD12" s="43"/>
      <c r="HFE12" s="43"/>
      <c r="HFF12" s="43"/>
      <c r="HFG12" s="43"/>
      <c r="HFH12" s="43"/>
      <c r="HFI12" s="43"/>
      <c r="HFJ12" s="43"/>
      <c r="HFK12" s="43"/>
      <c r="HFL12" s="43"/>
      <c r="HFM12" s="43"/>
      <c r="HFN12" s="43"/>
      <c r="HFO12" s="43"/>
      <c r="HFP12" s="43"/>
      <c r="HFQ12" s="43"/>
      <c r="HFR12" s="43"/>
      <c r="HFS12" s="43"/>
      <c r="HFT12" s="43"/>
      <c r="HFU12" s="43"/>
      <c r="HFV12" s="43"/>
      <c r="HFW12" s="43"/>
      <c r="HFX12" s="43"/>
      <c r="HFY12" s="43"/>
      <c r="HFZ12" s="43"/>
      <c r="HGA12" s="43"/>
      <c r="HGB12" s="43"/>
      <c r="HGC12" s="43"/>
      <c r="HGD12" s="43"/>
      <c r="HGE12" s="43"/>
      <c r="HGF12" s="43"/>
      <c r="HGG12" s="43"/>
      <c r="HGH12" s="43"/>
      <c r="HGI12" s="43"/>
      <c r="HGJ12" s="43"/>
      <c r="HGK12" s="43"/>
      <c r="HGL12" s="43"/>
      <c r="HGM12" s="43"/>
      <c r="HGN12" s="43"/>
      <c r="HGO12" s="43"/>
      <c r="HGP12" s="43"/>
      <c r="HGQ12" s="43"/>
      <c r="HGR12" s="43"/>
      <c r="HGS12" s="43"/>
      <c r="HGT12" s="43"/>
      <c r="HGU12" s="43"/>
      <c r="HGV12" s="43"/>
      <c r="HGW12" s="43"/>
      <c r="HGX12" s="43"/>
      <c r="HGY12" s="43"/>
      <c r="HGZ12" s="43"/>
      <c r="HHA12" s="43"/>
      <c r="HHB12" s="43"/>
      <c r="HHC12" s="43"/>
      <c r="HHD12" s="43"/>
      <c r="HHE12" s="43"/>
      <c r="HHF12" s="43"/>
      <c r="HHG12" s="43"/>
      <c r="HHH12" s="43"/>
      <c r="HHI12" s="43"/>
      <c r="HHJ12" s="43"/>
      <c r="HHK12" s="43"/>
      <c r="HHL12" s="43"/>
      <c r="HHM12" s="43"/>
      <c r="HHN12" s="43"/>
      <c r="HHO12" s="43"/>
      <c r="HHP12" s="43"/>
      <c r="HHQ12" s="43"/>
      <c r="HHR12" s="43"/>
      <c r="HHS12" s="43"/>
      <c r="HHT12" s="43"/>
      <c r="HHU12" s="43"/>
      <c r="HHV12" s="43"/>
      <c r="HHW12" s="43"/>
      <c r="HHX12" s="43"/>
      <c r="HHY12" s="43"/>
      <c r="HHZ12" s="43"/>
      <c r="HIA12" s="43"/>
      <c r="HIB12" s="43"/>
      <c r="HIC12" s="43"/>
      <c r="HID12" s="43"/>
      <c r="HIE12" s="43"/>
      <c r="HIF12" s="43"/>
      <c r="HIG12" s="43"/>
      <c r="HIH12" s="43"/>
      <c r="HII12" s="43"/>
      <c r="HIJ12" s="43"/>
      <c r="HIK12" s="43"/>
      <c r="HIL12" s="43"/>
      <c r="HIM12" s="43"/>
      <c r="HIN12" s="43"/>
      <c r="HIO12" s="43"/>
      <c r="HIP12" s="43"/>
      <c r="HIQ12" s="43"/>
      <c r="HIR12" s="43"/>
      <c r="HIS12" s="43"/>
      <c r="HIT12" s="43"/>
      <c r="HIU12" s="43"/>
      <c r="HIV12" s="43"/>
      <c r="HIW12" s="43"/>
      <c r="HIX12" s="43"/>
      <c r="HIY12" s="43"/>
      <c r="HIZ12" s="43"/>
      <c r="HJA12" s="43"/>
      <c r="HJB12" s="43"/>
      <c r="HJC12" s="43"/>
      <c r="HJD12" s="43"/>
      <c r="HJE12" s="43"/>
      <c r="HJF12" s="43"/>
      <c r="HJG12" s="43"/>
      <c r="HJH12" s="43"/>
      <c r="HJI12" s="43"/>
      <c r="HJJ12" s="43"/>
      <c r="HJK12" s="43"/>
      <c r="HJL12" s="43"/>
      <c r="HJM12" s="43"/>
      <c r="HJN12" s="43"/>
      <c r="HJO12" s="43"/>
      <c r="HJP12" s="43"/>
      <c r="HJQ12" s="43"/>
      <c r="HJR12" s="43"/>
      <c r="HJS12" s="43"/>
      <c r="HJT12" s="43"/>
      <c r="HJU12" s="43"/>
      <c r="HJV12" s="43"/>
      <c r="HJW12" s="43"/>
      <c r="HJX12" s="43"/>
      <c r="HJY12" s="43"/>
      <c r="HJZ12" s="43"/>
      <c r="HKA12" s="43"/>
      <c r="HKB12" s="43"/>
      <c r="HKC12" s="43"/>
      <c r="HKD12" s="43"/>
      <c r="HKE12" s="43"/>
      <c r="HKF12" s="43"/>
      <c r="HKG12" s="43"/>
      <c r="HKH12" s="43"/>
      <c r="HKI12" s="43"/>
      <c r="HKJ12" s="43"/>
      <c r="HKK12" s="43"/>
      <c r="HKL12" s="43"/>
      <c r="HKM12" s="43"/>
      <c r="HKN12" s="43"/>
      <c r="HKO12" s="43"/>
      <c r="HKP12" s="43"/>
      <c r="HKQ12" s="43"/>
      <c r="HKR12" s="43"/>
      <c r="HKS12" s="43"/>
      <c r="HKT12" s="43"/>
      <c r="HKU12" s="43"/>
      <c r="HKV12" s="43"/>
      <c r="HKW12" s="43"/>
      <c r="HKX12" s="43"/>
      <c r="HKY12" s="43"/>
      <c r="HKZ12" s="43"/>
      <c r="HLA12" s="43"/>
      <c r="HLB12" s="43"/>
      <c r="HLC12" s="43"/>
      <c r="HLD12" s="43"/>
      <c r="HLE12" s="43"/>
      <c r="HLF12" s="43"/>
      <c r="HLG12" s="43"/>
      <c r="HLH12" s="43"/>
      <c r="HLI12" s="43"/>
      <c r="HLJ12" s="43"/>
      <c r="HLK12" s="43"/>
      <c r="HLL12" s="43"/>
      <c r="HLM12" s="43"/>
      <c r="HLN12" s="43"/>
      <c r="HLO12" s="43"/>
      <c r="HLP12" s="43"/>
      <c r="HLQ12" s="43"/>
      <c r="HLR12" s="43"/>
      <c r="HLS12" s="43"/>
      <c r="HLT12" s="43"/>
      <c r="HLU12" s="43"/>
      <c r="HLV12" s="43"/>
      <c r="HLW12" s="43"/>
      <c r="HLX12" s="43"/>
      <c r="HLY12" s="43"/>
      <c r="HLZ12" s="43"/>
      <c r="HMA12" s="43"/>
      <c r="HMB12" s="43"/>
      <c r="HMC12" s="43"/>
      <c r="HMD12" s="43"/>
      <c r="HME12" s="43"/>
      <c r="HMF12" s="43"/>
      <c r="HMG12" s="43"/>
      <c r="HMH12" s="43"/>
      <c r="HMI12" s="43"/>
      <c r="HMJ12" s="43"/>
      <c r="HMK12" s="43"/>
      <c r="HML12" s="43"/>
      <c r="HMM12" s="43"/>
      <c r="HMN12" s="43"/>
      <c r="HMO12" s="43"/>
      <c r="HMP12" s="43"/>
      <c r="HMQ12" s="43"/>
      <c r="HMR12" s="43"/>
      <c r="HMS12" s="43"/>
      <c r="HMT12" s="43"/>
      <c r="HMU12" s="43"/>
      <c r="HMV12" s="43"/>
      <c r="HMW12" s="43"/>
      <c r="HMX12" s="43"/>
      <c r="HMY12" s="43"/>
      <c r="HMZ12" s="43"/>
      <c r="HNA12" s="43"/>
      <c r="HNB12" s="43"/>
      <c r="HNC12" s="43"/>
      <c r="HND12" s="43"/>
      <c r="HNE12" s="43"/>
      <c r="HNF12" s="43"/>
      <c r="HNG12" s="43"/>
      <c r="HNH12" s="43"/>
      <c r="HNI12" s="43"/>
      <c r="HNJ12" s="43"/>
      <c r="HNK12" s="43"/>
      <c r="HNL12" s="43"/>
      <c r="HNM12" s="43"/>
      <c r="HNN12" s="43"/>
      <c r="HNO12" s="43"/>
      <c r="HNP12" s="43"/>
      <c r="HNQ12" s="43"/>
      <c r="HNR12" s="43"/>
      <c r="HNS12" s="43"/>
      <c r="HNT12" s="43"/>
      <c r="HNU12" s="43"/>
      <c r="HNV12" s="43"/>
      <c r="HNW12" s="43"/>
      <c r="HNX12" s="43"/>
      <c r="HNY12" s="43"/>
      <c r="HNZ12" s="43"/>
      <c r="HOA12" s="43"/>
      <c r="HOB12" s="43"/>
      <c r="HOC12" s="43"/>
      <c r="HOD12" s="43"/>
      <c r="HOE12" s="43"/>
      <c r="HOF12" s="43"/>
      <c r="HOG12" s="43"/>
      <c r="HOH12" s="43"/>
      <c r="HOI12" s="43"/>
      <c r="HOJ12" s="43"/>
      <c r="HOK12" s="43"/>
      <c r="HOL12" s="43"/>
      <c r="HOM12" s="43"/>
      <c r="HON12" s="43"/>
      <c r="HOO12" s="43"/>
      <c r="HOP12" s="43"/>
      <c r="HOQ12" s="43"/>
      <c r="HOR12" s="43"/>
      <c r="HOS12" s="43"/>
      <c r="HOT12" s="43"/>
      <c r="HOU12" s="43"/>
      <c r="HOV12" s="43"/>
      <c r="HOW12" s="43"/>
      <c r="HOX12" s="43"/>
      <c r="HOY12" s="43"/>
      <c r="HOZ12" s="43"/>
      <c r="HPA12" s="43"/>
      <c r="HPB12" s="43"/>
      <c r="HPC12" s="43"/>
      <c r="HPD12" s="43"/>
      <c r="HPE12" s="43"/>
      <c r="HPF12" s="43"/>
      <c r="HPG12" s="43"/>
      <c r="HPH12" s="43"/>
      <c r="HPI12" s="43"/>
      <c r="HPJ12" s="43"/>
      <c r="HPK12" s="43"/>
      <c r="HPL12" s="43"/>
      <c r="HPM12" s="43"/>
      <c r="HPN12" s="43"/>
      <c r="HPO12" s="43"/>
      <c r="HPP12" s="43"/>
      <c r="HPQ12" s="43"/>
      <c r="HPR12" s="43"/>
      <c r="HPS12" s="43"/>
      <c r="HPT12" s="43"/>
      <c r="HPU12" s="43"/>
      <c r="HPV12" s="43"/>
      <c r="HPW12" s="43"/>
      <c r="HPX12" s="43"/>
      <c r="HPY12" s="43"/>
      <c r="HPZ12" s="43"/>
      <c r="HQA12" s="43"/>
      <c r="HQB12" s="43"/>
      <c r="HQC12" s="43"/>
      <c r="HQD12" s="43"/>
      <c r="HQE12" s="43"/>
      <c r="HQF12" s="43"/>
      <c r="HQG12" s="43"/>
      <c r="HQH12" s="43"/>
      <c r="HQI12" s="43"/>
      <c r="HQJ12" s="43"/>
      <c r="HQK12" s="43"/>
      <c r="HQL12" s="43"/>
      <c r="HQM12" s="43"/>
      <c r="HQN12" s="43"/>
      <c r="HQO12" s="43"/>
      <c r="HQP12" s="43"/>
      <c r="HQQ12" s="43"/>
      <c r="HQR12" s="43"/>
      <c r="HQS12" s="43"/>
      <c r="HQT12" s="43"/>
      <c r="HQU12" s="43"/>
      <c r="HQV12" s="43"/>
      <c r="HQW12" s="43"/>
      <c r="HQX12" s="43"/>
      <c r="HQY12" s="43"/>
      <c r="HQZ12" s="43"/>
      <c r="HRA12" s="43"/>
      <c r="HRB12" s="43"/>
      <c r="HRC12" s="43"/>
      <c r="HRD12" s="43"/>
      <c r="HRE12" s="43"/>
      <c r="HRF12" s="43"/>
      <c r="HRG12" s="43"/>
      <c r="HRH12" s="43"/>
      <c r="HRI12" s="43"/>
      <c r="HRJ12" s="43"/>
      <c r="HRK12" s="43"/>
      <c r="HRL12" s="43"/>
      <c r="HRM12" s="43"/>
      <c r="HRN12" s="43"/>
      <c r="HRO12" s="43"/>
      <c r="HRP12" s="43"/>
      <c r="HRQ12" s="43"/>
      <c r="HRR12" s="43"/>
      <c r="HRS12" s="43"/>
      <c r="HRT12" s="43"/>
      <c r="HRU12" s="43"/>
      <c r="HRV12" s="43"/>
      <c r="HRW12" s="43"/>
      <c r="HRX12" s="43"/>
      <c r="HRY12" s="43"/>
      <c r="HRZ12" s="43"/>
      <c r="HSA12" s="43"/>
      <c r="HSB12" s="43"/>
      <c r="HSC12" s="43"/>
      <c r="HSD12" s="43"/>
      <c r="HSE12" s="43"/>
      <c r="HSF12" s="43"/>
      <c r="HSG12" s="43"/>
      <c r="HSH12" s="43"/>
      <c r="HSI12" s="43"/>
      <c r="HSJ12" s="43"/>
      <c r="HSK12" s="43"/>
      <c r="HSL12" s="43"/>
      <c r="HSM12" s="43"/>
      <c r="HSN12" s="43"/>
      <c r="HSO12" s="43"/>
      <c r="HSP12" s="43"/>
      <c r="HSQ12" s="43"/>
      <c r="HSR12" s="43"/>
      <c r="HSS12" s="43"/>
      <c r="HST12" s="43"/>
      <c r="HSU12" s="43"/>
      <c r="HSV12" s="43"/>
      <c r="HSW12" s="43"/>
      <c r="HSX12" s="43"/>
      <c r="HSY12" s="43"/>
      <c r="HSZ12" s="43"/>
      <c r="HTA12" s="43"/>
      <c r="HTB12" s="43"/>
      <c r="HTC12" s="43"/>
      <c r="HTD12" s="43"/>
      <c r="HTE12" s="43"/>
      <c r="HTF12" s="43"/>
      <c r="HTG12" s="43"/>
      <c r="HTH12" s="43"/>
      <c r="HTI12" s="43"/>
      <c r="HTJ12" s="43"/>
      <c r="HTK12" s="43"/>
      <c r="HTL12" s="43"/>
      <c r="HTM12" s="43"/>
      <c r="HTN12" s="43"/>
      <c r="HTO12" s="43"/>
      <c r="HTP12" s="43"/>
      <c r="HTQ12" s="43"/>
      <c r="HTR12" s="43"/>
      <c r="HTS12" s="43"/>
      <c r="HTT12" s="43"/>
      <c r="HTU12" s="43"/>
      <c r="HTV12" s="43"/>
      <c r="HTW12" s="43"/>
      <c r="HTX12" s="43"/>
      <c r="HTY12" s="43"/>
      <c r="HTZ12" s="43"/>
      <c r="HUA12" s="43"/>
      <c r="HUB12" s="43"/>
      <c r="HUC12" s="43"/>
      <c r="HUD12" s="43"/>
      <c r="HUE12" s="43"/>
      <c r="HUF12" s="43"/>
      <c r="HUG12" s="43"/>
      <c r="HUH12" s="43"/>
      <c r="HUI12" s="43"/>
      <c r="HUJ12" s="43"/>
      <c r="HUK12" s="43"/>
      <c r="HUL12" s="43"/>
      <c r="HUM12" s="43"/>
      <c r="HUN12" s="43"/>
      <c r="HUO12" s="43"/>
      <c r="HUP12" s="43"/>
      <c r="HUQ12" s="43"/>
      <c r="HUR12" s="43"/>
      <c r="HUS12" s="43"/>
      <c r="HUT12" s="43"/>
      <c r="HUU12" s="43"/>
      <c r="HUV12" s="43"/>
      <c r="HUW12" s="43"/>
      <c r="HUX12" s="43"/>
      <c r="HUY12" s="43"/>
      <c r="HUZ12" s="43"/>
      <c r="HVA12" s="43"/>
      <c r="HVB12" s="43"/>
      <c r="HVC12" s="43"/>
      <c r="HVD12" s="43"/>
      <c r="HVE12" s="43"/>
      <c r="HVF12" s="43"/>
      <c r="HVG12" s="43"/>
      <c r="HVH12" s="43"/>
      <c r="HVI12" s="43"/>
      <c r="HVJ12" s="43"/>
      <c r="HVK12" s="43"/>
      <c r="HVL12" s="43"/>
      <c r="HVM12" s="43"/>
      <c r="HVN12" s="43"/>
      <c r="HVO12" s="43"/>
      <c r="HVP12" s="43"/>
      <c r="HVQ12" s="43"/>
      <c r="HVR12" s="43"/>
      <c r="HVS12" s="43"/>
      <c r="HVT12" s="43"/>
      <c r="HVU12" s="43"/>
      <c r="HVV12" s="43"/>
      <c r="HVW12" s="43"/>
      <c r="HVX12" s="43"/>
      <c r="HVY12" s="43"/>
      <c r="HVZ12" s="43"/>
      <c r="HWA12" s="43"/>
      <c r="HWB12" s="43"/>
      <c r="HWC12" s="43"/>
      <c r="HWD12" s="43"/>
      <c r="HWE12" s="43"/>
      <c r="HWF12" s="43"/>
      <c r="HWG12" s="43"/>
      <c r="HWH12" s="43"/>
      <c r="HWI12" s="43"/>
      <c r="HWJ12" s="43"/>
      <c r="HWK12" s="43"/>
      <c r="HWL12" s="43"/>
      <c r="HWM12" s="43"/>
      <c r="HWN12" s="43"/>
      <c r="HWO12" s="43"/>
      <c r="HWP12" s="43"/>
      <c r="HWQ12" s="43"/>
      <c r="HWR12" s="43"/>
      <c r="HWS12" s="43"/>
      <c r="HWT12" s="43"/>
      <c r="HWU12" s="43"/>
      <c r="HWV12" s="43"/>
      <c r="HWW12" s="43"/>
      <c r="HWX12" s="43"/>
      <c r="HWY12" s="43"/>
      <c r="HWZ12" s="43"/>
      <c r="HXA12" s="43"/>
      <c r="HXB12" s="43"/>
      <c r="HXC12" s="43"/>
      <c r="HXD12" s="43"/>
      <c r="HXE12" s="43"/>
      <c r="HXF12" s="43"/>
      <c r="HXG12" s="43"/>
      <c r="HXH12" s="43"/>
      <c r="HXI12" s="43"/>
      <c r="HXJ12" s="43"/>
      <c r="HXK12" s="43"/>
      <c r="HXL12" s="43"/>
      <c r="HXM12" s="43"/>
      <c r="HXN12" s="43"/>
      <c r="HXO12" s="43"/>
      <c r="HXP12" s="43"/>
      <c r="HXQ12" s="43"/>
      <c r="HXR12" s="43"/>
      <c r="HXS12" s="43"/>
      <c r="HXT12" s="43"/>
      <c r="HXU12" s="43"/>
      <c r="HXV12" s="43"/>
      <c r="HXW12" s="43"/>
      <c r="HXX12" s="43"/>
      <c r="HXY12" s="43"/>
      <c r="HXZ12" s="43"/>
      <c r="HYA12" s="43"/>
      <c r="HYB12" s="43"/>
      <c r="HYC12" s="43"/>
      <c r="HYD12" s="43"/>
      <c r="HYE12" s="43"/>
      <c r="HYF12" s="43"/>
      <c r="HYG12" s="43"/>
      <c r="HYH12" s="43"/>
      <c r="HYI12" s="43"/>
      <c r="HYJ12" s="43"/>
      <c r="HYK12" s="43"/>
      <c r="HYL12" s="43"/>
      <c r="HYM12" s="43"/>
      <c r="HYN12" s="43"/>
      <c r="HYO12" s="43"/>
      <c r="HYP12" s="43"/>
      <c r="HYQ12" s="43"/>
      <c r="HYR12" s="43"/>
      <c r="HYS12" s="43"/>
      <c r="HYT12" s="43"/>
      <c r="HYU12" s="43"/>
      <c r="HYV12" s="43"/>
      <c r="HYW12" s="43"/>
      <c r="HYX12" s="43"/>
      <c r="HYY12" s="43"/>
      <c r="HYZ12" s="43"/>
      <c r="HZA12" s="43"/>
      <c r="HZB12" s="43"/>
      <c r="HZC12" s="43"/>
      <c r="HZD12" s="43"/>
      <c r="HZE12" s="43"/>
      <c r="HZF12" s="43"/>
      <c r="HZG12" s="43"/>
      <c r="HZH12" s="43"/>
      <c r="HZI12" s="43"/>
      <c r="HZJ12" s="43"/>
      <c r="HZK12" s="43"/>
      <c r="HZL12" s="43"/>
      <c r="HZM12" s="43"/>
      <c r="HZN12" s="43"/>
      <c r="HZO12" s="43"/>
      <c r="HZP12" s="43"/>
      <c r="HZQ12" s="43"/>
      <c r="HZR12" s="43"/>
      <c r="HZS12" s="43"/>
      <c r="HZT12" s="43"/>
      <c r="HZU12" s="43"/>
      <c r="HZV12" s="43"/>
      <c r="HZW12" s="43"/>
      <c r="HZX12" s="43"/>
      <c r="HZY12" s="43"/>
      <c r="HZZ12" s="43"/>
      <c r="IAA12" s="43"/>
      <c r="IAB12" s="43"/>
      <c r="IAC12" s="43"/>
      <c r="IAD12" s="43"/>
      <c r="IAE12" s="43"/>
      <c r="IAF12" s="43"/>
      <c r="IAG12" s="43"/>
      <c r="IAH12" s="43"/>
      <c r="IAI12" s="43"/>
      <c r="IAJ12" s="43"/>
      <c r="IAK12" s="43"/>
      <c r="IAL12" s="43"/>
      <c r="IAM12" s="43"/>
      <c r="IAN12" s="43"/>
      <c r="IAO12" s="43"/>
      <c r="IAP12" s="43"/>
      <c r="IAQ12" s="43"/>
      <c r="IAR12" s="43"/>
      <c r="IAS12" s="43"/>
      <c r="IAT12" s="43"/>
      <c r="IAU12" s="43"/>
      <c r="IAV12" s="43"/>
      <c r="IAW12" s="43"/>
      <c r="IAX12" s="43"/>
      <c r="IAY12" s="43"/>
      <c r="IAZ12" s="43"/>
      <c r="IBA12" s="43"/>
      <c r="IBB12" s="43"/>
      <c r="IBC12" s="43"/>
      <c r="IBD12" s="43"/>
      <c r="IBE12" s="43"/>
      <c r="IBF12" s="43"/>
      <c r="IBG12" s="43"/>
      <c r="IBH12" s="43"/>
      <c r="IBI12" s="43"/>
      <c r="IBJ12" s="43"/>
      <c r="IBK12" s="43"/>
      <c r="IBL12" s="43"/>
      <c r="IBM12" s="43"/>
      <c r="IBN12" s="43"/>
      <c r="IBO12" s="43"/>
      <c r="IBP12" s="43"/>
      <c r="IBQ12" s="43"/>
      <c r="IBR12" s="43"/>
      <c r="IBS12" s="43"/>
      <c r="IBT12" s="43"/>
      <c r="IBU12" s="43"/>
      <c r="IBV12" s="43"/>
      <c r="IBW12" s="43"/>
      <c r="IBX12" s="43"/>
      <c r="IBY12" s="43"/>
      <c r="IBZ12" s="43"/>
      <c r="ICA12" s="43"/>
      <c r="ICB12" s="43"/>
      <c r="ICC12" s="43"/>
      <c r="ICD12" s="43"/>
      <c r="ICE12" s="43"/>
      <c r="ICF12" s="43"/>
      <c r="ICG12" s="43"/>
      <c r="ICH12" s="43"/>
      <c r="ICI12" s="43"/>
      <c r="ICJ12" s="43"/>
      <c r="ICK12" s="43"/>
      <c r="ICL12" s="43"/>
      <c r="ICM12" s="43"/>
      <c r="ICN12" s="43"/>
      <c r="ICO12" s="43"/>
      <c r="ICP12" s="43"/>
      <c r="ICQ12" s="43"/>
      <c r="ICR12" s="43"/>
      <c r="ICS12" s="43"/>
      <c r="ICT12" s="43"/>
      <c r="ICU12" s="43"/>
      <c r="ICV12" s="43"/>
      <c r="ICW12" s="43"/>
      <c r="ICX12" s="43"/>
      <c r="ICY12" s="43"/>
      <c r="ICZ12" s="43"/>
      <c r="IDA12" s="43"/>
      <c r="IDB12" s="43"/>
      <c r="IDC12" s="43"/>
      <c r="IDD12" s="43"/>
      <c r="IDE12" s="43"/>
      <c r="IDF12" s="43"/>
      <c r="IDG12" s="43"/>
      <c r="IDH12" s="43"/>
      <c r="IDI12" s="43"/>
      <c r="IDJ12" s="43"/>
      <c r="IDK12" s="43"/>
      <c r="IDL12" s="43"/>
      <c r="IDM12" s="43"/>
      <c r="IDN12" s="43"/>
      <c r="IDO12" s="43"/>
      <c r="IDP12" s="43"/>
      <c r="IDQ12" s="43"/>
      <c r="IDR12" s="43"/>
      <c r="IDS12" s="43"/>
      <c r="IDT12" s="43"/>
      <c r="IDU12" s="43"/>
      <c r="IDV12" s="43"/>
      <c r="IDW12" s="43"/>
      <c r="IDX12" s="43"/>
      <c r="IDY12" s="43"/>
      <c r="IDZ12" s="43"/>
      <c r="IEA12" s="43"/>
      <c r="IEB12" s="43"/>
      <c r="IEC12" s="43"/>
      <c r="IED12" s="43"/>
      <c r="IEE12" s="43"/>
      <c r="IEF12" s="43"/>
      <c r="IEG12" s="43"/>
      <c r="IEH12" s="43"/>
      <c r="IEI12" s="43"/>
      <c r="IEJ12" s="43"/>
      <c r="IEK12" s="43"/>
      <c r="IEL12" s="43"/>
      <c r="IEM12" s="43"/>
      <c r="IEN12" s="43"/>
      <c r="IEO12" s="43"/>
      <c r="IEP12" s="43"/>
      <c r="IEQ12" s="43"/>
      <c r="IER12" s="43"/>
      <c r="IES12" s="43"/>
      <c r="IET12" s="43"/>
      <c r="IEU12" s="43"/>
      <c r="IEV12" s="43"/>
      <c r="IEW12" s="43"/>
      <c r="IEX12" s="43"/>
      <c r="IEY12" s="43"/>
      <c r="IEZ12" s="43"/>
      <c r="IFA12" s="43"/>
      <c r="IFB12" s="43"/>
      <c r="IFC12" s="43"/>
      <c r="IFD12" s="43"/>
      <c r="IFE12" s="43"/>
      <c r="IFF12" s="43"/>
      <c r="IFG12" s="43"/>
      <c r="IFH12" s="43"/>
      <c r="IFI12" s="43"/>
      <c r="IFJ12" s="43"/>
      <c r="IFK12" s="43"/>
      <c r="IFL12" s="43"/>
      <c r="IFM12" s="43"/>
      <c r="IFN12" s="43"/>
      <c r="IFO12" s="43"/>
      <c r="IFP12" s="43"/>
      <c r="IFQ12" s="43"/>
      <c r="IFR12" s="43"/>
      <c r="IFS12" s="43"/>
      <c r="IFT12" s="43"/>
      <c r="IFU12" s="43"/>
      <c r="IFV12" s="43"/>
      <c r="IFW12" s="43"/>
      <c r="IFX12" s="43"/>
      <c r="IFY12" s="43"/>
      <c r="IFZ12" s="43"/>
      <c r="IGA12" s="43"/>
      <c r="IGB12" s="43"/>
      <c r="IGC12" s="43"/>
      <c r="IGD12" s="43"/>
      <c r="IGE12" s="43"/>
      <c r="IGF12" s="43"/>
      <c r="IGG12" s="43"/>
      <c r="IGH12" s="43"/>
      <c r="IGI12" s="43"/>
      <c r="IGJ12" s="43"/>
      <c r="IGK12" s="43"/>
      <c r="IGL12" s="43"/>
      <c r="IGM12" s="43"/>
      <c r="IGN12" s="43"/>
      <c r="IGO12" s="43"/>
      <c r="IGP12" s="43"/>
      <c r="IGQ12" s="43"/>
      <c r="IGR12" s="43"/>
      <c r="IGS12" s="43"/>
      <c r="IGT12" s="43"/>
      <c r="IGU12" s="43"/>
      <c r="IGV12" s="43"/>
      <c r="IGW12" s="43"/>
      <c r="IGX12" s="43"/>
      <c r="IGY12" s="43"/>
      <c r="IGZ12" s="43"/>
      <c r="IHA12" s="43"/>
      <c r="IHB12" s="43"/>
      <c r="IHC12" s="43"/>
      <c r="IHD12" s="43"/>
      <c r="IHE12" s="43"/>
      <c r="IHF12" s="43"/>
      <c r="IHG12" s="43"/>
      <c r="IHH12" s="43"/>
      <c r="IHI12" s="43"/>
      <c r="IHJ12" s="43"/>
      <c r="IHK12" s="43"/>
      <c r="IHL12" s="43"/>
      <c r="IHM12" s="43"/>
      <c r="IHN12" s="43"/>
      <c r="IHO12" s="43"/>
      <c r="IHP12" s="43"/>
      <c r="IHQ12" s="43"/>
      <c r="IHR12" s="43"/>
      <c r="IHS12" s="43"/>
      <c r="IHT12" s="43"/>
      <c r="IHU12" s="43"/>
      <c r="IHV12" s="43"/>
      <c r="IHW12" s="43"/>
      <c r="IHX12" s="43"/>
      <c r="IHY12" s="43"/>
      <c r="IHZ12" s="43"/>
      <c r="IIA12" s="43"/>
      <c r="IIB12" s="43"/>
      <c r="IIC12" s="43"/>
      <c r="IID12" s="43"/>
      <c r="IIE12" s="43"/>
      <c r="IIF12" s="43"/>
      <c r="IIG12" s="43"/>
      <c r="IIH12" s="43"/>
      <c r="III12" s="43"/>
      <c r="IIJ12" s="43"/>
      <c r="IIK12" s="43"/>
      <c r="IIL12" s="43"/>
      <c r="IIM12" s="43"/>
      <c r="IIN12" s="43"/>
      <c r="IIO12" s="43"/>
      <c r="IIP12" s="43"/>
      <c r="IIQ12" s="43"/>
      <c r="IIR12" s="43"/>
      <c r="IIS12" s="43"/>
      <c r="IIT12" s="43"/>
      <c r="IIU12" s="43"/>
      <c r="IIV12" s="43"/>
      <c r="IIW12" s="43"/>
      <c r="IIX12" s="43"/>
      <c r="IIY12" s="43"/>
      <c r="IIZ12" s="43"/>
      <c r="IJA12" s="43"/>
      <c r="IJB12" s="43"/>
      <c r="IJC12" s="43"/>
      <c r="IJD12" s="43"/>
      <c r="IJE12" s="43"/>
      <c r="IJF12" s="43"/>
      <c r="IJG12" s="43"/>
      <c r="IJH12" s="43"/>
      <c r="IJI12" s="43"/>
      <c r="IJJ12" s="43"/>
      <c r="IJK12" s="43"/>
      <c r="IJL12" s="43"/>
      <c r="IJM12" s="43"/>
      <c r="IJN12" s="43"/>
      <c r="IJO12" s="43"/>
      <c r="IJP12" s="43"/>
      <c r="IJQ12" s="43"/>
      <c r="IJR12" s="43"/>
      <c r="IJS12" s="43"/>
      <c r="IJT12" s="43"/>
      <c r="IJU12" s="43"/>
      <c r="IJV12" s="43"/>
      <c r="IJW12" s="43"/>
      <c r="IJX12" s="43"/>
      <c r="IJY12" s="43"/>
      <c r="IJZ12" s="43"/>
      <c r="IKA12" s="43"/>
      <c r="IKB12" s="43"/>
      <c r="IKC12" s="43"/>
      <c r="IKD12" s="43"/>
      <c r="IKE12" s="43"/>
      <c r="IKF12" s="43"/>
      <c r="IKG12" s="43"/>
      <c r="IKH12" s="43"/>
      <c r="IKI12" s="43"/>
      <c r="IKJ12" s="43"/>
      <c r="IKK12" s="43"/>
      <c r="IKL12" s="43"/>
      <c r="IKM12" s="43"/>
      <c r="IKN12" s="43"/>
      <c r="IKO12" s="43"/>
      <c r="IKP12" s="43"/>
      <c r="IKQ12" s="43"/>
      <c r="IKR12" s="43"/>
      <c r="IKS12" s="43"/>
      <c r="IKT12" s="43"/>
      <c r="IKU12" s="43"/>
      <c r="IKV12" s="43"/>
      <c r="IKW12" s="43"/>
      <c r="IKX12" s="43"/>
      <c r="IKY12" s="43"/>
      <c r="IKZ12" s="43"/>
      <c r="ILA12" s="43"/>
      <c r="ILB12" s="43"/>
      <c r="ILC12" s="43"/>
      <c r="ILD12" s="43"/>
      <c r="ILE12" s="43"/>
      <c r="ILF12" s="43"/>
      <c r="ILG12" s="43"/>
      <c r="ILH12" s="43"/>
      <c r="ILI12" s="43"/>
      <c r="ILJ12" s="43"/>
      <c r="ILK12" s="43"/>
      <c r="ILL12" s="43"/>
      <c r="ILM12" s="43"/>
      <c r="ILN12" s="43"/>
      <c r="ILO12" s="43"/>
      <c r="ILP12" s="43"/>
      <c r="ILQ12" s="43"/>
      <c r="ILR12" s="43"/>
      <c r="ILS12" s="43"/>
      <c r="ILT12" s="43"/>
      <c r="ILU12" s="43"/>
      <c r="ILV12" s="43"/>
      <c r="ILW12" s="43"/>
      <c r="ILX12" s="43"/>
      <c r="ILY12" s="43"/>
      <c r="ILZ12" s="43"/>
      <c r="IMA12" s="43"/>
      <c r="IMB12" s="43"/>
      <c r="IMC12" s="43"/>
      <c r="IMD12" s="43"/>
      <c r="IME12" s="43"/>
      <c r="IMF12" s="43"/>
      <c r="IMG12" s="43"/>
      <c r="IMH12" s="43"/>
      <c r="IMI12" s="43"/>
      <c r="IMJ12" s="43"/>
      <c r="IMK12" s="43"/>
      <c r="IML12" s="43"/>
      <c r="IMM12" s="43"/>
      <c r="IMN12" s="43"/>
      <c r="IMO12" s="43"/>
      <c r="IMP12" s="43"/>
      <c r="IMQ12" s="43"/>
      <c r="IMR12" s="43"/>
      <c r="IMS12" s="43"/>
      <c r="IMT12" s="43"/>
      <c r="IMU12" s="43"/>
      <c r="IMV12" s="43"/>
      <c r="IMW12" s="43"/>
      <c r="IMX12" s="43"/>
      <c r="IMY12" s="43"/>
      <c r="IMZ12" s="43"/>
      <c r="INA12" s="43"/>
      <c r="INB12" s="43"/>
      <c r="INC12" s="43"/>
      <c r="IND12" s="43"/>
      <c r="INE12" s="43"/>
      <c r="INF12" s="43"/>
      <c r="ING12" s="43"/>
      <c r="INH12" s="43"/>
      <c r="INI12" s="43"/>
      <c r="INJ12" s="43"/>
      <c r="INK12" s="43"/>
      <c r="INL12" s="43"/>
      <c r="INM12" s="43"/>
      <c r="INN12" s="43"/>
      <c r="INO12" s="43"/>
      <c r="INP12" s="43"/>
      <c r="INQ12" s="43"/>
      <c r="INR12" s="43"/>
      <c r="INS12" s="43"/>
      <c r="INT12" s="43"/>
      <c r="INU12" s="43"/>
      <c r="INV12" s="43"/>
      <c r="INW12" s="43"/>
      <c r="INX12" s="43"/>
      <c r="INY12" s="43"/>
      <c r="INZ12" s="43"/>
      <c r="IOA12" s="43"/>
      <c r="IOB12" s="43"/>
      <c r="IOC12" s="43"/>
      <c r="IOD12" s="43"/>
      <c r="IOE12" s="43"/>
      <c r="IOF12" s="43"/>
      <c r="IOG12" s="43"/>
      <c r="IOH12" s="43"/>
      <c r="IOI12" s="43"/>
      <c r="IOJ12" s="43"/>
      <c r="IOK12" s="43"/>
      <c r="IOL12" s="43"/>
      <c r="IOM12" s="43"/>
      <c r="ION12" s="43"/>
      <c r="IOO12" s="43"/>
      <c r="IOP12" s="43"/>
      <c r="IOQ12" s="43"/>
      <c r="IOR12" s="43"/>
      <c r="IOS12" s="43"/>
      <c r="IOT12" s="43"/>
      <c r="IOU12" s="43"/>
      <c r="IOV12" s="43"/>
      <c r="IOW12" s="43"/>
      <c r="IOX12" s="43"/>
      <c r="IOY12" s="43"/>
      <c r="IOZ12" s="43"/>
      <c r="IPA12" s="43"/>
      <c r="IPB12" s="43"/>
      <c r="IPC12" s="43"/>
      <c r="IPD12" s="43"/>
      <c r="IPE12" s="43"/>
      <c r="IPF12" s="43"/>
      <c r="IPG12" s="43"/>
      <c r="IPH12" s="43"/>
      <c r="IPI12" s="43"/>
      <c r="IPJ12" s="43"/>
      <c r="IPK12" s="43"/>
      <c r="IPL12" s="43"/>
      <c r="IPM12" s="43"/>
      <c r="IPN12" s="43"/>
      <c r="IPO12" s="43"/>
      <c r="IPP12" s="43"/>
      <c r="IPQ12" s="43"/>
      <c r="IPR12" s="43"/>
      <c r="IPS12" s="43"/>
      <c r="IPT12" s="43"/>
      <c r="IPU12" s="43"/>
      <c r="IPV12" s="43"/>
      <c r="IPW12" s="43"/>
      <c r="IPX12" s="43"/>
      <c r="IPY12" s="43"/>
      <c r="IPZ12" s="43"/>
      <c r="IQA12" s="43"/>
      <c r="IQB12" s="43"/>
      <c r="IQC12" s="43"/>
      <c r="IQD12" s="43"/>
      <c r="IQE12" s="43"/>
      <c r="IQF12" s="43"/>
      <c r="IQG12" s="43"/>
      <c r="IQH12" s="43"/>
      <c r="IQI12" s="43"/>
      <c r="IQJ12" s="43"/>
      <c r="IQK12" s="43"/>
      <c r="IQL12" s="43"/>
      <c r="IQM12" s="43"/>
      <c r="IQN12" s="43"/>
      <c r="IQO12" s="43"/>
      <c r="IQP12" s="43"/>
      <c r="IQQ12" s="43"/>
      <c r="IQR12" s="43"/>
      <c r="IQS12" s="43"/>
      <c r="IQT12" s="43"/>
      <c r="IQU12" s="43"/>
      <c r="IQV12" s="43"/>
      <c r="IQW12" s="43"/>
      <c r="IQX12" s="43"/>
      <c r="IQY12" s="43"/>
      <c r="IQZ12" s="43"/>
      <c r="IRA12" s="43"/>
      <c r="IRB12" s="43"/>
      <c r="IRC12" s="43"/>
      <c r="IRD12" s="43"/>
      <c r="IRE12" s="43"/>
      <c r="IRF12" s="43"/>
      <c r="IRG12" s="43"/>
      <c r="IRH12" s="43"/>
      <c r="IRI12" s="43"/>
      <c r="IRJ12" s="43"/>
      <c r="IRK12" s="43"/>
      <c r="IRL12" s="43"/>
      <c r="IRM12" s="43"/>
      <c r="IRN12" s="43"/>
      <c r="IRO12" s="43"/>
      <c r="IRP12" s="43"/>
      <c r="IRQ12" s="43"/>
      <c r="IRR12" s="43"/>
      <c r="IRS12" s="43"/>
      <c r="IRT12" s="43"/>
      <c r="IRU12" s="43"/>
      <c r="IRV12" s="43"/>
      <c r="IRW12" s="43"/>
      <c r="IRX12" s="43"/>
      <c r="IRY12" s="43"/>
      <c r="IRZ12" s="43"/>
      <c r="ISA12" s="43"/>
      <c r="ISB12" s="43"/>
      <c r="ISC12" s="43"/>
      <c r="ISD12" s="43"/>
      <c r="ISE12" s="43"/>
      <c r="ISF12" s="43"/>
      <c r="ISG12" s="43"/>
      <c r="ISH12" s="43"/>
      <c r="ISI12" s="43"/>
      <c r="ISJ12" s="43"/>
      <c r="ISK12" s="43"/>
      <c r="ISL12" s="43"/>
      <c r="ISM12" s="43"/>
      <c r="ISN12" s="43"/>
      <c r="ISO12" s="43"/>
      <c r="ISP12" s="43"/>
      <c r="ISQ12" s="43"/>
      <c r="ISR12" s="43"/>
      <c r="ISS12" s="43"/>
      <c r="IST12" s="43"/>
      <c r="ISU12" s="43"/>
      <c r="ISV12" s="43"/>
      <c r="ISW12" s="43"/>
      <c r="ISX12" s="43"/>
      <c r="ISY12" s="43"/>
      <c r="ISZ12" s="43"/>
      <c r="ITA12" s="43"/>
      <c r="ITB12" s="43"/>
      <c r="ITC12" s="43"/>
      <c r="ITD12" s="43"/>
      <c r="ITE12" s="43"/>
      <c r="ITF12" s="43"/>
      <c r="ITG12" s="43"/>
      <c r="ITH12" s="43"/>
      <c r="ITI12" s="43"/>
      <c r="ITJ12" s="43"/>
      <c r="ITK12" s="43"/>
      <c r="ITL12" s="43"/>
      <c r="ITM12" s="43"/>
      <c r="ITN12" s="43"/>
      <c r="ITO12" s="43"/>
      <c r="ITP12" s="43"/>
      <c r="ITQ12" s="43"/>
      <c r="ITR12" s="43"/>
      <c r="ITS12" s="43"/>
      <c r="ITT12" s="43"/>
      <c r="ITU12" s="43"/>
      <c r="ITV12" s="43"/>
      <c r="ITW12" s="43"/>
      <c r="ITX12" s="43"/>
      <c r="ITY12" s="43"/>
      <c r="ITZ12" s="43"/>
      <c r="IUA12" s="43"/>
      <c r="IUB12" s="43"/>
      <c r="IUC12" s="43"/>
      <c r="IUD12" s="43"/>
      <c r="IUE12" s="43"/>
      <c r="IUF12" s="43"/>
      <c r="IUG12" s="43"/>
      <c r="IUH12" s="43"/>
      <c r="IUI12" s="43"/>
      <c r="IUJ12" s="43"/>
      <c r="IUK12" s="43"/>
      <c r="IUL12" s="43"/>
      <c r="IUM12" s="43"/>
      <c r="IUN12" s="43"/>
      <c r="IUO12" s="43"/>
      <c r="IUP12" s="43"/>
      <c r="IUQ12" s="43"/>
      <c r="IUR12" s="43"/>
      <c r="IUS12" s="43"/>
      <c r="IUT12" s="43"/>
      <c r="IUU12" s="43"/>
      <c r="IUV12" s="43"/>
      <c r="IUW12" s="43"/>
      <c r="IUX12" s="43"/>
      <c r="IUY12" s="43"/>
      <c r="IUZ12" s="43"/>
      <c r="IVA12" s="43"/>
      <c r="IVB12" s="43"/>
      <c r="IVC12" s="43"/>
      <c r="IVD12" s="43"/>
      <c r="IVE12" s="43"/>
      <c r="IVF12" s="43"/>
      <c r="IVG12" s="43"/>
      <c r="IVH12" s="43"/>
      <c r="IVI12" s="43"/>
      <c r="IVJ12" s="43"/>
      <c r="IVK12" s="43"/>
      <c r="IVL12" s="43"/>
      <c r="IVM12" s="43"/>
      <c r="IVN12" s="43"/>
      <c r="IVO12" s="43"/>
      <c r="IVP12" s="43"/>
      <c r="IVQ12" s="43"/>
      <c r="IVR12" s="43"/>
      <c r="IVS12" s="43"/>
      <c r="IVT12" s="43"/>
      <c r="IVU12" s="43"/>
      <c r="IVV12" s="43"/>
      <c r="IVW12" s="43"/>
      <c r="IVX12" s="43"/>
      <c r="IVY12" s="43"/>
      <c r="IVZ12" s="43"/>
      <c r="IWA12" s="43"/>
      <c r="IWB12" s="43"/>
      <c r="IWC12" s="43"/>
      <c r="IWD12" s="43"/>
      <c r="IWE12" s="43"/>
      <c r="IWF12" s="43"/>
      <c r="IWG12" s="43"/>
      <c r="IWH12" s="43"/>
      <c r="IWI12" s="43"/>
      <c r="IWJ12" s="43"/>
      <c r="IWK12" s="43"/>
      <c r="IWL12" s="43"/>
      <c r="IWM12" s="43"/>
      <c r="IWN12" s="43"/>
      <c r="IWO12" s="43"/>
      <c r="IWP12" s="43"/>
      <c r="IWQ12" s="43"/>
      <c r="IWR12" s="43"/>
      <c r="IWS12" s="43"/>
      <c r="IWT12" s="43"/>
      <c r="IWU12" s="43"/>
      <c r="IWV12" s="43"/>
      <c r="IWW12" s="43"/>
      <c r="IWX12" s="43"/>
      <c r="IWY12" s="43"/>
      <c r="IWZ12" s="43"/>
      <c r="IXA12" s="43"/>
      <c r="IXB12" s="43"/>
      <c r="IXC12" s="43"/>
      <c r="IXD12" s="43"/>
      <c r="IXE12" s="43"/>
      <c r="IXF12" s="43"/>
      <c r="IXG12" s="43"/>
      <c r="IXH12" s="43"/>
      <c r="IXI12" s="43"/>
      <c r="IXJ12" s="43"/>
      <c r="IXK12" s="43"/>
      <c r="IXL12" s="43"/>
      <c r="IXM12" s="43"/>
      <c r="IXN12" s="43"/>
      <c r="IXO12" s="43"/>
      <c r="IXP12" s="43"/>
      <c r="IXQ12" s="43"/>
      <c r="IXR12" s="43"/>
      <c r="IXS12" s="43"/>
      <c r="IXT12" s="43"/>
      <c r="IXU12" s="43"/>
      <c r="IXV12" s="43"/>
      <c r="IXW12" s="43"/>
      <c r="IXX12" s="43"/>
      <c r="IXY12" s="43"/>
      <c r="IXZ12" s="43"/>
      <c r="IYA12" s="43"/>
      <c r="IYB12" s="43"/>
      <c r="IYC12" s="43"/>
      <c r="IYD12" s="43"/>
      <c r="IYE12" s="43"/>
      <c r="IYF12" s="43"/>
      <c r="IYG12" s="43"/>
      <c r="IYH12" s="43"/>
      <c r="IYI12" s="43"/>
      <c r="IYJ12" s="43"/>
      <c r="IYK12" s="43"/>
      <c r="IYL12" s="43"/>
      <c r="IYM12" s="43"/>
      <c r="IYN12" s="43"/>
      <c r="IYO12" s="43"/>
      <c r="IYP12" s="43"/>
      <c r="IYQ12" s="43"/>
      <c r="IYR12" s="43"/>
      <c r="IYS12" s="43"/>
      <c r="IYT12" s="43"/>
      <c r="IYU12" s="43"/>
      <c r="IYV12" s="43"/>
      <c r="IYW12" s="43"/>
      <c r="IYX12" s="43"/>
      <c r="IYY12" s="43"/>
      <c r="IYZ12" s="43"/>
      <c r="IZA12" s="43"/>
      <c r="IZB12" s="43"/>
      <c r="IZC12" s="43"/>
      <c r="IZD12" s="43"/>
      <c r="IZE12" s="43"/>
      <c r="IZF12" s="43"/>
      <c r="IZG12" s="43"/>
      <c r="IZH12" s="43"/>
      <c r="IZI12" s="43"/>
      <c r="IZJ12" s="43"/>
      <c r="IZK12" s="43"/>
      <c r="IZL12" s="43"/>
      <c r="IZM12" s="43"/>
      <c r="IZN12" s="43"/>
      <c r="IZO12" s="43"/>
      <c r="IZP12" s="43"/>
      <c r="IZQ12" s="43"/>
      <c r="IZR12" s="43"/>
      <c r="IZS12" s="43"/>
      <c r="IZT12" s="43"/>
      <c r="IZU12" s="43"/>
      <c r="IZV12" s="43"/>
      <c r="IZW12" s="43"/>
      <c r="IZX12" s="43"/>
      <c r="IZY12" s="43"/>
      <c r="IZZ12" s="43"/>
      <c r="JAA12" s="43"/>
      <c r="JAB12" s="43"/>
      <c r="JAC12" s="43"/>
      <c r="JAD12" s="43"/>
      <c r="JAE12" s="43"/>
      <c r="JAF12" s="43"/>
      <c r="JAG12" s="43"/>
      <c r="JAH12" s="43"/>
      <c r="JAI12" s="43"/>
      <c r="JAJ12" s="43"/>
      <c r="JAK12" s="43"/>
      <c r="JAL12" s="43"/>
      <c r="JAM12" s="43"/>
      <c r="JAN12" s="43"/>
      <c r="JAO12" s="43"/>
      <c r="JAP12" s="43"/>
      <c r="JAQ12" s="43"/>
      <c r="JAR12" s="43"/>
      <c r="JAS12" s="43"/>
      <c r="JAT12" s="43"/>
      <c r="JAU12" s="43"/>
      <c r="JAV12" s="43"/>
      <c r="JAW12" s="43"/>
      <c r="JAX12" s="43"/>
      <c r="JAY12" s="43"/>
      <c r="JAZ12" s="43"/>
      <c r="JBA12" s="43"/>
      <c r="JBB12" s="43"/>
      <c r="JBC12" s="43"/>
      <c r="JBD12" s="43"/>
      <c r="JBE12" s="43"/>
      <c r="JBF12" s="43"/>
      <c r="JBG12" s="43"/>
      <c r="JBH12" s="43"/>
      <c r="JBI12" s="43"/>
      <c r="JBJ12" s="43"/>
      <c r="JBK12" s="43"/>
      <c r="JBL12" s="43"/>
      <c r="JBM12" s="43"/>
      <c r="JBN12" s="43"/>
      <c r="JBO12" s="43"/>
      <c r="JBP12" s="43"/>
      <c r="JBQ12" s="43"/>
      <c r="JBR12" s="43"/>
      <c r="JBS12" s="43"/>
      <c r="JBT12" s="43"/>
      <c r="JBU12" s="43"/>
      <c r="JBV12" s="43"/>
      <c r="JBW12" s="43"/>
      <c r="JBX12" s="43"/>
      <c r="JBY12" s="43"/>
      <c r="JBZ12" s="43"/>
      <c r="JCA12" s="43"/>
      <c r="JCB12" s="43"/>
      <c r="JCC12" s="43"/>
      <c r="JCD12" s="43"/>
      <c r="JCE12" s="43"/>
      <c r="JCF12" s="43"/>
      <c r="JCG12" s="43"/>
      <c r="JCH12" s="43"/>
      <c r="JCI12" s="43"/>
      <c r="JCJ12" s="43"/>
      <c r="JCK12" s="43"/>
      <c r="JCL12" s="43"/>
      <c r="JCM12" s="43"/>
      <c r="JCN12" s="43"/>
      <c r="JCO12" s="43"/>
      <c r="JCP12" s="43"/>
      <c r="JCQ12" s="43"/>
      <c r="JCR12" s="43"/>
      <c r="JCS12" s="43"/>
      <c r="JCT12" s="43"/>
      <c r="JCU12" s="43"/>
      <c r="JCV12" s="43"/>
      <c r="JCW12" s="43"/>
      <c r="JCX12" s="43"/>
      <c r="JCY12" s="43"/>
      <c r="JCZ12" s="43"/>
      <c r="JDA12" s="43"/>
      <c r="JDB12" s="43"/>
      <c r="JDC12" s="43"/>
      <c r="JDD12" s="43"/>
      <c r="JDE12" s="43"/>
      <c r="JDF12" s="43"/>
      <c r="JDG12" s="43"/>
      <c r="JDH12" s="43"/>
      <c r="JDI12" s="43"/>
      <c r="JDJ12" s="43"/>
      <c r="JDK12" s="43"/>
      <c r="JDL12" s="43"/>
      <c r="JDM12" s="43"/>
      <c r="JDN12" s="43"/>
      <c r="JDO12" s="43"/>
      <c r="JDP12" s="43"/>
      <c r="JDQ12" s="43"/>
      <c r="JDR12" s="43"/>
      <c r="JDS12" s="43"/>
      <c r="JDT12" s="43"/>
      <c r="JDU12" s="43"/>
      <c r="JDV12" s="43"/>
      <c r="JDW12" s="43"/>
      <c r="JDX12" s="43"/>
      <c r="JDY12" s="43"/>
      <c r="JDZ12" s="43"/>
      <c r="JEA12" s="43"/>
      <c r="JEB12" s="43"/>
      <c r="JEC12" s="43"/>
      <c r="JED12" s="43"/>
      <c r="JEE12" s="43"/>
      <c r="JEF12" s="43"/>
      <c r="JEG12" s="43"/>
      <c r="JEH12" s="43"/>
      <c r="JEI12" s="43"/>
      <c r="JEJ12" s="43"/>
      <c r="JEK12" s="43"/>
      <c r="JEL12" s="43"/>
      <c r="JEM12" s="43"/>
      <c r="JEN12" s="43"/>
      <c r="JEO12" s="43"/>
      <c r="JEP12" s="43"/>
      <c r="JEQ12" s="43"/>
      <c r="JER12" s="43"/>
      <c r="JES12" s="43"/>
      <c r="JET12" s="43"/>
      <c r="JEU12" s="43"/>
      <c r="JEV12" s="43"/>
      <c r="JEW12" s="43"/>
      <c r="JEX12" s="43"/>
      <c r="JEY12" s="43"/>
      <c r="JEZ12" s="43"/>
      <c r="JFA12" s="43"/>
      <c r="JFB12" s="43"/>
      <c r="JFC12" s="43"/>
      <c r="JFD12" s="43"/>
      <c r="JFE12" s="43"/>
      <c r="JFF12" s="43"/>
      <c r="JFG12" s="43"/>
      <c r="JFH12" s="43"/>
      <c r="JFI12" s="43"/>
      <c r="JFJ12" s="43"/>
      <c r="JFK12" s="43"/>
      <c r="JFL12" s="43"/>
      <c r="JFM12" s="43"/>
      <c r="JFN12" s="43"/>
      <c r="JFO12" s="43"/>
      <c r="JFP12" s="43"/>
      <c r="JFQ12" s="43"/>
      <c r="JFR12" s="43"/>
      <c r="JFS12" s="43"/>
      <c r="JFT12" s="43"/>
      <c r="JFU12" s="43"/>
      <c r="JFV12" s="43"/>
      <c r="JFW12" s="43"/>
      <c r="JFX12" s="43"/>
      <c r="JFY12" s="43"/>
      <c r="JFZ12" s="43"/>
      <c r="JGA12" s="43"/>
      <c r="JGB12" s="43"/>
      <c r="JGC12" s="43"/>
      <c r="JGD12" s="43"/>
      <c r="JGE12" s="43"/>
      <c r="JGF12" s="43"/>
      <c r="JGG12" s="43"/>
      <c r="JGH12" s="43"/>
      <c r="JGI12" s="43"/>
      <c r="JGJ12" s="43"/>
      <c r="JGK12" s="43"/>
      <c r="JGL12" s="43"/>
      <c r="JGM12" s="43"/>
      <c r="JGN12" s="43"/>
      <c r="JGO12" s="43"/>
      <c r="JGP12" s="43"/>
      <c r="JGQ12" s="43"/>
      <c r="JGR12" s="43"/>
      <c r="JGS12" s="43"/>
      <c r="JGT12" s="43"/>
      <c r="JGU12" s="43"/>
      <c r="JGV12" s="43"/>
      <c r="JGW12" s="43"/>
      <c r="JGX12" s="43"/>
      <c r="JGY12" s="43"/>
      <c r="JGZ12" s="43"/>
      <c r="JHA12" s="43"/>
      <c r="JHB12" s="43"/>
      <c r="JHC12" s="43"/>
      <c r="JHD12" s="43"/>
      <c r="JHE12" s="43"/>
      <c r="JHF12" s="43"/>
      <c r="JHG12" s="43"/>
      <c r="JHH12" s="43"/>
      <c r="JHI12" s="43"/>
      <c r="JHJ12" s="43"/>
      <c r="JHK12" s="43"/>
      <c r="JHL12" s="43"/>
      <c r="JHM12" s="43"/>
      <c r="JHN12" s="43"/>
      <c r="JHO12" s="43"/>
      <c r="JHP12" s="43"/>
      <c r="JHQ12" s="43"/>
      <c r="JHR12" s="43"/>
      <c r="JHS12" s="43"/>
      <c r="JHT12" s="43"/>
      <c r="JHU12" s="43"/>
      <c r="JHV12" s="43"/>
      <c r="JHW12" s="43"/>
      <c r="JHX12" s="43"/>
      <c r="JHY12" s="43"/>
      <c r="JHZ12" s="43"/>
      <c r="JIA12" s="43"/>
      <c r="JIB12" s="43"/>
      <c r="JIC12" s="43"/>
      <c r="JID12" s="43"/>
      <c r="JIE12" s="43"/>
      <c r="JIF12" s="43"/>
      <c r="JIG12" s="43"/>
      <c r="JIH12" s="43"/>
      <c r="JII12" s="43"/>
      <c r="JIJ12" s="43"/>
      <c r="JIK12" s="43"/>
      <c r="JIL12" s="43"/>
      <c r="JIM12" s="43"/>
      <c r="JIN12" s="43"/>
      <c r="JIO12" s="43"/>
      <c r="JIP12" s="43"/>
      <c r="JIQ12" s="43"/>
      <c r="JIR12" s="43"/>
      <c r="JIS12" s="43"/>
      <c r="JIT12" s="43"/>
      <c r="JIU12" s="43"/>
      <c r="JIV12" s="43"/>
      <c r="JIW12" s="43"/>
      <c r="JIX12" s="43"/>
      <c r="JIY12" s="43"/>
      <c r="JIZ12" s="43"/>
      <c r="JJA12" s="43"/>
      <c r="JJB12" s="43"/>
      <c r="JJC12" s="43"/>
      <c r="JJD12" s="43"/>
      <c r="JJE12" s="43"/>
      <c r="JJF12" s="43"/>
      <c r="JJG12" s="43"/>
      <c r="JJH12" s="43"/>
      <c r="JJI12" s="43"/>
      <c r="JJJ12" s="43"/>
      <c r="JJK12" s="43"/>
      <c r="JJL12" s="43"/>
      <c r="JJM12" s="43"/>
      <c r="JJN12" s="43"/>
      <c r="JJO12" s="43"/>
      <c r="JJP12" s="43"/>
      <c r="JJQ12" s="43"/>
      <c r="JJR12" s="43"/>
      <c r="JJS12" s="43"/>
      <c r="JJT12" s="43"/>
      <c r="JJU12" s="43"/>
      <c r="JJV12" s="43"/>
      <c r="JJW12" s="43"/>
      <c r="JJX12" s="43"/>
      <c r="JJY12" s="43"/>
      <c r="JJZ12" s="43"/>
      <c r="JKA12" s="43"/>
      <c r="JKB12" s="43"/>
      <c r="JKC12" s="43"/>
      <c r="JKD12" s="43"/>
      <c r="JKE12" s="43"/>
      <c r="JKF12" s="43"/>
      <c r="JKG12" s="43"/>
      <c r="JKH12" s="43"/>
      <c r="JKI12" s="43"/>
      <c r="JKJ12" s="43"/>
      <c r="JKK12" s="43"/>
      <c r="JKL12" s="43"/>
      <c r="JKM12" s="43"/>
      <c r="JKN12" s="43"/>
      <c r="JKO12" s="43"/>
      <c r="JKP12" s="43"/>
      <c r="JKQ12" s="43"/>
      <c r="JKR12" s="43"/>
      <c r="JKS12" s="43"/>
      <c r="JKT12" s="43"/>
      <c r="JKU12" s="43"/>
      <c r="JKV12" s="43"/>
      <c r="JKW12" s="43"/>
      <c r="JKX12" s="43"/>
      <c r="JKY12" s="43"/>
      <c r="JKZ12" s="43"/>
      <c r="JLA12" s="43"/>
      <c r="JLB12" s="43"/>
      <c r="JLC12" s="43"/>
      <c r="JLD12" s="43"/>
      <c r="JLE12" s="43"/>
      <c r="JLF12" s="43"/>
      <c r="JLG12" s="43"/>
      <c r="JLH12" s="43"/>
      <c r="JLI12" s="43"/>
      <c r="JLJ12" s="43"/>
      <c r="JLK12" s="43"/>
      <c r="JLL12" s="43"/>
      <c r="JLM12" s="43"/>
      <c r="JLN12" s="43"/>
      <c r="JLO12" s="43"/>
      <c r="JLP12" s="43"/>
      <c r="JLQ12" s="43"/>
      <c r="JLR12" s="43"/>
      <c r="JLS12" s="43"/>
      <c r="JLT12" s="43"/>
      <c r="JLU12" s="43"/>
      <c r="JLV12" s="43"/>
      <c r="JLW12" s="43"/>
      <c r="JLX12" s="43"/>
      <c r="JLY12" s="43"/>
      <c r="JLZ12" s="43"/>
      <c r="JMA12" s="43"/>
      <c r="JMB12" s="43"/>
      <c r="JMC12" s="43"/>
      <c r="JMD12" s="43"/>
      <c r="JME12" s="43"/>
      <c r="JMF12" s="43"/>
      <c r="JMG12" s="43"/>
      <c r="JMH12" s="43"/>
      <c r="JMI12" s="43"/>
      <c r="JMJ12" s="43"/>
      <c r="JMK12" s="43"/>
      <c r="JML12" s="43"/>
      <c r="JMM12" s="43"/>
      <c r="JMN12" s="43"/>
      <c r="JMO12" s="43"/>
      <c r="JMP12" s="43"/>
      <c r="JMQ12" s="43"/>
      <c r="JMR12" s="43"/>
      <c r="JMS12" s="43"/>
      <c r="JMT12" s="43"/>
      <c r="JMU12" s="43"/>
      <c r="JMV12" s="43"/>
      <c r="JMW12" s="43"/>
      <c r="JMX12" s="43"/>
      <c r="JMY12" s="43"/>
      <c r="JMZ12" s="43"/>
      <c r="JNA12" s="43"/>
      <c r="JNB12" s="43"/>
      <c r="JNC12" s="43"/>
      <c r="JND12" s="43"/>
      <c r="JNE12" s="43"/>
      <c r="JNF12" s="43"/>
      <c r="JNG12" s="43"/>
      <c r="JNH12" s="43"/>
      <c r="JNI12" s="43"/>
      <c r="JNJ12" s="43"/>
      <c r="JNK12" s="43"/>
      <c r="JNL12" s="43"/>
      <c r="JNM12" s="43"/>
      <c r="JNN12" s="43"/>
      <c r="JNO12" s="43"/>
      <c r="JNP12" s="43"/>
      <c r="JNQ12" s="43"/>
      <c r="JNR12" s="43"/>
      <c r="JNS12" s="43"/>
      <c r="JNT12" s="43"/>
      <c r="JNU12" s="43"/>
      <c r="JNV12" s="43"/>
      <c r="JNW12" s="43"/>
      <c r="JNX12" s="43"/>
      <c r="JNY12" s="43"/>
      <c r="JNZ12" s="43"/>
      <c r="JOA12" s="43"/>
      <c r="JOB12" s="43"/>
      <c r="JOC12" s="43"/>
      <c r="JOD12" s="43"/>
      <c r="JOE12" s="43"/>
      <c r="JOF12" s="43"/>
      <c r="JOG12" s="43"/>
      <c r="JOH12" s="43"/>
      <c r="JOI12" s="43"/>
      <c r="JOJ12" s="43"/>
      <c r="JOK12" s="43"/>
      <c r="JOL12" s="43"/>
      <c r="JOM12" s="43"/>
      <c r="JON12" s="43"/>
      <c r="JOO12" s="43"/>
      <c r="JOP12" s="43"/>
      <c r="JOQ12" s="43"/>
      <c r="JOR12" s="43"/>
      <c r="JOS12" s="43"/>
      <c r="JOT12" s="43"/>
      <c r="JOU12" s="43"/>
      <c r="JOV12" s="43"/>
      <c r="JOW12" s="43"/>
      <c r="JOX12" s="43"/>
      <c r="JOY12" s="43"/>
      <c r="JOZ12" s="43"/>
      <c r="JPA12" s="43"/>
      <c r="JPB12" s="43"/>
      <c r="JPC12" s="43"/>
      <c r="JPD12" s="43"/>
      <c r="JPE12" s="43"/>
      <c r="JPF12" s="43"/>
      <c r="JPG12" s="43"/>
      <c r="JPH12" s="43"/>
      <c r="JPI12" s="43"/>
      <c r="JPJ12" s="43"/>
      <c r="JPK12" s="43"/>
      <c r="JPL12" s="43"/>
      <c r="JPM12" s="43"/>
      <c r="JPN12" s="43"/>
      <c r="JPO12" s="43"/>
      <c r="JPP12" s="43"/>
      <c r="JPQ12" s="43"/>
      <c r="JPR12" s="43"/>
      <c r="JPS12" s="43"/>
      <c r="JPT12" s="43"/>
      <c r="JPU12" s="43"/>
      <c r="JPV12" s="43"/>
      <c r="JPW12" s="43"/>
      <c r="JPX12" s="43"/>
      <c r="JPY12" s="43"/>
      <c r="JPZ12" s="43"/>
      <c r="JQA12" s="43"/>
      <c r="JQB12" s="43"/>
      <c r="JQC12" s="43"/>
      <c r="JQD12" s="43"/>
      <c r="JQE12" s="43"/>
      <c r="JQF12" s="43"/>
      <c r="JQG12" s="43"/>
      <c r="JQH12" s="43"/>
      <c r="JQI12" s="43"/>
      <c r="JQJ12" s="43"/>
      <c r="JQK12" s="43"/>
      <c r="JQL12" s="43"/>
      <c r="JQM12" s="43"/>
      <c r="JQN12" s="43"/>
      <c r="JQO12" s="43"/>
      <c r="JQP12" s="43"/>
      <c r="JQQ12" s="43"/>
      <c r="JQR12" s="43"/>
      <c r="JQS12" s="43"/>
      <c r="JQT12" s="43"/>
      <c r="JQU12" s="43"/>
      <c r="JQV12" s="43"/>
      <c r="JQW12" s="43"/>
      <c r="JQX12" s="43"/>
      <c r="JQY12" s="43"/>
      <c r="JQZ12" s="43"/>
      <c r="JRA12" s="43"/>
      <c r="JRB12" s="43"/>
      <c r="JRC12" s="43"/>
      <c r="JRD12" s="43"/>
      <c r="JRE12" s="43"/>
      <c r="JRF12" s="43"/>
      <c r="JRG12" s="43"/>
      <c r="JRH12" s="43"/>
      <c r="JRI12" s="43"/>
      <c r="JRJ12" s="43"/>
      <c r="JRK12" s="43"/>
      <c r="JRL12" s="43"/>
      <c r="JRM12" s="43"/>
      <c r="JRN12" s="43"/>
      <c r="JRO12" s="43"/>
      <c r="JRP12" s="43"/>
      <c r="JRQ12" s="43"/>
      <c r="JRR12" s="43"/>
      <c r="JRS12" s="43"/>
      <c r="JRT12" s="43"/>
      <c r="JRU12" s="43"/>
      <c r="JRV12" s="43"/>
      <c r="JRW12" s="43"/>
      <c r="JRX12" s="43"/>
      <c r="JRY12" s="43"/>
      <c r="JRZ12" s="43"/>
      <c r="JSA12" s="43"/>
      <c r="JSB12" s="43"/>
      <c r="JSC12" s="43"/>
      <c r="JSD12" s="43"/>
      <c r="JSE12" s="43"/>
      <c r="JSF12" s="43"/>
      <c r="JSG12" s="43"/>
      <c r="JSH12" s="43"/>
      <c r="JSI12" s="43"/>
      <c r="JSJ12" s="43"/>
      <c r="JSK12" s="43"/>
      <c r="JSL12" s="43"/>
      <c r="JSM12" s="43"/>
      <c r="JSN12" s="43"/>
      <c r="JSO12" s="43"/>
      <c r="JSP12" s="43"/>
      <c r="JSQ12" s="43"/>
      <c r="JSR12" s="43"/>
      <c r="JSS12" s="43"/>
      <c r="JST12" s="43"/>
      <c r="JSU12" s="43"/>
      <c r="JSV12" s="43"/>
      <c r="JSW12" s="43"/>
      <c r="JSX12" s="43"/>
      <c r="JSY12" s="43"/>
      <c r="JSZ12" s="43"/>
      <c r="JTA12" s="43"/>
      <c r="JTB12" s="43"/>
      <c r="JTC12" s="43"/>
      <c r="JTD12" s="43"/>
      <c r="JTE12" s="43"/>
      <c r="JTF12" s="43"/>
      <c r="JTG12" s="43"/>
      <c r="JTH12" s="43"/>
      <c r="JTI12" s="43"/>
      <c r="JTJ12" s="43"/>
      <c r="JTK12" s="43"/>
      <c r="JTL12" s="43"/>
      <c r="JTM12" s="43"/>
      <c r="JTN12" s="43"/>
      <c r="JTO12" s="43"/>
      <c r="JTP12" s="43"/>
      <c r="JTQ12" s="43"/>
      <c r="JTR12" s="43"/>
      <c r="JTS12" s="43"/>
      <c r="JTT12" s="43"/>
      <c r="JTU12" s="43"/>
      <c r="JTV12" s="43"/>
      <c r="JTW12" s="43"/>
      <c r="JTX12" s="43"/>
      <c r="JTY12" s="43"/>
      <c r="JTZ12" s="43"/>
      <c r="JUA12" s="43"/>
      <c r="JUB12" s="43"/>
      <c r="JUC12" s="43"/>
      <c r="JUD12" s="43"/>
      <c r="JUE12" s="43"/>
      <c r="JUF12" s="43"/>
      <c r="JUG12" s="43"/>
      <c r="JUH12" s="43"/>
      <c r="JUI12" s="43"/>
      <c r="JUJ12" s="43"/>
      <c r="JUK12" s="43"/>
      <c r="JUL12" s="43"/>
      <c r="JUM12" s="43"/>
      <c r="JUN12" s="43"/>
      <c r="JUO12" s="43"/>
      <c r="JUP12" s="43"/>
      <c r="JUQ12" s="43"/>
      <c r="JUR12" s="43"/>
      <c r="JUS12" s="43"/>
      <c r="JUT12" s="43"/>
      <c r="JUU12" s="43"/>
      <c r="JUV12" s="43"/>
      <c r="JUW12" s="43"/>
      <c r="JUX12" s="43"/>
      <c r="JUY12" s="43"/>
      <c r="JUZ12" s="43"/>
      <c r="JVA12" s="43"/>
      <c r="JVB12" s="43"/>
      <c r="JVC12" s="43"/>
      <c r="JVD12" s="43"/>
      <c r="JVE12" s="43"/>
      <c r="JVF12" s="43"/>
      <c r="JVG12" s="43"/>
      <c r="JVH12" s="43"/>
      <c r="JVI12" s="43"/>
      <c r="JVJ12" s="43"/>
      <c r="JVK12" s="43"/>
      <c r="JVL12" s="43"/>
      <c r="JVM12" s="43"/>
      <c r="JVN12" s="43"/>
      <c r="JVO12" s="43"/>
      <c r="JVP12" s="43"/>
      <c r="JVQ12" s="43"/>
      <c r="JVR12" s="43"/>
      <c r="JVS12" s="43"/>
      <c r="JVT12" s="43"/>
      <c r="JVU12" s="43"/>
      <c r="JVV12" s="43"/>
      <c r="JVW12" s="43"/>
      <c r="JVX12" s="43"/>
      <c r="JVY12" s="43"/>
      <c r="JVZ12" s="43"/>
      <c r="JWA12" s="43"/>
      <c r="JWB12" s="43"/>
      <c r="JWC12" s="43"/>
      <c r="JWD12" s="43"/>
      <c r="JWE12" s="43"/>
      <c r="JWF12" s="43"/>
      <c r="JWG12" s="43"/>
      <c r="JWH12" s="43"/>
      <c r="JWI12" s="43"/>
      <c r="JWJ12" s="43"/>
      <c r="JWK12" s="43"/>
      <c r="JWL12" s="43"/>
      <c r="JWM12" s="43"/>
      <c r="JWN12" s="43"/>
      <c r="JWO12" s="43"/>
      <c r="JWP12" s="43"/>
      <c r="JWQ12" s="43"/>
      <c r="JWR12" s="43"/>
      <c r="JWS12" s="43"/>
      <c r="JWT12" s="43"/>
      <c r="JWU12" s="43"/>
      <c r="JWV12" s="43"/>
      <c r="JWW12" s="43"/>
      <c r="JWX12" s="43"/>
      <c r="JWY12" s="43"/>
      <c r="JWZ12" s="43"/>
      <c r="JXA12" s="43"/>
      <c r="JXB12" s="43"/>
      <c r="JXC12" s="43"/>
      <c r="JXD12" s="43"/>
      <c r="JXE12" s="43"/>
      <c r="JXF12" s="43"/>
      <c r="JXG12" s="43"/>
      <c r="JXH12" s="43"/>
      <c r="JXI12" s="43"/>
      <c r="JXJ12" s="43"/>
      <c r="JXK12" s="43"/>
      <c r="JXL12" s="43"/>
      <c r="JXM12" s="43"/>
      <c r="JXN12" s="43"/>
      <c r="JXO12" s="43"/>
      <c r="JXP12" s="43"/>
      <c r="JXQ12" s="43"/>
      <c r="JXR12" s="43"/>
      <c r="JXS12" s="43"/>
      <c r="JXT12" s="43"/>
      <c r="JXU12" s="43"/>
      <c r="JXV12" s="43"/>
      <c r="JXW12" s="43"/>
      <c r="JXX12" s="43"/>
      <c r="JXY12" s="43"/>
      <c r="JXZ12" s="43"/>
      <c r="JYA12" s="43"/>
      <c r="JYB12" s="43"/>
      <c r="JYC12" s="43"/>
      <c r="JYD12" s="43"/>
      <c r="JYE12" s="43"/>
      <c r="JYF12" s="43"/>
      <c r="JYG12" s="43"/>
      <c r="JYH12" s="43"/>
      <c r="JYI12" s="43"/>
      <c r="JYJ12" s="43"/>
      <c r="JYK12" s="43"/>
      <c r="JYL12" s="43"/>
      <c r="JYM12" s="43"/>
      <c r="JYN12" s="43"/>
      <c r="JYO12" s="43"/>
      <c r="JYP12" s="43"/>
      <c r="JYQ12" s="43"/>
      <c r="JYR12" s="43"/>
      <c r="JYS12" s="43"/>
      <c r="JYT12" s="43"/>
      <c r="JYU12" s="43"/>
      <c r="JYV12" s="43"/>
      <c r="JYW12" s="43"/>
      <c r="JYX12" s="43"/>
      <c r="JYY12" s="43"/>
      <c r="JYZ12" s="43"/>
      <c r="JZA12" s="43"/>
      <c r="JZB12" s="43"/>
      <c r="JZC12" s="43"/>
      <c r="JZD12" s="43"/>
      <c r="JZE12" s="43"/>
      <c r="JZF12" s="43"/>
      <c r="JZG12" s="43"/>
      <c r="JZH12" s="43"/>
      <c r="JZI12" s="43"/>
      <c r="JZJ12" s="43"/>
      <c r="JZK12" s="43"/>
      <c r="JZL12" s="43"/>
      <c r="JZM12" s="43"/>
      <c r="JZN12" s="43"/>
      <c r="JZO12" s="43"/>
      <c r="JZP12" s="43"/>
      <c r="JZQ12" s="43"/>
      <c r="JZR12" s="43"/>
      <c r="JZS12" s="43"/>
      <c r="JZT12" s="43"/>
      <c r="JZU12" s="43"/>
      <c r="JZV12" s="43"/>
      <c r="JZW12" s="43"/>
      <c r="JZX12" s="43"/>
      <c r="JZY12" s="43"/>
      <c r="JZZ12" s="43"/>
      <c r="KAA12" s="43"/>
      <c r="KAB12" s="43"/>
      <c r="KAC12" s="43"/>
      <c r="KAD12" s="43"/>
      <c r="KAE12" s="43"/>
      <c r="KAF12" s="43"/>
      <c r="KAG12" s="43"/>
      <c r="KAH12" s="43"/>
      <c r="KAI12" s="43"/>
      <c r="KAJ12" s="43"/>
      <c r="KAK12" s="43"/>
      <c r="KAL12" s="43"/>
      <c r="KAM12" s="43"/>
      <c r="KAN12" s="43"/>
      <c r="KAO12" s="43"/>
      <c r="KAP12" s="43"/>
      <c r="KAQ12" s="43"/>
      <c r="KAR12" s="43"/>
      <c r="KAS12" s="43"/>
      <c r="KAT12" s="43"/>
      <c r="KAU12" s="43"/>
      <c r="KAV12" s="43"/>
      <c r="KAW12" s="43"/>
      <c r="KAX12" s="43"/>
      <c r="KAY12" s="43"/>
      <c r="KAZ12" s="43"/>
      <c r="KBA12" s="43"/>
      <c r="KBB12" s="43"/>
      <c r="KBC12" s="43"/>
      <c r="KBD12" s="43"/>
      <c r="KBE12" s="43"/>
      <c r="KBF12" s="43"/>
      <c r="KBG12" s="43"/>
      <c r="KBH12" s="43"/>
      <c r="KBI12" s="43"/>
      <c r="KBJ12" s="43"/>
      <c r="KBK12" s="43"/>
      <c r="KBL12" s="43"/>
      <c r="KBM12" s="43"/>
      <c r="KBN12" s="43"/>
      <c r="KBO12" s="43"/>
      <c r="KBP12" s="43"/>
      <c r="KBQ12" s="43"/>
      <c r="KBR12" s="43"/>
      <c r="KBS12" s="43"/>
      <c r="KBT12" s="43"/>
      <c r="KBU12" s="43"/>
      <c r="KBV12" s="43"/>
      <c r="KBW12" s="43"/>
      <c r="KBX12" s="43"/>
      <c r="KBY12" s="43"/>
      <c r="KBZ12" s="43"/>
      <c r="KCA12" s="43"/>
      <c r="KCB12" s="43"/>
      <c r="KCC12" s="43"/>
      <c r="KCD12" s="43"/>
      <c r="KCE12" s="43"/>
      <c r="KCF12" s="43"/>
      <c r="KCG12" s="43"/>
      <c r="KCH12" s="43"/>
      <c r="KCI12" s="43"/>
      <c r="KCJ12" s="43"/>
      <c r="KCK12" s="43"/>
      <c r="KCL12" s="43"/>
      <c r="KCM12" s="43"/>
      <c r="KCN12" s="43"/>
      <c r="KCO12" s="43"/>
      <c r="KCP12" s="43"/>
      <c r="KCQ12" s="43"/>
      <c r="KCR12" s="43"/>
      <c r="KCS12" s="43"/>
      <c r="KCT12" s="43"/>
      <c r="KCU12" s="43"/>
      <c r="KCV12" s="43"/>
      <c r="KCW12" s="43"/>
      <c r="KCX12" s="43"/>
      <c r="KCY12" s="43"/>
      <c r="KCZ12" s="43"/>
      <c r="KDA12" s="43"/>
      <c r="KDB12" s="43"/>
      <c r="KDC12" s="43"/>
      <c r="KDD12" s="43"/>
      <c r="KDE12" s="43"/>
      <c r="KDF12" s="43"/>
      <c r="KDG12" s="43"/>
      <c r="KDH12" s="43"/>
      <c r="KDI12" s="43"/>
      <c r="KDJ12" s="43"/>
      <c r="KDK12" s="43"/>
      <c r="KDL12" s="43"/>
      <c r="KDM12" s="43"/>
      <c r="KDN12" s="43"/>
      <c r="KDO12" s="43"/>
      <c r="KDP12" s="43"/>
      <c r="KDQ12" s="43"/>
      <c r="KDR12" s="43"/>
      <c r="KDS12" s="43"/>
      <c r="KDT12" s="43"/>
      <c r="KDU12" s="43"/>
      <c r="KDV12" s="43"/>
      <c r="KDW12" s="43"/>
      <c r="KDX12" s="43"/>
      <c r="KDY12" s="43"/>
      <c r="KDZ12" s="43"/>
      <c r="KEA12" s="43"/>
      <c r="KEB12" s="43"/>
      <c r="KEC12" s="43"/>
      <c r="KED12" s="43"/>
      <c r="KEE12" s="43"/>
      <c r="KEF12" s="43"/>
      <c r="KEG12" s="43"/>
      <c r="KEH12" s="43"/>
      <c r="KEI12" s="43"/>
      <c r="KEJ12" s="43"/>
      <c r="KEK12" s="43"/>
      <c r="KEL12" s="43"/>
      <c r="KEM12" s="43"/>
      <c r="KEN12" s="43"/>
      <c r="KEO12" s="43"/>
      <c r="KEP12" s="43"/>
      <c r="KEQ12" s="43"/>
      <c r="KER12" s="43"/>
      <c r="KES12" s="43"/>
      <c r="KET12" s="43"/>
      <c r="KEU12" s="43"/>
      <c r="KEV12" s="43"/>
      <c r="KEW12" s="43"/>
      <c r="KEX12" s="43"/>
      <c r="KEY12" s="43"/>
      <c r="KEZ12" s="43"/>
      <c r="KFA12" s="43"/>
      <c r="KFB12" s="43"/>
      <c r="KFC12" s="43"/>
      <c r="KFD12" s="43"/>
      <c r="KFE12" s="43"/>
      <c r="KFF12" s="43"/>
      <c r="KFG12" s="43"/>
      <c r="KFH12" s="43"/>
      <c r="KFI12" s="43"/>
      <c r="KFJ12" s="43"/>
      <c r="KFK12" s="43"/>
      <c r="KFL12" s="43"/>
      <c r="KFM12" s="43"/>
      <c r="KFN12" s="43"/>
      <c r="KFO12" s="43"/>
      <c r="KFP12" s="43"/>
      <c r="KFQ12" s="43"/>
      <c r="KFR12" s="43"/>
      <c r="KFS12" s="43"/>
      <c r="KFT12" s="43"/>
      <c r="KFU12" s="43"/>
      <c r="KFV12" s="43"/>
      <c r="KFW12" s="43"/>
      <c r="KFX12" s="43"/>
      <c r="KFY12" s="43"/>
      <c r="KFZ12" s="43"/>
      <c r="KGA12" s="43"/>
      <c r="KGB12" s="43"/>
      <c r="KGC12" s="43"/>
      <c r="KGD12" s="43"/>
      <c r="KGE12" s="43"/>
      <c r="KGF12" s="43"/>
      <c r="KGG12" s="43"/>
      <c r="KGH12" s="43"/>
      <c r="KGI12" s="43"/>
      <c r="KGJ12" s="43"/>
      <c r="KGK12" s="43"/>
      <c r="KGL12" s="43"/>
      <c r="KGM12" s="43"/>
      <c r="KGN12" s="43"/>
      <c r="KGO12" s="43"/>
      <c r="KGP12" s="43"/>
      <c r="KGQ12" s="43"/>
      <c r="KGR12" s="43"/>
      <c r="KGS12" s="43"/>
      <c r="KGT12" s="43"/>
      <c r="KGU12" s="43"/>
      <c r="KGV12" s="43"/>
      <c r="KGW12" s="43"/>
      <c r="KGX12" s="43"/>
      <c r="KGY12" s="43"/>
      <c r="KGZ12" s="43"/>
      <c r="KHA12" s="43"/>
      <c r="KHB12" s="43"/>
      <c r="KHC12" s="43"/>
      <c r="KHD12" s="43"/>
      <c r="KHE12" s="43"/>
      <c r="KHF12" s="43"/>
      <c r="KHG12" s="43"/>
      <c r="KHH12" s="43"/>
      <c r="KHI12" s="43"/>
      <c r="KHJ12" s="43"/>
      <c r="KHK12" s="43"/>
      <c r="KHL12" s="43"/>
      <c r="KHM12" s="43"/>
      <c r="KHN12" s="43"/>
      <c r="KHO12" s="43"/>
      <c r="KHP12" s="43"/>
      <c r="KHQ12" s="43"/>
      <c r="KHR12" s="43"/>
      <c r="KHS12" s="43"/>
      <c r="KHT12" s="43"/>
      <c r="KHU12" s="43"/>
      <c r="KHV12" s="43"/>
      <c r="KHW12" s="43"/>
      <c r="KHX12" s="43"/>
      <c r="KHY12" s="43"/>
      <c r="KHZ12" s="43"/>
      <c r="KIA12" s="43"/>
      <c r="KIB12" s="43"/>
      <c r="KIC12" s="43"/>
      <c r="KID12" s="43"/>
      <c r="KIE12" s="43"/>
      <c r="KIF12" s="43"/>
      <c r="KIG12" s="43"/>
      <c r="KIH12" s="43"/>
      <c r="KII12" s="43"/>
      <c r="KIJ12" s="43"/>
      <c r="KIK12" s="43"/>
      <c r="KIL12" s="43"/>
      <c r="KIM12" s="43"/>
      <c r="KIN12" s="43"/>
      <c r="KIO12" s="43"/>
      <c r="KIP12" s="43"/>
      <c r="KIQ12" s="43"/>
      <c r="KIR12" s="43"/>
      <c r="KIS12" s="43"/>
      <c r="KIT12" s="43"/>
      <c r="KIU12" s="43"/>
      <c r="KIV12" s="43"/>
      <c r="KIW12" s="43"/>
      <c r="KIX12" s="43"/>
      <c r="KIY12" s="43"/>
      <c r="KIZ12" s="43"/>
      <c r="KJA12" s="43"/>
      <c r="KJB12" s="43"/>
      <c r="KJC12" s="43"/>
      <c r="KJD12" s="43"/>
      <c r="KJE12" s="43"/>
      <c r="KJF12" s="43"/>
      <c r="KJG12" s="43"/>
      <c r="KJH12" s="43"/>
      <c r="KJI12" s="43"/>
      <c r="KJJ12" s="43"/>
      <c r="KJK12" s="43"/>
      <c r="KJL12" s="43"/>
      <c r="KJM12" s="43"/>
      <c r="KJN12" s="43"/>
      <c r="KJO12" s="43"/>
      <c r="KJP12" s="43"/>
      <c r="KJQ12" s="43"/>
      <c r="KJR12" s="43"/>
      <c r="KJS12" s="43"/>
      <c r="KJT12" s="43"/>
      <c r="KJU12" s="43"/>
      <c r="KJV12" s="43"/>
      <c r="KJW12" s="43"/>
      <c r="KJX12" s="43"/>
      <c r="KJY12" s="43"/>
      <c r="KJZ12" s="43"/>
      <c r="KKA12" s="43"/>
      <c r="KKB12" s="43"/>
      <c r="KKC12" s="43"/>
      <c r="KKD12" s="43"/>
      <c r="KKE12" s="43"/>
      <c r="KKF12" s="43"/>
      <c r="KKG12" s="43"/>
      <c r="KKH12" s="43"/>
      <c r="KKI12" s="43"/>
      <c r="KKJ12" s="43"/>
      <c r="KKK12" s="43"/>
      <c r="KKL12" s="43"/>
      <c r="KKM12" s="43"/>
      <c r="KKN12" s="43"/>
      <c r="KKO12" s="43"/>
      <c r="KKP12" s="43"/>
      <c r="KKQ12" s="43"/>
      <c r="KKR12" s="43"/>
      <c r="KKS12" s="43"/>
      <c r="KKT12" s="43"/>
      <c r="KKU12" s="43"/>
      <c r="KKV12" s="43"/>
      <c r="KKW12" s="43"/>
      <c r="KKX12" s="43"/>
      <c r="KKY12" s="43"/>
      <c r="KKZ12" s="43"/>
      <c r="KLA12" s="43"/>
      <c r="KLB12" s="43"/>
      <c r="KLC12" s="43"/>
      <c r="KLD12" s="43"/>
      <c r="KLE12" s="43"/>
      <c r="KLF12" s="43"/>
      <c r="KLG12" s="43"/>
      <c r="KLH12" s="43"/>
      <c r="KLI12" s="43"/>
      <c r="KLJ12" s="43"/>
      <c r="KLK12" s="43"/>
      <c r="KLL12" s="43"/>
      <c r="KLM12" s="43"/>
      <c r="KLN12" s="43"/>
      <c r="KLO12" s="43"/>
      <c r="KLP12" s="43"/>
      <c r="KLQ12" s="43"/>
      <c r="KLR12" s="43"/>
      <c r="KLS12" s="43"/>
      <c r="KLT12" s="43"/>
      <c r="KLU12" s="43"/>
      <c r="KLV12" s="43"/>
      <c r="KLW12" s="43"/>
      <c r="KLX12" s="43"/>
      <c r="KLY12" s="43"/>
      <c r="KLZ12" s="43"/>
      <c r="KMA12" s="43"/>
      <c r="KMB12" s="43"/>
      <c r="KMC12" s="43"/>
      <c r="KMD12" s="43"/>
      <c r="KME12" s="43"/>
      <c r="KMF12" s="43"/>
      <c r="KMG12" s="43"/>
      <c r="KMH12" s="43"/>
      <c r="KMI12" s="43"/>
      <c r="KMJ12" s="43"/>
      <c r="KMK12" s="43"/>
      <c r="KML12" s="43"/>
      <c r="KMM12" s="43"/>
      <c r="KMN12" s="43"/>
      <c r="KMO12" s="43"/>
      <c r="KMP12" s="43"/>
      <c r="KMQ12" s="43"/>
      <c r="KMR12" s="43"/>
      <c r="KMS12" s="43"/>
      <c r="KMT12" s="43"/>
      <c r="KMU12" s="43"/>
      <c r="KMV12" s="43"/>
      <c r="KMW12" s="43"/>
      <c r="KMX12" s="43"/>
      <c r="KMY12" s="43"/>
      <c r="KMZ12" s="43"/>
      <c r="KNA12" s="43"/>
      <c r="KNB12" s="43"/>
      <c r="KNC12" s="43"/>
      <c r="KND12" s="43"/>
      <c r="KNE12" s="43"/>
      <c r="KNF12" s="43"/>
      <c r="KNG12" s="43"/>
      <c r="KNH12" s="43"/>
      <c r="KNI12" s="43"/>
      <c r="KNJ12" s="43"/>
      <c r="KNK12" s="43"/>
      <c r="KNL12" s="43"/>
      <c r="KNM12" s="43"/>
      <c r="KNN12" s="43"/>
      <c r="KNO12" s="43"/>
      <c r="KNP12" s="43"/>
      <c r="KNQ12" s="43"/>
      <c r="KNR12" s="43"/>
      <c r="KNS12" s="43"/>
      <c r="KNT12" s="43"/>
      <c r="KNU12" s="43"/>
      <c r="KNV12" s="43"/>
      <c r="KNW12" s="43"/>
      <c r="KNX12" s="43"/>
      <c r="KNY12" s="43"/>
      <c r="KNZ12" s="43"/>
      <c r="KOA12" s="43"/>
      <c r="KOB12" s="43"/>
      <c r="KOC12" s="43"/>
      <c r="KOD12" s="43"/>
      <c r="KOE12" s="43"/>
      <c r="KOF12" s="43"/>
      <c r="KOG12" s="43"/>
      <c r="KOH12" s="43"/>
      <c r="KOI12" s="43"/>
      <c r="KOJ12" s="43"/>
      <c r="KOK12" s="43"/>
      <c r="KOL12" s="43"/>
      <c r="KOM12" s="43"/>
      <c r="KON12" s="43"/>
      <c r="KOO12" s="43"/>
      <c r="KOP12" s="43"/>
      <c r="KOQ12" s="43"/>
      <c r="KOR12" s="43"/>
      <c r="KOS12" s="43"/>
      <c r="KOT12" s="43"/>
      <c r="KOU12" s="43"/>
      <c r="KOV12" s="43"/>
      <c r="KOW12" s="43"/>
      <c r="KOX12" s="43"/>
      <c r="KOY12" s="43"/>
      <c r="KOZ12" s="43"/>
      <c r="KPA12" s="43"/>
      <c r="KPB12" s="43"/>
      <c r="KPC12" s="43"/>
      <c r="KPD12" s="43"/>
      <c r="KPE12" s="43"/>
      <c r="KPF12" s="43"/>
      <c r="KPG12" s="43"/>
      <c r="KPH12" s="43"/>
      <c r="KPI12" s="43"/>
      <c r="KPJ12" s="43"/>
      <c r="KPK12" s="43"/>
      <c r="KPL12" s="43"/>
      <c r="KPM12" s="43"/>
      <c r="KPN12" s="43"/>
      <c r="KPO12" s="43"/>
      <c r="KPP12" s="43"/>
      <c r="KPQ12" s="43"/>
      <c r="KPR12" s="43"/>
      <c r="KPS12" s="43"/>
      <c r="KPT12" s="43"/>
      <c r="KPU12" s="43"/>
      <c r="KPV12" s="43"/>
      <c r="KPW12" s="43"/>
      <c r="KPX12" s="43"/>
      <c r="KPY12" s="43"/>
      <c r="KPZ12" s="43"/>
      <c r="KQA12" s="43"/>
      <c r="KQB12" s="43"/>
      <c r="KQC12" s="43"/>
      <c r="KQD12" s="43"/>
      <c r="KQE12" s="43"/>
      <c r="KQF12" s="43"/>
      <c r="KQG12" s="43"/>
      <c r="KQH12" s="43"/>
      <c r="KQI12" s="43"/>
      <c r="KQJ12" s="43"/>
      <c r="KQK12" s="43"/>
      <c r="KQL12" s="43"/>
      <c r="KQM12" s="43"/>
      <c r="KQN12" s="43"/>
      <c r="KQO12" s="43"/>
      <c r="KQP12" s="43"/>
      <c r="KQQ12" s="43"/>
      <c r="KQR12" s="43"/>
      <c r="KQS12" s="43"/>
      <c r="KQT12" s="43"/>
      <c r="KQU12" s="43"/>
      <c r="KQV12" s="43"/>
      <c r="KQW12" s="43"/>
      <c r="KQX12" s="43"/>
      <c r="KQY12" s="43"/>
      <c r="KQZ12" s="43"/>
      <c r="KRA12" s="43"/>
      <c r="KRB12" s="43"/>
      <c r="KRC12" s="43"/>
      <c r="KRD12" s="43"/>
      <c r="KRE12" s="43"/>
      <c r="KRF12" s="43"/>
      <c r="KRG12" s="43"/>
      <c r="KRH12" s="43"/>
      <c r="KRI12" s="43"/>
      <c r="KRJ12" s="43"/>
      <c r="KRK12" s="43"/>
      <c r="KRL12" s="43"/>
      <c r="KRM12" s="43"/>
      <c r="KRN12" s="43"/>
      <c r="KRO12" s="43"/>
      <c r="KRP12" s="43"/>
      <c r="KRQ12" s="43"/>
      <c r="KRR12" s="43"/>
      <c r="KRS12" s="43"/>
      <c r="KRT12" s="43"/>
      <c r="KRU12" s="43"/>
      <c r="KRV12" s="43"/>
      <c r="KRW12" s="43"/>
      <c r="KRX12" s="43"/>
      <c r="KRY12" s="43"/>
      <c r="KRZ12" s="43"/>
      <c r="KSA12" s="43"/>
      <c r="KSB12" s="43"/>
      <c r="KSC12" s="43"/>
      <c r="KSD12" s="43"/>
      <c r="KSE12" s="43"/>
      <c r="KSF12" s="43"/>
      <c r="KSG12" s="43"/>
      <c r="KSH12" s="43"/>
      <c r="KSI12" s="43"/>
      <c r="KSJ12" s="43"/>
      <c r="KSK12" s="43"/>
      <c r="KSL12" s="43"/>
      <c r="KSM12" s="43"/>
      <c r="KSN12" s="43"/>
      <c r="KSO12" s="43"/>
      <c r="KSP12" s="43"/>
      <c r="KSQ12" s="43"/>
      <c r="KSR12" s="43"/>
      <c r="KSS12" s="43"/>
      <c r="KST12" s="43"/>
      <c r="KSU12" s="43"/>
      <c r="KSV12" s="43"/>
      <c r="KSW12" s="43"/>
      <c r="KSX12" s="43"/>
      <c r="KSY12" s="43"/>
      <c r="KSZ12" s="43"/>
      <c r="KTA12" s="43"/>
      <c r="KTB12" s="43"/>
      <c r="KTC12" s="43"/>
      <c r="KTD12" s="43"/>
      <c r="KTE12" s="43"/>
      <c r="KTF12" s="43"/>
      <c r="KTG12" s="43"/>
      <c r="KTH12" s="43"/>
      <c r="KTI12" s="43"/>
      <c r="KTJ12" s="43"/>
      <c r="KTK12" s="43"/>
      <c r="KTL12" s="43"/>
      <c r="KTM12" s="43"/>
      <c r="KTN12" s="43"/>
      <c r="KTO12" s="43"/>
      <c r="KTP12" s="43"/>
      <c r="KTQ12" s="43"/>
      <c r="KTR12" s="43"/>
      <c r="KTS12" s="43"/>
      <c r="KTT12" s="43"/>
      <c r="KTU12" s="43"/>
      <c r="KTV12" s="43"/>
      <c r="KTW12" s="43"/>
      <c r="KTX12" s="43"/>
      <c r="KTY12" s="43"/>
      <c r="KTZ12" s="43"/>
      <c r="KUA12" s="43"/>
      <c r="KUB12" s="43"/>
      <c r="KUC12" s="43"/>
      <c r="KUD12" s="43"/>
      <c r="KUE12" s="43"/>
      <c r="KUF12" s="43"/>
      <c r="KUG12" s="43"/>
      <c r="KUH12" s="43"/>
      <c r="KUI12" s="43"/>
      <c r="KUJ12" s="43"/>
      <c r="KUK12" s="43"/>
      <c r="KUL12" s="43"/>
      <c r="KUM12" s="43"/>
      <c r="KUN12" s="43"/>
      <c r="KUO12" s="43"/>
      <c r="KUP12" s="43"/>
      <c r="KUQ12" s="43"/>
      <c r="KUR12" s="43"/>
      <c r="KUS12" s="43"/>
      <c r="KUT12" s="43"/>
      <c r="KUU12" s="43"/>
      <c r="KUV12" s="43"/>
      <c r="KUW12" s="43"/>
      <c r="KUX12" s="43"/>
      <c r="KUY12" s="43"/>
      <c r="KUZ12" s="43"/>
      <c r="KVA12" s="43"/>
      <c r="KVB12" s="43"/>
      <c r="KVC12" s="43"/>
      <c r="KVD12" s="43"/>
      <c r="KVE12" s="43"/>
      <c r="KVF12" s="43"/>
      <c r="KVG12" s="43"/>
      <c r="KVH12" s="43"/>
      <c r="KVI12" s="43"/>
      <c r="KVJ12" s="43"/>
      <c r="KVK12" s="43"/>
      <c r="KVL12" s="43"/>
      <c r="KVM12" s="43"/>
      <c r="KVN12" s="43"/>
      <c r="KVO12" s="43"/>
      <c r="KVP12" s="43"/>
      <c r="KVQ12" s="43"/>
      <c r="KVR12" s="43"/>
      <c r="KVS12" s="43"/>
      <c r="KVT12" s="43"/>
      <c r="KVU12" s="43"/>
      <c r="KVV12" s="43"/>
      <c r="KVW12" s="43"/>
      <c r="KVX12" s="43"/>
      <c r="KVY12" s="43"/>
      <c r="KVZ12" s="43"/>
      <c r="KWA12" s="43"/>
      <c r="KWB12" s="43"/>
      <c r="KWC12" s="43"/>
      <c r="KWD12" s="43"/>
      <c r="KWE12" s="43"/>
      <c r="KWF12" s="43"/>
      <c r="KWG12" s="43"/>
      <c r="KWH12" s="43"/>
      <c r="KWI12" s="43"/>
      <c r="KWJ12" s="43"/>
      <c r="KWK12" s="43"/>
      <c r="KWL12" s="43"/>
      <c r="KWM12" s="43"/>
      <c r="KWN12" s="43"/>
      <c r="KWO12" s="43"/>
      <c r="KWP12" s="43"/>
      <c r="KWQ12" s="43"/>
      <c r="KWR12" s="43"/>
      <c r="KWS12" s="43"/>
      <c r="KWT12" s="43"/>
      <c r="KWU12" s="43"/>
      <c r="KWV12" s="43"/>
      <c r="KWW12" s="43"/>
      <c r="KWX12" s="43"/>
      <c r="KWY12" s="43"/>
      <c r="KWZ12" s="43"/>
      <c r="KXA12" s="43"/>
      <c r="KXB12" s="43"/>
      <c r="KXC12" s="43"/>
      <c r="KXD12" s="43"/>
      <c r="KXE12" s="43"/>
      <c r="KXF12" s="43"/>
      <c r="KXG12" s="43"/>
      <c r="KXH12" s="43"/>
      <c r="KXI12" s="43"/>
      <c r="KXJ12" s="43"/>
      <c r="KXK12" s="43"/>
      <c r="KXL12" s="43"/>
      <c r="KXM12" s="43"/>
      <c r="KXN12" s="43"/>
      <c r="KXO12" s="43"/>
      <c r="KXP12" s="43"/>
      <c r="KXQ12" s="43"/>
      <c r="KXR12" s="43"/>
      <c r="KXS12" s="43"/>
      <c r="KXT12" s="43"/>
      <c r="KXU12" s="43"/>
      <c r="KXV12" s="43"/>
      <c r="KXW12" s="43"/>
      <c r="KXX12" s="43"/>
      <c r="KXY12" s="43"/>
      <c r="KXZ12" s="43"/>
      <c r="KYA12" s="43"/>
      <c r="KYB12" s="43"/>
      <c r="KYC12" s="43"/>
      <c r="KYD12" s="43"/>
      <c r="KYE12" s="43"/>
      <c r="KYF12" s="43"/>
      <c r="KYG12" s="43"/>
      <c r="KYH12" s="43"/>
      <c r="KYI12" s="43"/>
      <c r="KYJ12" s="43"/>
      <c r="KYK12" s="43"/>
      <c r="KYL12" s="43"/>
      <c r="KYM12" s="43"/>
      <c r="KYN12" s="43"/>
      <c r="KYO12" s="43"/>
      <c r="KYP12" s="43"/>
      <c r="KYQ12" s="43"/>
      <c r="KYR12" s="43"/>
      <c r="KYS12" s="43"/>
      <c r="KYT12" s="43"/>
      <c r="KYU12" s="43"/>
      <c r="KYV12" s="43"/>
      <c r="KYW12" s="43"/>
      <c r="KYX12" s="43"/>
      <c r="KYY12" s="43"/>
      <c r="KYZ12" s="43"/>
      <c r="KZA12" s="43"/>
      <c r="KZB12" s="43"/>
      <c r="KZC12" s="43"/>
      <c r="KZD12" s="43"/>
      <c r="KZE12" s="43"/>
      <c r="KZF12" s="43"/>
      <c r="KZG12" s="43"/>
      <c r="KZH12" s="43"/>
      <c r="KZI12" s="43"/>
      <c r="KZJ12" s="43"/>
      <c r="KZK12" s="43"/>
      <c r="KZL12" s="43"/>
      <c r="KZM12" s="43"/>
      <c r="KZN12" s="43"/>
      <c r="KZO12" s="43"/>
      <c r="KZP12" s="43"/>
      <c r="KZQ12" s="43"/>
      <c r="KZR12" s="43"/>
      <c r="KZS12" s="43"/>
      <c r="KZT12" s="43"/>
      <c r="KZU12" s="43"/>
      <c r="KZV12" s="43"/>
      <c r="KZW12" s="43"/>
      <c r="KZX12" s="43"/>
      <c r="KZY12" s="43"/>
      <c r="KZZ12" s="43"/>
      <c r="LAA12" s="43"/>
      <c r="LAB12" s="43"/>
      <c r="LAC12" s="43"/>
      <c r="LAD12" s="43"/>
      <c r="LAE12" s="43"/>
      <c r="LAF12" s="43"/>
      <c r="LAG12" s="43"/>
      <c r="LAH12" s="43"/>
      <c r="LAI12" s="43"/>
      <c r="LAJ12" s="43"/>
      <c r="LAK12" s="43"/>
      <c r="LAL12" s="43"/>
      <c r="LAM12" s="43"/>
      <c r="LAN12" s="43"/>
      <c r="LAO12" s="43"/>
      <c r="LAP12" s="43"/>
      <c r="LAQ12" s="43"/>
      <c r="LAR12" s="43"/>
      <c r="LAS12" s="43"/>
      <c r="LAT12" s="43"/>
      <c r="LAU12" s="43"/>
      <c r="LAV12" s="43"/>
      <c r="LAW12" s="43"/>
      <c r="LAX12" s="43"/>
      <c r="LAY12" s="43"/>
      <c r="LAZ12" s="43"/>
      <c r="LBA12" s="43"/>
      <c r="LBB12" s="43"/>
      <c r="LBC12" s="43"/>
      <c r="LBD12" s="43"/>
      <c r="LBE12" s="43"/>
      <c r="LBF12" s="43"/>
      <c r="LBG12" s="43"/>
      <c r="LBH12" s="43"/>
      <c r="LBI12" s="43"/>
      <c r="LBJ12" s="43"/>
      <c r="LBK12" s="43"/>
      <c r="LBL12" s="43"/>
      <c r="LBM12" s="43"/>
      <c r="LBN12" s="43"/>
      <c r="LBO12" s="43"/>
      <c r="LBP12" s="43"/>
      <c r="LBQ12" s="43"/>
      <c r="LBR12" s="43"/>
      <c r="LBS12" s="43"/>
      <c r="LBT12" s="43"/>
      <c r="LBU12" s="43"/>
      <c r="LBV12" s="43"/>
      <c r="LBW12" s="43"/>
      <c r="LBX12" s="43"/>
      <c r="LBY12" s="43"/>
      <c r="LBZ12" s="43"/>
      <c r="LCA12" s="43"/>
      <c r="LCB12" s="43"/>
      <c r="LCC12" s="43"/>
      <c r="LCD12" s="43"/>
      <c r="LCE12" s="43"/>
      <c r="LCF12" s="43"/>
      <c r="LCG12" s="43"/>
      <c r="LCH12" s="43"/>
      <c r="LCI12" s="43"/>
      <c r="LCJ12" s="43"/>
      <c r="LCK12" s="43"/>
      <c r="LCL12" s="43"/>
      <c r="LCM12" s="43"/>
      <c r="LCN12" s="43"/>
      <c r="LCO12" s="43"/>
      <c r="LCP12" s="43"/>
      <c r="LCQ12" s="43"/>
      <c r="LCR12" s="43"/>
      <c r="LCS12" s="43"/>
      <c r="LCT12" s="43"/>
      <c r="LCU12" s="43"/>
      <c r="LCV12" s="43"/>
      <c r="LCW12" s="43"/>
      <c r="LCX12" s="43"/>
      <c r="LCY12" s="43"/>
      <c r="LCZ12" s="43"/>
      <c r="LDA12" s="43"/>
      <c r="LDB12" s="43"/>
      <c r="LDC12" s="43"/>
      <c r="LDD12" s="43"/>
      <c r="LDE12" s="43"/>
      <c r="LDF12" s="43"/>
      <c r="LDG12" s="43"/>
      <c r="LDH12" s="43"/>
      <c r="LDI12" s="43"/>
      <c r="LDJ12" s="43"/>
      <c r="LDK12" s="43"/>
      <c r="LDL12" s="43"/>
      <c r="LDM12" s="43"/>
      <c r="LDN12" s="43"/>
      <c r="LDO12" s="43"/>
      <c r="LDP12" s="43"/>
      <c r="LDQ12" s="43"/>
      <c r="LDR12" s="43"/>
      <c r="LDS12" s="43"/>
      <c r="LDT12" s="43"/>
      <c r="LDU12" s="43"/>
      <c r="LDV12" s="43"/>
      <c r="LDW12" s="43"/>
      <c r="LDX12" s="43"/>
      <c r="LDY12" s="43"/>
      <c r="LDZ12" s="43"/>
      <c r="LEA12" s="43"/>
      <c r="LEB12" s="43"/>
      <c r="LEC12" s="43"/>
      <c r="LED12" s="43"/>
      <c r="LEE12" s="43"/>
      <c r="LEF12" s="43"/>
      <c r="LEG12" s="43"/>
      <c r="LEH12" s="43"/>
      <c r="LEI12" s="43"/>
      <c r="LEJ12" s="43"/>
      <c r="LEK12" s="43"/>
      <c r="LEL12" s="43"/>
      <c r="LEM12" s="43"/>
      <c r="LEN12" s="43"/>
      <c r="LEO12" s="43"/>
      <c r="LEP12" s="43"/>
      <c r="LEQ12" s="43"/>
      <c r="LER12" s="43"/>
      <c r="LES12" s="43"/>
      <c r="LET12" s="43"/>
      <c r="LEU12" s="43"/>
      <c r="LEV12" s="43"/>
      <c r="LEW12" s="43"/>
      <c r="LEX12" s="43"/>
      <c r="LEY12" s="43"/>
      <c r="LEZ12" s="43"/>
      <c r="LFA12" s="43"/>
      <c r="LFB12" s="43"/>
      <c r="LFC12" s="43"/>
      <c r="LFD12" s="43"/>
      <c r="LFE12" s="43"/>
      <c r="LFF12" s="43"/>
      <c r="LFG12" s="43"/>
      <c r="LFH12" s="43"/>
      <c r="LFI12" s="43"/>
      <c r="LFJ12" s="43"/>
      <c r="LFK12" s="43"/>
      <c r="LFL12" s="43"/>
      <c r="LFM12" s="43"/>
      <c r="LFN12" s="43"/>
      <c r="LFO12" s="43"/>
      <c r="LFP12" s="43"/>
      <c r="LFQ12" s="43"/>
      <c r="LFR12" s="43"/>
      <c r="LFS12" s="43"/>
      <c r="LFT12" s="43"/>
      <c r="LFU12" s="43"/>
      <c r="LFV12" s="43"/>
      <c r="LFW12" s="43"/>
      <c r="LFX12" s="43"/>
      <c r="LFY12" s="43"/>
      <c r="LFZ12" s="43"/>
      <c r="LGA12" s="43"/>
      <c r="LGB12" s="43"/>
      <c r="LGC12" s="43"/>
      <c r="LGD12" s="43"/>
      <c r="LGE12" s="43"/>
      <c r="LGF12" s="43"/>
      <c r="LGG12" s="43"/>
      <c r="LGH12" s="43"/>
      <c r="LGI12" s="43"/>
      <c r="LGJ12" s="43"/>
      <c r="LGK12" s="43"/>
      <c r="LGL12" s="43"/>
      <c r="LGM12" s="43"/>
      <c r="LGN12" s="43"/>
      <c r="LGO12" s="43"/>
      <c r="LGP12" s="43"/>
      <c r="LGQ12" s="43"/>
      <c r="LGR12" s="43"/>
      <c r="LGS12" s="43"/>
      <c r="LGT12" s="43"/>
      <c r="LGU12" s="43"/>
      <c r="LGV12" s="43"/>
      <c r="LGW12" s="43"/>
      <c r="LGX12" s="43"/>
      <c r="LGY12" s="43"/>
      <c r="LGZ12" s="43"/>
      <c r="LHA12" s="43"/>
      <c r="LHB12" s="43"/>
      <c r="LHC12" s="43"/>
      <c r="LHD12" s="43"/>
      <c r="LHE12" s="43"/>
      <c r="LHF12" s="43"/>
      <c r="LHG12" s="43"/>
      <c r="LHH12" s="43"/>
      <c r="LHI12" s="43"/>
      <c r="LHJ12" s="43"/>
      <c r="LHK12" s="43"/>
      <c r="LHL12" s="43"/>
      <c r="LHM12" s="43"/>
      <c r="LHN12" s="43"/>
      <c r="LHO12" s="43"/>
      <c r="LHP12" s="43"/>
      <c r="LHQ12" s="43"/>
      <c r="LHR12" s="43"/>
      <c r="LHS12" s="43"/>
      <c r="LHT12" s="43"/>
      <c r="LHU12" s="43"/>
      <c r="LHV12" s="43"/>
      <c r="LHW12" s="43"/>
      <c r="LHX12" s="43"/>
      <c r="LHY12" s="43"/>
      <c r="LHZ12" s="43"/>
      <c r="LIA12" s="43"/>
      <c r="LIB12" s="43"/>
      <c r="LIC12" s="43"/>
      <c r="LID12" s="43"/>
      <c r="LIE12" s="43"/>
      <c r="LIF12" s="43"/>
      <c r="LIG12" s="43"/>
      <c r="LIH12" s="43"/>
      <c r="LII12" s="43"/>
      <c r="LIJ12" s="43"/>
      <c r="LIK12" s="43"/>
      <c r="LIL12" s="43"/>
      <c r="LIM12" s="43"/>
      <c r="LIN12" s="43"/>
      <c r="LIO12" s="43"/>
      <c r="LIP12" s="43"/>
      <c r="LIQ12" s="43"/>
      <c r="LIR12" s="43"/>
      <c r="LIS12" s="43"/>
      <c r="LIT12" s="43"/>
      <c r="LIU12" s="43"/>
      <c r="LIV12" s="43"/>
      <c r="LIW12" s="43"/>
      <c r="LIX12" s="43"/>
      <c r="LIY12" s="43"/>
      <c r="LIZ12" s="43"/>
      <c r="LJA12" s="43"/>
      <c r="LJB12" s="43"/>
      <c r="LJC12" s="43"/>
      <c r="LJD12" s="43"/>
      <c r="LJE12" s="43"/>
      <c r="LJF12" s="43"/>
      <c r="LJG12" s="43"/>
      <c r="LJH12" s="43"/>
      <c r="LJI12" s="43"/>
      <c r="LJJ12" s="43"/>
      <c r="LJK12" s="43"/>
      <c r="LJL12" s="43"/>
      <c r="LJM12" s="43"/>
      <c r="LJN12" s="43"/>
      <c r="LJO12" s="43"/>
      <c r="LJP12" s="43"/>
      <c r="LJQ12" s="43"/>
      <c r="LJR12" s="43"/>
      <c r="LJS12" s="43"/>
      <c r="LJT12" s="43"/>
      <c r="LJU12" s="43"/>
      <c r="LJV12" s="43"/>
      <c r="LJW12" s="43"/>
      <c r="LJX12" s="43"/>
      <c r="LJY12" s="43"/>
      <c r="LJZ12" s="43"/>
      <c r="LKA12" s="43"/>
      <c r="LKB12" s="43"/>
      <c r="LKC12" s="43"/>
      <c r="LKD12" s="43"/>
      <c r="LKE12" s="43"/>
      <c r="LKF12" s="43"/>
      <c r="LKG12" s="43"/>
      <c r="LKH12" s="43"/>
      <c r="LKI12" s="43"/>
      <c r="LKJ12" s="43"/>
      <c r="LKK12" s="43"/>
      <c r="LKL12" s="43"/>
      <c r="LKM12" s="43"/>
      <c r="LKN12" s="43"/>
      <c r="LKO12" s="43"/>
      <c r="LKP12" s="43"/>
      <c r="LKQ12" s="43"/>
      <c r="LKR12" s="43"/>
      <c r="LKS12" s="43"/>
      <c r="LKT12" s="43"/>
      <c r="LKU12" s="43"/>
      <c r="LKV12" s="43"/>
      <c r="LKW12" s="43"/>
      <c r="LKX12" s="43"/>
      <c r="LKY12" s="43"/>
      <c r="LKZ12" s="43"/>
      <c r="LLA12" s="43"/>
      <c r="LLB12" s="43"/>
      <c r="LLC12" s="43"/>
      <c r="LLD12" s="43"/>
      <c r="LLE12" s="43"/>
      <c r="LLF12" s="43"/>
      <c r="LLG12" s="43"/>
      <c r="LLH12" s="43"/>
      <c r="LLI12" s="43"/>
      <c r="LLJ12" s="43"/>
      <c r="LLK12" s="43"/>
      <c r="LLL12" s="43"/>
      <c r="LLM12" s="43"/>
      <c r="LLN12" s="43"/>
      <c r="LLO12" s="43"/>
      <c r="LLP12" s="43"/>
      <c r="LLQ12" s="43"/>
      <c r="LLR12" s="43"/>
      <c r="LLS12" s="43"/>
      <c r="LLT12" s="43"/>
      <c r="LLU12" s="43"/>
      <c r="LLV12" s="43"/>
      <c r="LLW12" s="43"/>
      <c r="LLX12" s="43"/>
      <c r="LLY12" s="43"/>
      <c r="LLZ12" s="43"/>
      <c r="LMA12" s="43"/>
      <c r="LMB12" s="43"/>
      <c r="LMC12" s="43"/>
      <c r="LMD12" s="43"/>
      <c r="LME12" s="43"/>
      <c r="LMF12" s="43"/>
      <c r="LMG12" s="43"/>
      <c r="LMH12" s="43"/>
      <c r="LMI12" s="43"/>
      <c r="LMJ12" s="43"/>
      <c r="LMK12" s="43"/>
      <c r="LML12" s="43"/>
      <c r="LMM12" s="43"/>
      <c r="LMN12" s="43"/>
      <c r="LMO12" s="43"/>
      <c r="LMP12" s="43"/>
      <c r="LMQ12" s="43"/>
      <c r="LMR12" s="43"/>
      <c r="LMS12" s="43"/>
      <c r="LMT12" s="43"/>
      <c r="LMU12" s="43"/>
      <c r="LMV12" s="43"/>
      <c r="LMW12" s="43"/>
      <c r="LMX12" s="43"/>
      <c r="LMY12" s="43"/>
      <c r="LMZ12" s="43"/>
      <c r="LNA12" s="43"/>
      <c r="LNB12" s="43"/>
      <c r="LNC12" s="43"/>
      <c r="LND12" s="43"/>
      <c r="LNE12" s="43"/>
      <c r="LNF12" s="43"/>
      <c r="LNG12" s="43"/>
      <c r="LNH12" s="43"/>
      <c r="LNI12" s="43"/>
      <c r="LNJ12" s="43"/>
      <c r="LNK12" s="43"/>
      <c r="LNL12" s="43"/>
      <c r="LNM12" s="43"/>
      <c r="LNN12" s="43"/>
      <c r="LNO12" s="43"/>
      <c r="LNP12" s="43"/>
      <c r="LNQ12" s="43"/>
      <c r="LNR12" s="43"/>
      <c r="LNS12" s="43"/>
      <c r="LNT12" s="43"/>
      <c r="LNU12" s="43"/>
      <c r="LNV12" s="43"/>
      <c r="LNW12" s="43"/>
      <c r="LNX12" s="43"/>
      <c r="LNY12" s="43"/>
      <c r="LNZ12" s="43"/>
      <c r="LOA12" s="43"/>
      <c r="LOB12" s="43"/>
      <c r="LOC12" s="43"/>
      <c r="LOD12" s="43"/>
      <c r="LOE12" s="43"/>
      <c r="LOF12" s="43"/>
      <c r="LOG12" s="43"/>
      <c r="LOH12" s="43"/>
      <c r="LOI12" s="43"/>
      <c r="LOJ12" s="43"/>
      <c r="LOK12" s="43"/>
      <c r="LOL12" s="43"/>
      <c r="LOM12" s="43"/>
      <c r="LON12" s="43"/>
      <c r="LOO12" s="43"/>
      <c r="LOP12" s="43"/>
      <c r="LOQ12" s="43"/>
      <c r="LOR12" s="43"/>
      <c r="LOS12" s="43"/>
      <c r="LOT12" s="43"/>
      <c r="LOU12" s="43"/>
      <c r="LOV12" s="43"/>
      <c r="LOW12" s="43"/>
      <c r="LOX12" s="43"/>
      <c r="LOY12" s="43"/>
      <c r="LOZ12" s="43"/>
      <c r="LPA12" s="43"/>
      <c r="LPB12" s="43"/>
      <c r="LPC12" s="43"/>
      <c r="LPD12" s="43"/>
      <c r="LPE12" s="43"/>
      <c r="LPF12" s="43"/>
      <c r="LPG12" s="43"/>
      <c r="LPH12" s="43"/>
      <c r="LPI12" s="43"/>
      <c r="LPJ12" s="43"/>
      <c r="LPK12" s="43"/>
      <c r="LPL12" s="43"/>
      <c r="LPM12" s="43"/>
      <c r="LPN12" s="43"/>
      <c r="LPO12" s="43"/>
      <c r="LPP12" s="43"/>
      <c r="LPQ12" s="43"/>
      <c r="LPR12" s="43"/>
      <c r="LPS12" s="43"/>
      <c r="LPT12" s="43"/>
      <c r="LPU12" s="43"/>
      <c r="LPV12" s="43"/>
      <c r="LPW12" s="43"/>
      <c r="LPX12" s="43"/>
      <c r="LPY12" s="43"/>
      <c r="LPZ12" s="43"/>
      <c r="LQA12" s="43"/>
      <c r="LQB12" s="43"/>
      <c r="LQC12" s="43"/>
      <c r="LQD12" s="43"/>
      <c r="LQE12" s="43"/>
      <c r="LQF12" s="43"/>
      <c r="LQG12" s="43"/>
      <c r="LQH12" s="43"/>
      <c r="LQI12" s="43"/>
      <c r="LQJ12" s="43"/>
      <c r="LQK12" s="43"/>
      <c r="LQL12" s="43"/>
      <c r="LQM12" s="43"/>
      <c r="LQN12" s="43"/>
      <c r="LQO12" s="43"/>
      <c r="LQP12" s="43"/>
      <c r="LQQ12" s="43"/>
      <c r="LQR12" s="43"/>
      <c r="LQS12" s="43"/>
      <c r="LQT12" s="43"/>
      <c r="LQU12" s="43"/>
      <c r="LQV12" s="43"/>
      <c r="LQW12" s="43"/>
      <c r="LQX12" s="43"/>
      <c r="LQY12" s="43"/>
      <c r="LQZ12" s="43"/>
      <c r="LRA12" s="43"/>
      <c r="LRB12" s="43"/>
      <c r="LRC12" s="43"/>
      <c r="LRD12" s="43"/>
      <c r="LRE12" s="43"/>
      <c r="LRF12" s="43"/>
      <c r="LRG12" s="43"/>
      <c r="LRH12" s="43"/>
      <c r="LRI12" s="43"/>
      <c r="LRJ12" s="43"/>
      <c r="LRK12" s="43"/>
      <c r="LRL12" s="43"/>
      <c r="LRM12" s="43"/>
      <c r="LRN12" s="43"/>
      <c r="LRO12" s="43"/>
      <c r="LRP12" s="43"/>
      <c r="LRQ12" s="43"/>
      <c r="LRR12" s="43"/>
      <c r="LRS12" s="43"/>
      <c r="LRT12" s="43"/>
      <c r="LRU12" s="43"/>
      <c r="LRV12" s="43"/>
      <c r="LRW12" s="43"/>
      <c r="LRX12" s="43"/>
      <c r="LRY12" s="43"/>
      <c r="LRZ12" s="43"/>
      <c r="LSA12" s="43"/>
      <c r="LSB12" s="43"/>
      <c r="LSC12" s="43"/>
      <c r="LSD12" s="43"/>
      <c r="LSE12" s="43"/>
      <c r="LSF12" s="43"/>
      <c r="LSG12" s="43"/>
      <c r="LSH12" s="43"/>
      <c r="LSI12" s="43"/>
      <c r="LSJ12" s="43"/>
      <c r="LSK12" s="43"/>
      <c r="LSL12" s="43"/>
      <c r="LSM12" s="43"/>
      <c r="LSN12" s="43"/>
      <c r="LSO12" s="43"/>
      <c r="LSP12" s="43"/>
      <c r="LSQ12" s="43"/>
      <c r="LSR12" s="43"/>
      <c r="LSS12" s="43"/>
      <c r="LST12" s="43"/>
      <c r="LSU12" s="43"/>
      <c r="LSV12" s="43"/>
      <c r="LSW12" s="43"/>
      <c r="LSX12" s="43"/>
      <c r="LSY12" s="43"/>
      <c r="LSZ12" s="43"/>
      <c r="LTA12" s="43"/>
      <c r="LTB12" s="43"/>
      <c r="LTC12" s="43"/>
      <c r="LTD12" s="43"/>
      <c r="LTE12" s="43"/>
      <c r="LTF12" s="43"/>
      <c r="LTG12" s="43"/>
      <c r="LTH12" s="43"/>
      <c r="LTI12" s="43"/>
      <c r="LTJ12" s="43"/>
      <c r="LTK12" s="43"/>
      <c r="LTL12" s="43"/>
      <c r="LTM12" s="43"/>
      <c r="LTN12" s="43"/>
      <c r="LTO12" s="43"/>
      <c r="LTP12" s="43"/>
      <c r="LTQ12" s="43"/>
      <c r="LTR12" s="43"/>
      <c r="LTS12" s="43"/>
      <c r="LTT12" s="43"/>
      <c r="LTU12" s="43"/>
      <c r="LTV12" s="43"/>
      <c r="LTW12" s="43"/>
      <c r="LTX12" s="43"/>
      <c r="LTY12" s="43"/>
      <c r="LTZ12" s="43"/>
      <c r="LUA12" s="43"/>
      <c r="LUB12" s="43"/>
      <c r="LUC12" s="43"/>
      <c r="LUD12" s="43"/>
      <c r="LUE12" s="43"/>
      <c r="LUF12" s="43"/>
      <c r="LUG12" s="43"/>
      <c r="LUH12" s="43"/>
      <c r="LUI12" s="43"/>
      <c r="LUJ12" s="43"/>
      <c r="LUK12" s="43"/>
      <c r="LUL12" s="43"/>
      <c r="LUM12" s="43"/>
      <c r="LUN12" s="43"/>
      <c r="LUO12" s="43"/>
      <c r="LUP12" s="43"/>
      <c r="LUQ12" s="43"/>
      <c r="LUR12" s="43"/>
      <c r="LUS12" s="43"/>
      <c r="LUT12" s="43"/>
      <c r="LUU12" s="43"/>
      <c r="LUV12" s="43"/>
      <c r="LUW12" s="43"/>
      <c r="LUX12" s="43"/>
      <c r="LUY12" s="43"/>
      <c r="LUZ12" s="43"/>
      <c r="LVA12" s="43"/>
      <c r="LVB12" s="43"/>
      <c r="LVC12" s="43"/>
      <c r="LVD12" s="43"/>
      <c r="LVE12" s="43"/>
      <c r="LVF12" s="43"/>
      <c r="LVG12" s="43"/>
      <c r="LVH12" s="43"/>
      <c r="LVI12" s="43"/>
      <c r="LVJ12" s="43"/>
      <c r="LVK12" s="43"/>
      <c r="LVL12" s="43"/>
      <c r="LVM12" s="43"/>
      <c r="LVN12" s="43"/>
      <c r="LVO12" s="43"/>
      <c r="LVP12" s="43"/>
      <c r="LVQ12" s="43"/>
      <c r="LVR12" s="43"/>
      <c r="LVS12" s="43"/>
      <c r="LVT12" s="43"/>
      <c r="LVU12" s="43"/>
      <c r="LVV12" s="43"/>
      <c r="LVW12" s="43"/>
      <c r="LVX12" s="43"/>
      <c r="LVY12" s="43"/>
      <c r="LVZ12" s="43"/>
      <c r="LWA12" s="43"/>
      <c r="LWB12" s="43"/>
      <c r="LWC12" s="43"/>
      <c r="LWD12" s="43"/>
      <c r="LWE12" s="43"/>
      <c r="LWF12" s="43"/>
      <c r="LWG12" s="43"/>
      <c r="LWH12" s="43"/>
      <c r="LWI12" s="43"/>
      <c r="LWJ12" s="43"/>
      <c r="LWK12" s="43"/>
      <c r="LWL12" s="43"/>
      <c r="LWM12" s="43"/>
      <c r="LWN12" s="43"/>
      <c r="LWO12" s="43"/>
      <c r="LWP12" s="43"/>
      <c r="LWQ12" s="43"/>
      <c r="LWR12" s="43"/>
      <c r="LWS12" s="43"/>
      <c r="LWT12" s="43"/>
      <c r="LWU12" s="43"/>
      <c r="LWV12" s="43"/>
      <c r="LWW12" s="43"/>
      <c r="LWX12" s="43"/>
      <c r="LWY12" s="43"/>
      <c r="LWZ12" s="43"/>
      <c r="LXA12" s="43"/>
      <c r="LXB12" s="43"/>
      <c r="LXC12" s="43"/>
      <c r="LXD12" s="43"/>
      <c r="LXE12" s="43"/>
      <c r="LXF12" s="43"/>
      <c r="LXG12" s="43"/>
      <c r="LXH12" s="43"/>
      <c r="LXI12" s="43"/>
      <c r="LXJ12" s="43"/>
      <c r="LXK12" s="43"/>
      <c r="LXL12" s="43"/>
      <c r="LXM12" s="43"/>
      <c r="LXN12" s="43"/>
      <c r="LXO12" s="43"/>
      <c r="LXP12" s="43"/>
      <c r="LXQ12" s="43"/>
      <c r="LXR12" s="43"/>
      <c r="LXS12" s="43"/>
      <c r="LXT12" s="43"/>
      <c r="LXU12" s="43"/>
      <c r="LXV12" s="43"/>
      <c r="LXW12" s="43"/>
      <c r="LXX12" s="43"/>
      <c r="LXY12" s="43"/>
      <c r="LXZ12" s="43"/>
      <c r="LYA12" s="43"/>
      <c r="LYB12" s="43"/>
      <c r="LYC12" s="43"/>
      <c r="LYD12" s="43"/>
      <c r="LYE12" s="43"/>
      <c r="LYF12" s="43"/>
      <c r="LYG12" s="43"/>
      <c r="LYH12" s="43"/>
      <c r="LYI12" s="43"/>
      <c r="LYJ12" s="43"/>
      <c r="LYK12" s="43"/>
      <c r="LYL12" s="43"/>
      <c r="LYM12" s="43"/>
      <c r="LYN12" s="43"/>
      <c r="LYO12" s="43"/>
      <c r="LYP12" s="43"/>
      <c r="LYQ12" s="43"/>
      <c r="LYR12" s="43"/>
      <c r="LYS12" s="43"/>
      <c r="LYT12" s="43"/>
      <c r="LYU12" s="43"/>
      <c r="LYV12" s="43"/>
      <c r="LYW12" s="43"/>
      <c r="LYX12" s="43"/>
      <c r="LYY12" s="43"/>
      <c r="LYZ12" s="43"/>
      <c r="LZA12" s="43"/>
      <c r="LZB12" s="43"/>
      <c r="LZC12" s="43"/>
      <c r="LZD12" s="43"/>
      <c r="LZE12" s="43"/>
      <c r="LZF12" s="43"/>
      <c r="LZG12" s="43"/>
      <c r="LZH12" s="43"/>
      <c r="LZI12" s="43"/>
      <c r="LZJ12" s="43"/>
      <c r="LZK12" s="43"/>
      <c r="LZL12" s="43"/>
      <c r="LZM12" s="43"/>
      <c r="LZN12" s="43"/>
      <c r="LZO12" s="43"/>
      <c r="LZP12" s="43"/>
      <c r="LZQ12" s="43"/>
      <c r="LZR12" s="43"/>
      <c r="LZS12" s="43"/>
      <c r="LZT12" s="43"/>
      <c r="LZU12" s="43"/>
      <c r="LZV12" s="43"/>
      <c r="LZW12" s="43"/>
      <c r="LZX12" s="43"/>
      <c r="LZY12" s="43"/>
      <c r="LZZ12" s="43"/>
      <c r="MAA12" s="43"/>
      <c r="MAB12" s="43"/>
      <c r="MAC12" s="43"/>
      <c r="MAD12" s="43"/>
      <c r="MAE12" s="43"/>
      <c r="MAF12" s="43"/>
      <c r="MAG12" s="43"/>
      <c r="MAH12" s="43"/>
      <c r="MAI12" s="43"/>
      <c r="MAJ12" s="43"/>
      <c r="MAK12" s="43"/>
      <c r="MAL12" s="43"/>
      <c r="MAM12" s="43"/>
      <c r="MAN12" s="43"/>
      <c r="MAO12" s="43"/>
      <c r="MAP12" s="43"/>
      <c r="MAQ12" s="43"/>
      <c r="MAR12" s="43"/>
      <c r="MAS12" s="43"/>
      <c r="MAT12" s="43"/>
      <c r="MAU12" s="43"/>
      <c r="MAV12" s="43"/>
      <c r="MAW12" s="43"/>
      <c r="MAX12" s="43"/>
      <c r="MAY12" s="43"/>
      <c r="MAZ12" s="43"/>
      <c r="MBA12" s="43"/>
      <c r="MBB12" s="43"/>
      <c r="MBC12" s="43"/>
      <c r="MBD12" s="43"/>
      <c r="MBE12" s="43"/>
      <c r="MBF12" s="43"/>
      <c r="MBG12" s="43"/>
      <c r="MBH12" s="43"/>
      <c r="MBI12" s="43"/>
      <c r="MBJ12" s="43"/>
      <c r="MBK12" s="43"/>
      <c r="MBL12" s="43"/>
      <c r="MBM12" s="43"/>
      <c r="MBN12" s="43"/>
      <c r="MBO12" s="43"/>
      <c r="MBP12" s="43"/>
      <c r="MBQ12" s="43"/>
      <c r="MBR12" s="43"/>
      <c r="MBS12" s="43"/>
      <c r="MBT12" s="43"/>
      <c r="MBU12" s="43"/>
      <c r="MBV12" s="43"/>
      <c r="MBW12" s="43"/>
      <c r="MBX12" s="43"/>
      <c r="MBY12" s="43"/>
      <c r="MBZ12" s="43"/>
      <c r="MCA12" s="43"/>
      <c r="MCB12" s="43"/>
      <c r="MCC12" s="43"/>
      <c r="MCD12" s="43"/>
      <c r="MCE12" s="43"/>
      <c r="MCF12" s="43"/>
      <c r="MCG12" s="43"/>
      <c r="MCH12" s="43"/>
      <c r="MCI12" s="43"/>
      <c r="MCJ12" s="43"/>
      <c r="MCK12" s="43"/>
      <c r="MCL12" s="43"/>
      <c r="MCM12" s="43"/>
      <c r="MCN12" s="43"/>
      <c r="MCO12" s="43"/>
      <c r="MCP12" s="43"/>
      <c r="MCQ12" s="43"/>
      <c r="MCR12" s="43"/>
      <c r="MCS12" s="43"/>
      <c r="MCT12" s="43"/>
      <c r="MCU12" s="43"/>
      <c r="MCV12" s="43"/>
      <c r="MCW12" s="43"/>
      <c r="MCX12" s="43"/>
      <c r="MCY12" s="43"/>
      <c r="MCZ12" s="43"/>
      <c r="MDA12" s="43"/>
      <c r="MDB12" s="43"/>
      <c r="MDC12" s="43"/>
      <c r="MDD12" s="43"/>
      <c r="MDE12" s="43"/>
      <c r="MDF12" s="43"/>
      <c r="MDG12" s="43"/>
      <c r="MDH12" s="43"/>
      <c r="MDI12" s="43"/>
      <c r="MDJ12" s="43"/>
      <c r="MDK12" s="43"/>
      <c r="MDL12" s="43"/>
      <c r="MDM12" s="43"/>
      <c r="MDN12" s="43"/>
      <c r="MDO12" s="43"/>
      <c r="MDP12" s="43"/>
      <c r="MDQ12" s="43"/>
      <c r="MDR12" s="43"/>
      <c r="MDS12" s="43"/>
      <c r="MDT12" s="43"/>
      <c r="MDU12" s="43"/>
      <c r="MDV12" s="43"/>
      <c r="MDW12" s="43"/>
      <c r="MDX12" s="43"/>
      <c r="MDY12" s="43"/>
      <c r="MDZ12" s="43"/>
      <c r="MEA12" s="43"/>
      <c r="MEB12" s="43"/>
      <c r="MEC12" s="43"/>
      <c r="MED12" s="43"/>
      <c r="MEE12" s="43"/>
      <c r="MEF12" s="43"/>
      <c r="MEG12" s="43"/>
      <c r="MEH12" s="43"/>
      <c r="MEI12" s="43"/>
      <c r="MEJ12" s="43"/>
      <c r="MEK12" s="43"/>
      <c r="MEL12" s="43"/>
      <c r="MEM12" s="43"/>
      <c r="MEN12" s="43"/>
      <c r="MEO12" s="43"/>
      <c r="MEP12" s="43"/>
      <c r="MEQ12" s="43"/>
      <c r="MER12" s="43"/>
      <c r="MES12" s="43"/>
      <c r="MET12" s="43"/>
      <c r="MEU12" s="43"/>
      <c r="MEV12" s="43"/>
      <c r="MEW12" s="43"/>
      <c r="MEX12" s="43"/>
      <c r="MEY12" s="43"/>
      <c r="MEZ12" s="43"/>
      <c r="MFA12" s="43"/>
      <c r="MFB12" s="43"/>
      <c r="MFC12" s="43"/>
      <c r="MFD12" s="43"/>
      <c r="MFE12" s="43"/>
      <c r="MFF12" s="43"/>
      <c r="MFG12" s="43"/>
      <c r="MFH12" s="43"/>
      <c r="MFI12" s="43"/>
      <c r="MFJ12" s="43"/>
      <c r="MFK12" s="43"/>
      <c r="MFL12" s="43"/>
      <c r="MFM12" s="43"/>
      <c r="MFN12" s="43"/>
      <c r="MFO12" s="43"/>
      <c r="MFP12" s="43"/>
      <c r="MFQ12" s="43"/>
      <c r="MFR12" s="43"/>
      <c r="MFS12" s="43"/>
      <c r="MFT12" s="43"/>
      <c r="MFU12" s="43"/>
      <c r="MFV12" s="43"/>
      <c r="MFW12" s="43"/>
      <c r="MFX12" s="43"/>
      <c r="MFY12" s="43"/>
      <c r="MFZ12" s="43"/>
      <c r="MGA12" s="43"/>
      <c r="MGB12" s="43"/>
      <c r="MGC12" s="43"/>
      <c r="MGD12" s="43"/>
      <c r="MGE12" s="43"/>
      <c r="MGF12" s="43"/>
      <c r="MGG12" s="43"/>
      <c r="MGH12" s="43"/>
      <c r="MGI12" s="43"/>
      <c r="MGJ12" s="43"/>
      <c r="MGK12" s="43"/>
      <c r="MGL12" s="43"/>
      <c r="MGM12" s="43"/>
      <c r="MGN12" s="43"/>
      <c r="MGO12" s="43"/>
      <c r="MGP12" s="43"/>
      <c r="MGQ12" s="43"/>
      <c r="MGR12" s="43"/>
      <c r="MGS12" s="43"/>
      <c r="MGT12" s="43"/>
      <c r="MGU12" s="43"/>
      <c r="MGV12" s="43"/>
      <c r="MGW12" s="43"/>
      <c r="MGX12" s="43"/>
      <c r="MGY12" s="43"/>
      <c r="MGZ12" s="43"/>
      <c r="MHA12" s="43"/>
      <c r="MHB12" s="43"/>
      <c r="MHC12" s="43"/>
      <c r="MHD12" s="43"/>
      <c r="MHE12" s="43"/>
      <c r="MHF12" s="43"/>
      <c r="MHG12" s="43"/>
      <c r="MHH12" s="43"/>
      <c r="MHI12" s="43"/>
      <c r="MHJ12" s="43"/>
      <c r="MHK12" s="43"/>
      <c r="MHL12" s="43"/>
      <c r="MHM12" s="43"/>
      <c r="MHN12" s="43"/>
      <c r="MHO12" s="43"/>
      <c r="MHP12" s="43"/>
      <c r="MHQ12" s="43"/>
      <c r="MHR12" s="43"/>
      <c r="MHS12" s="43"/>
      <c r="MHT12" s="43"/>
      <c r="MHU12" s="43"/>
      <c r="MHV12" s="43"/>
      <c r="MHW12" s="43"/>
      <c r="MHX12" s="43"/>
      <c r="MHY12" s="43"/>
      <c r="MHZ12" s="43"/>
      <c r="MIA12" s="43"/>
      <c r="MIB12" s="43"/>
      <c r="MIC12" s="43"/>
      <c r="MID12" s="43"/>
      <c r="MIE12" s="43"/>
      <c r="MIF12" s="43"/>
      <c r="MIG12" s="43"/>
      <c r="MIH12" s="43"/>
      <c r="MII12" s="43"/>
      <c r="MIJ12" s="43"/>
      <c r="MIK12" s="43"/>
      <c r="MIL12" s="43"/>
      <c r="MIM12" s="43"/>
      <c r="MIN12" s="43"/>
      <c r="MIO12" s="43"/>
      <c r="MIP12" s="43"/>
      <c r="MIQ12" s="43"/>
      <c r="MIR12" s="43"/>
      <c r="MIS12" s="43"/>
      <c r="MIT12" s="43"/>
      <c r="MIU12" s="43"/>
      <c r="MIV12" s="43"/>
      <c r="MIW12" s="43"/>
      <c r="MIX12" s="43"/>
      <c r="MIY12" s="43"/>
      <c r="MIZ12" s="43"/>
      <c r="MJA12" s="43"/>
      <c r="MJB12" s="43"/>
      <c r="MJC12" s="43"/>
      <c r="MJD12" s="43"/>
      <c r="MJE12" s="43"/>
      <c r="MJF12" s="43"/>
      <c r="MJG12" s="43"/>
      <c r="MJH12" s="43"/>
      <c r="MJI12" s="43"/>
      <c r="MJJ12" s="43"/>
      <c r="MJK12" s="43"/>
      <c r="MJL12" s="43"/>
      <c r="MJM12" s="43"/>
      <c r="MJN12" s="43"/>
      <c r="MJO12" s="43"/>
      <c r="MJP12" s="43"/>
      <c r="MJQ12" s="43"/>
      <c r="MJR12" s="43"/>
      <c r="MJS12" s="43"/>
      <c r="MJT12" s="43"/>
      <c r="MJU12" s="43"/>
      <c r="MJV12" s="43"/>
      <c r="MJW12" s="43"/>
      <c r="MJX12" s="43"/>
      <c r="MJY12" s="43"/>
      <c r="MJZ12" s="43"/>
      <c r="MKA12" s="43"/>
      <c r="MKB12" s="43"/>
      <c r="MKC12" s="43"/>
      <c r="MKD12" s="43"/>
      <c r="MKE12" s="43"/>
      <c r="MKF12" s="43"/>
      <c r="MKG12" s="43"/>
      <c r="MKH12" s="43"/>
      <c r="MKI12" s="43"/>
      <c r="MKJ12" s="43"/>
      <c r="MKK12" s="43"/>
      <c r="MKL12" s="43"/>
      <c r="MKM12" s="43"/>
      <c r="MKN12" s="43"/>
      <c r="MKO12" s="43"/>
      <c r="MKP12" s="43"/>
      <c r="MKQ12" s="43"/>
      <c r="MKR12" s="43"/>
      <c r="MKS12" s="43"/>
      <c r="MKT12" s="43"/>
      <c r="MKU12" s="43"/>
      <c r="MKV12" s="43"/>
      <c r="MKW12" s="43"/>
      <c r="MKX12" s="43"/>
      <c r="MKY12" s="43"/>
      <c r="MKZ12" s="43"/>
      <c r="MLA12" s="43"/>
      <c r="MLB12" s="43"/>
      <c r="MLC12" s="43"/>
      <c r="MLD12" s="43"/>
      <c r="MLE12" s="43"/>
      <c r="MLF12" s="43"/>
      <c r="MLG12" s="43"/>
      <c r="MLH12" s="43"/>
      <c r="MLI12" s="43"/>
      <c r="MLJ12" s="43"/>
      <c r="MLK12" s="43"/>
      <c r="MLL12" s="43"/>
      <c r="MLM12" s="43"/>
      <c r="MLN12" s="43"/>
      <c r="MLO12" s="43"/>
      <c r="MLP12" s="43"/>
      <c r="MLQ12" s="43"/>
      <c r="MLR12" s="43"/>
      <c r="MLS12" s="43"/>
      <c r="MLT12" s="43"/>
      <c r="MLU12" s="43"/>
      <c r="MLV12" s="43"/>
      <c r="MLW12" s="43"/>
      <c r="MLX12" s="43"/>
      <c r="MLY12" s="43"/>
      <c r="MLZ12" s="43"/>
      <c r="MMA12" s="43"/>
      <c r="MMB12" s="43"/>
      <c r="MMC12" s="43"/>
      <c r="MMD12" s="43"/>
      <c r="MME12" s="43"/>
      <c r="MMF12" s="43"/>
      <c r="MMG12" s="43"/>
      <c r="MMH12" s="43"/>
      <c r="MMI12" s="43"/>
      <c r="MMJ12" s="43"/>
      <c r="MMK12" s="43"/>
      <c r="MML12" s="43"/>
      <c r="MMM12" s="43"/>
      <c r="MMN12" s="43"/>
      <c r="MMO12" s="43"/>
      <c r="MMP12" s="43"/>
      <c r="MMQ12" s="43"/>
      <c r="MMR12" s="43"/>
      <c r="MMS12" s="43"/>
      <c r="MMT12" s="43"/>
      <c r="MMU12" s="43"/>
      <c r="MMV12" s="43"/>
      <c r="MMW12" s="43"/>
      <c r="MMX12" s="43"/>
      <c r="MMY12" s="43"/>
      <c r="MMZ12" s="43"/>
      <c r="MNA12" s="43"/>
      <c r="MNB12" s="43"/>
      <c r="MNC12" s="43"/>
      <c r="MND12" s="43"/>
      <c r="MNE12" s="43"/>
      <c r="MNF12" s="43"/>
      <c r="MNG12" s="43"/>
      <c r="MNH12" s="43"/>
      <c r="MNI12" s="43"/>
      <c r="MNJ12" s="43"/>
      <c r="MNK12" s="43"/>
      <c r="MNL12" s="43"/>
      <c r="MNM12" s="43"/>
      <c r="MNN12" s="43"/>
      <c r="MNO12" s="43"/>
      <c r="MNP12" s="43"/>
      <c r="MNQ12" s="43"/>
      <c r="MNR12" s="43"/>
      <c r="MNS12" s="43"/>
      <c r="MNT12" s="43"/>
      <c r="MNU12" s="43"/>
      <c r="MNV12" s="43"/>
      <c r="MNW12" s="43"/>
      <c r="MNX12" s="43"/>
      <c r="MNY12" s="43"/>
      <c r="MNZ12" s="43"/>
      <c r="MOA12" s="43"/>
      <c r="MOB12" s="43"/>
      <c r="MOC12" s="43"/>
      <c r="MOD12" s="43"/>
      <c r="MOE12" s="43"/>
      <c r="MOF12" s="43"/>
      <c r="MOG12" s="43"/>
      <c r="MOH12" s="43"/>
      <c r="MOI12" s="43"/>
      <c r="MOJ12" s="43"/>
      <c r="MOK12" s="43"/>
      <c r="MOL12" s="43"/>
      <c r="MOM12" s="43"/>
      <c r="MON12" s="43"/>
      <c r="MOO12" s="43"/>
      <c r="MOP12" s="43"/>
      <c r="MOQ12" s="43"/>
      <c r="MOR12" s="43"/>
      <c r="MOS12" s="43"/>
      <c r="MOT12" s="43"/>
      <c r="MOU12" s="43"/>
      <c r="MOV12" s="43"/>
      <c r="MOW12" s="43"/>
      <c r="MOX12" s="43"/>
      <c r="MOY12" s="43"/>
      <c r="MOZ12" s="43"/>
      <c r="MPA12" s="43"/>
      <c r="MPB12" s="43"/>
      <c r="MPC12" s="43"/>
      <c r="MPD12" s="43"/>
      <c r="MPE12" s="43"/>
      <c r="MPF12" s="43"/>
      <c r="MPG12" s="43"/>
      <c r="MPH12" s="43"/>
      <c r="MPI12" s="43"/>
      <c r="MPJ12" s="43"/>
      <c r="MPK12" s="43"/>
      <c r="MPL12" s="43"/>
      <c r="MPM12" s="43"/>
      <c r="MPN12" s="43"/>
      <c r="MPO12" s="43"/>
      <c r="MPP12" s="43"/>
      <c r="MPQ12" s="43"/>
      <c r="MPR12" s="43"/>
      <c r="MPS12" s="43"/>
      <c r="MPT12" s="43"/>
      <c r="MPU12" s="43"/>
      <c r="MPV12" s="43"/>
      <c r="MPW12" s="43"/>
      <c r="MPX12" s="43"/>
      <c r="MPY12" s="43"/>
      <c r="MPZ12" s="43"/>
      <c r="MQA12" s="43"/>
      <c r="MQB12" s="43"/>
      <c r="MQC12" s="43"/>
      <c r="MQD12" s="43"/>
      <c r="MQE12" s="43"/>
      <c r="MQF12" s="43"/>
      <c r="MQG12" s="43"/>
      <c r="MQH12" s="43"/>
      <c r="MQI12" s="43"/>
      <c r="MQJ12" s="43"/>
      <c r="MQK12" s="43"/>
      <c r="MQL12" s="43"/>
      <c r="MQM12" s="43"/>
      <c r="MQN12" s="43"/>
      <c r="MQO12" s="43"/>
      <c r="MQP12" s="43"/>
      <c r="MQQ12" s="43"/>
      <c r="MQR12" s="43"/>
      <c r="MQS12" s="43"/>
      <c r="MQT12" s="43"/>
      <c r="MQU12" s="43"/>
      <c r="MQV12" s="43"/>
      <c r="MQW12" s="43"/>
      <c r="MQX12" s="43"/>
      <c r="MQY12" s="43"/>
      <c r="MQZ12" s="43"/>
      <c r="MRA12" s="43"/>
      <c r="MRB12" s="43"/>
      <c r="MRC12" s="43"/>
      <c r="MRD12" s="43"/>
      <c r="MRE12" s="43"/>
      <c r="MRF12" s="43"/>
      <c r="MRG12" s="43"/>
      <c r="MRH12" s="43"/>
      <c r="MRI12" s="43"/>
      <c r="MRJ12" s="43"/>
      <c r="MRK12" s="43"/>
      <c r="MRL12" s="43"/>
      <c r="MRM12" s="43"/>
      <c r="MRN12" s="43"/>
      <c r="MRO12" s="43"/>
      <c r="MRP12" s="43"/>
      <c r="MRQ12" s="43"/>
      <c r="MRR12" s="43"/>
      <c r="MRS12" s="43"/>
      <c r="MRT12" s="43"/>
      <c r="MRU12" s="43"/>
      <c r="MRV12" s="43"/>
      <c r="MRW12" s="43"/>
      <c r="MRX12" s="43"/>
      <c r="MRY12" s="43"/>
      <c r="MRZ12" s="43"/>
      <c r="MSA12" s="43"/>
      <c r="MSB12" s="43"/>
      <c r="MSC12" s="43"/>
      <c r="MSD12" s="43"/>
      <c r="MSE12" s="43"/>
      <c r="MSF12" s="43"/>
      <c r="MSG12" s="43"/>
      <c r="MSH12" s="43"/>
      <c r="MSI12" s="43"/>
      <c r="MSJ12" s="43"/>
      <c r="MSK12" s="43"/>
      <c r="MSL12" s="43"/>
      <c r="MSM12" s="43"/>
      <c r="MSN12" s="43"/>
      <c r="MSO12" s="43"/>
      <c r="MSP12" s="43"/>
      <c r="MSQ12" s="43"/>
      <c r="MSR12" s="43"/>
      <c r="MSS12" s="43"/>
      <c r="MST12" s="43"/>
      <c r="MSU12" s="43"/>
      <c r="MSV12" s="43"/>
      <c r="MSW12" s="43"/>
      <c r="MSX12" s="43"/>
      <c r="MSY12" s="43"/>
      <c r="MSZ12" s="43"/>
      <c r="MTA12" s="43"/>
      <c r="MTB12" s="43"/>
      <c r="MTC12" s="43"/>
      <c r="MTD12" s="43"/>
      <c r="MTE12" s="43"/>
      <c r="MTF12" s="43"/>
      <c r="MTG12" s="43"/>
      <c r="MTH12" s="43"/>
      <c r="MTI12" s="43"/>
      <c r="MTJ12" s="43"/>
      <c r="MTK12" s="43"/>
      <c r="MTL12" s="43"/>
      <c r="MTM12" s="43"/>
      <c r="MTN12" s="43"/>
      <c r="MTO12" s="43"/>
      <c r="MTP12" s="43"/>
      <c r="MTQ12" s="43"/>
      <c r="MTR12" s="43"/>
      <c r="MTS12" s="43"/>
      <c r="MTT12" s="43"/>
      <c r="MTU12" s="43"/>
      <c r="MTV12" s="43"/>
      <c r="MTW12" s="43"/>
      <c r="MTX12" s="43"/>
      <c r="MTY12" s="43"/>
      <c r="MTZ12" s="43"/>
      <c r="MUA12" s="43"/>
      <c r="MUB12" s="43"/>
      <c r="MUC12" s="43"/>
      <c r="MUD12" s="43"/>
      <c r="MUE12" s="43"/>
      <c r="MUF12" s="43"/>
      <c r="MUG12" s="43"/>
      <c r="MUH12" s="43"/>
      <c r="MUI12" s="43"/>
      <c r="MUJ12" s="43"/>
      <c r="MUK12" s="43"/>
      <c r="MUL12" s="43"/>
      <c r="MUM12" s="43"/>
      <c r="MUN12" s="43"/>
      <c r="MUO12" s="43"/>
      <c r="MUP12" s="43"/>
      <c r="MUQ12" s="43"/>
      <c r="MUR12" s="43"/>
      <c r="MUS12" s="43"/>
      <c r="MUT12" s="43"/>
      <c r="MUU12" s="43"/>
      <c r="MUV12" s="43"/>
      <c r="MUW12" s="43"/>
      <c r="MUX12" s="43"/>
      <c r="MUY12" s="43"/>
      <c r="MUZ12" s="43"/>
      <c r="MVA12" s="43"/>
      <c r="MVB12" s="43"/>
      <c r="MVC12" s="43"/>
      <c r="MVD12" s="43"/>
      <c r="MVE12" s="43"/>
      <c r="MVF12" s="43"/>
      <c r="MVG12" s="43"/>
      <c r="MVH12" s="43"/>
      <c r="MVI12" s="43"/>
      <c r="MVJ12" s="43"/>
      <c r="MVK12" s="43"/>
      <c r="MVL12" s="43"/>
      <c r="MVM12" s="43"/>
      <c r="MVN12" s="43"/>
      <c r="MVO12" s="43"/>
      <c r="MVP12" s="43"/>
      <c r="MVQ12" s="43"/>
      <c r="MVR12" s="43"/>
      <c r="MVS12" s="43"/>
      <c r="MVT12" s="43"/>
      <c r="MVU12" s="43"/>
      <c r="MVV12" s="43"/>
      <c r="MVW12" s="43"/>
      <c r="MVX12" s="43"/>
      <c r="MVY12" s="43"/>
      <c r="MVZ12" s="43"/>
      <c r="MWA12" s="43"/>
      <c r="MWB12" s="43"/>
      <c r="MWC12" s="43"/>
      <c r="MWD12" s="43"/>
      <c r="MWE12" s="43"/>
      <c r="MWF12" s="43"/>
      <c r="MWG12" s="43"/>
      <c r="MWH12" s="43"/>
      <c r="MWI12" s="43"/>
      <c r="MWJ12" s="43"/>
      <c r="MWK12" s="43"/>
      <c r="MWL12" s="43"/>
      <c r="MWM12" s="43"/>
      <c r="MWN12" s="43"/>
      <c r="MWO12" s="43"/>
      <c r="MWP12" s="43"/>
      <c r="MWQ12" s="43"/>
      <c r="MWR12" s="43"/>
      <c r="MWS12" s="43"/>
      <c r="MWT12" s="43"/>
      <c r="MWU12" s="43"/>
      <c r="MWV12" s="43"/>
      <c r="MWW12" s="43"/>
      <c r="MWX12" s="43"/>
      <c r="MWY12" s="43"/>
      <c r="MWZ12" s="43"/>
      <c r="MXA12" s="43"/>
      <c r="MXB12" s="43"/>
      <c r="MXC12" s="43"/>
      <c r="MXD12" s="43"/>
      <c r="MXE12" s="43"/>
      <c r="MXF12" s="43"/>
      <c r="MXG12" s="43"/>
      <c r="MXH12" s="43"/>
      <c r="MXI12" s="43"/>
      <c r="MXJ12" s="43"/>
      <c r="MXK12" s="43"/>
      <c r="MXL12" s="43"/>
      <c r="MXM12" s="43"/>
      <c r="MXN12" s="43"/>
      <c r="MXO12" s="43"/>
      <c r="MXP12" s="43"/>
      <c r="MXQ12" s="43"/>
      <c r="MXR12" s="43"/>
      <c r="MXS12" s="43"/>
      <c r="MXT12" s="43"/>
      <c r="MXU12" s="43"/>
      <c r="MXV12" s="43"/>
      <c r="MXW12" s="43"/>
      <c r="MXX12" s="43"/>
      <c r="MXY12" s="43"/>
      <c r="MXZ12" s="43"/>
      <c r="MYA12" s="43"/>
      <c r="MYB12" s="43"/>
      <c r="MYC12" s="43"/>
      <c r="MYD12" s="43"/>
      <c r="MYE12" s="43"/>
      <c r="MYF12" s="43"/>
      <c r="MYG12" s="43"/>
      <c r="MYH12" s="43"/>
      <c r="MYI12" s="43"/>
      <c r="MYJ12" s="43"/>
      <c r="MYK12" s="43"/>
      <c r="MYL12" s="43"/>
      <c r="MYM12" s="43"/>
      <c r="MYN12" s="43"/>
      <c r="MYO12" s="43"/>
      <c r="MYP12" s="43"/>
      <c r="MYQ12" s="43"/>
      <c r="MYR12" s="43"/>
      <c r="MYS12" s="43"/>
      <c r="MYT12" s="43"/>
      <c r="MYU12" s="43"/>
      <c r="MYV12" s="43"/>
      <c r="MYW12" s="43"/>
      <c r="MYX12" s="43"/>
      <c r="MYY12" s="43"/>
      <c r="MYZ12" s="43"/>
      <c r="MZA12" s="43"/>
      <c r="MZB12" s="43"/>
      <c r="MZC12" s="43"/>
      <c r="MZD12" s="43"/>
      <c r="MZE12" s="43"/>
      <c r="MZF12" s="43"/>
      <c r="MZG12" s="43"/>
      <c r="MZH12" s="43"/>
      <c r="MZI12" s="43"/>
      <c r="MZJ12" s="43"/>
      <c r="MZK12" s="43"/>
      <c r="MZL12" s="43"/>
      <c r="MZM12" s="43"/>
      <c r="MZN12" s="43"/>
      <c r="MZO12" s="43"/>
      <c r="MZP12" s="43"/>
      <c r="MZQ12" s="43"/>
      <c r="MZR12" s="43"/>
      <c r="MZS12" s="43"/>
      <c r="MZT12" s="43"/>
      <c r="MZU12" s="43"/>
      <c r="MZV12" s="43"/>
      <c r="MZW12" s="43"/>
      <c r="MZX12" s="43"/>
      <c r="MZY12" s="43"/>
      <c r="MZZ12" s="43"/>
      <c r="NAA12" s="43"/>
      <c r="NAB12" s="43"/>
      <c r="NAC12" s="43"/>
      <c r="NAD12" s="43"/>
      <c r="NAE12" s="43"/>
      <c r="NAF12" s="43"/>
      <c r="NAG12" s="43"/>
      <c r="NAH12" s="43"/>
      <c r="NAI12" s="43"/>
      <c r="NAJ12" s="43"/>
      <c r="NAK12" s="43"/>
      <c r="NAL12" s="43"/>
      <c r="NAM12" s="43"/>
      <c r="NAN12" s="43"/>
      <c r="NAO12" s="43"/>
      <c r="NAP12" s="43"/>
      <c r="NAQ12" s="43"/>
      <c r="NAR12" s="43"/>
      <c r="NAS12" s="43"/>
      <c r="NAT12" s="43"/>
      <c r="NAU12" s="43"/>
      <c r="NAV12" s="43"/>
      <c r="NAW12" s="43"/>
      <c r="NAX12" s="43"/>
      <c r="NAY12" s="43"/>
      <c r="NAZ12" s="43"/>
      <c r="NBA12" s="43"/>
      <c r="NBB12" s="43"/>
      <c r="NBC12" s="43"/>
      <c r="NBD12" s="43"/>
      <c r="NBE12" s="43"/>
      <c r="NBF12" s="43"/>
      <c r="NBG12" s="43"/>
      <c r="NBH12" s="43"/>
      <c r="NBI12" s="43"/>
      <c r="NBJ12" s="43"/>
      <c r="NBK12" s="43"/>
      <c r="NBL12" s="43"/>
      <c r="NBM12" s="43"/>
      <c r="NBN12" s="43"/>
      <c r="NBO12" s="43"/>
      <c r="NBP12" s="43"/>
      <c r="NBQ12" s="43"/>
      <c r="NBR12" s="43"/>
      <c r="NBS12" s="43"/>
      <c r="NBT12" s="43"/>
      <c r="NBU12" s="43"/>
      <c r="NBV12" s="43"/>
      <c r="NBW12" s="43"/>
      <c r="NBX12" s="43"/>
      <c r="NBY12" s="43"/>
      <c r="NBZ12" s="43"/>
      <c r="NCA12" s="43"/>
      <c r="NCB12" s="43"/>
      <c r="NCC12" s="43"/>
      <c r="NCD12" s="43"/>
      <c r="NCE12" s="43"/>
      <c r="NCF12" s="43"/>
      <c r="NCG12" s="43"/>
      <c r="NCH12" s="43"/>
      <c r="NCI12" s="43"/>
      <c r="NCJ12" s="43"/>
      <c r="NCK12" s="43"/>
      <c r="NCL12" s="43"/>
      <c r="NCM12" s="43"/>
      <c r="NCN12" s="43"/>
      <c r="NCO12" s="43"/>
      <c r="NCP12" s="43"/>
      <c r="NCQ12" s="43"/>
      <c r="NCR12" s="43"/>
      <c r="NCS12" s="43"/>
      <c r="NCT12" s="43"/>
      <c r="NCU12" s="43"/>
      <c r="NCV12" s="43"/>
      <c r="NCW12" s="43"/>
      <c r="NCX12" s="43"/>
      <c r="NCY12" s="43"/>
      <c r="NCZ12" s="43"/>
      <c r="NDA12" s="43"/>
      <c r="NDB12" s="43"/>
      <c r="NDC12" s="43"/>
      <c r="NDD12" s="43"/>
      <c r="NDE12" s="43"/>
      <c r="NDF12" s="43"/>
      <c r="NDG12" s="43"/>
      <c r="NDH12" s="43"/>
      <c r="NDI12" s="43"/>
      <c r="NDJ12" s="43"/>
      <c r="NDK12" s="43"/>
      <c r="NDL12" s="43"/>
      <c r="NDM12" s="43"/>
      <c r="NDN12" s="43"/>
      <c r="NDO12" s="43"/>
      <c r="NDP12" s="43"/>
      <c r="NDQ12" s="43"/>
      <c r="NDR12" s="43"/>
      <c r="NDS12" s="43"/>
      <c r="NDT12" s="43"/>
      <c r="NDU12" s="43"/>
      <c r="NDV12" s="43"/>
      <c r="NDW12" s="43"/>
      <c r="NDX12" s="43"/>
      <c r="NDY12" s="43"/>
      <c r="NDZ12" s="43"/>
      <c r="NEA12" s="43"/>
      <c r="NEB12" s="43"/>
      <c r="NEC12" s="43"/>
      <c r="NED12" s="43"/>
      <c r="NEE12" s="43"/>
      <c r="NEF12" s="43"/>
      <c r="NEG12" s="43"/>
      <c r="NEH12" s="43"/>
      <c r="NEI12" s="43"/>
      <c r="NEJ12" s="43"/>
      <c r="NEK12" s="43"/>
      <c r="NEL12" s="43"/>
      <c r="NEM12" s="43"/>
      <c r="NEN12" s="43"/>
      <c r="NEO12" s="43"/>
      <c r="NEP12" s="43"/>
      <c r="NEQ12" s="43"/>
      <c r="NER12" s="43"/>
      <c r="NES12" s="43"/>
      <c r="NET12" s="43"/>
      <c r="NEU12" s="43"/>
      <c r="NEV12" s="43"/>
      <c r="NEW12" s="43"/>
      <c r="NEX12" s="43"/>
      <c r="NEY12" s="43"/>
      <c r="NEZ12" s="43"/>
      <c r="NFA12" s="43"/>
      <c r="NFB12" s="43"/>
      <c r="NFC12" s="43"/>
      <c r="NFD12" s="43"/>
      <c r="NFE12" s="43"/>
      <c r="NFF12" s="43"/>
      <c r="NFG12" s="43"/>
      <c r="NFH12" s="43"/>
      <c r="NFI12" s="43"/>
      <c r="NFJ12" s="43"/>
      <c r="NFK12" s="43"/>
      <c r="NFL12" s="43"/>
      <c r="NFM12" s="43"/>
      <c r="NFN12" s="43"/>
      <c r="NFO12" s="43"/>
      <c r="NFP12" s="43"/>
      <c r="NFQ12" s="43"/>
      <c r="NFR12" s="43"/>
      <c r="NFS12" s="43"/>
      <c r="NFT12" s="43"/>
      <c r="NFU12" s="43"/>
      <c r="NFV12" s="43"/>
      <c r="NFW12" s="43"/>
      <c r="NFX12" s="43"/>
      <c r="NFY12" s="43"/>
      <c r="NFZ12" s="43"/>
      <c r="NGA12" s="43"/>
      <c r="NGB12" s="43"/>
      <c r="NGC12" s="43"/>
      <c r="NGD12" s="43"/>
      <c r="NGE12" s="43"/>
      <c r="NGF12" s="43"/>
      <c r="NGG12" s="43"/>
      <c r="NGH12" s="43"/>
      <c r="NGI12" s="43"/>
      <c r="NGJ12" s="43"/>
      <c r="NGK12" s="43"/>
      <c r="NGL12" s="43"/>
      <c r="NGM12" s="43"/>
      <c r="NGN12" s="43"/>
      <c r="NGO12" s="43"/>
      <c r="NGP12" s="43"/>
      <c r="NGQ12" s="43"/>
      <c r="NGR12" s="43"/>
      <c r="NGS12" s="43"/>
      <c r="NGT12" s="43"/>
      <c r="NGU12" s="43"/>
      <c r="NGV12" s="43"/>
      <c r="NGW12" s="43"/>
      <c r="NGX12" s="43"/>
      <c r="NGY12" s="43"/>
      <c r="NGZ12" s="43"/>
      <c r="NHA12" s="43"/>
      <c r="NHB12" s="43"/>
      <c r="NHC12" s="43"/>
      <c r="NHD12" s="43"/>
      <c r="NHE12" s="43"/>
      <c r="NHF12" s="43"/>
      <c r="NHG12" s="43"/>
      <c r="NHH12" s="43"/>
      <c r="NHI12" s="43"/>
      <c r="NHJ12" s="43"/>
      <c r="NHK12" s="43"/>
      <c r="NHL12" s="43"/>
      <c r="NHM12" s="43"/>
      <c r="NHN12" s="43"/>
      <c r="NHO12" s="43"/>
      <c r="NHP12" s="43"/>
      <c r="NHQ12" s="43"/>
      <c r="NHR12" s="43"/>
      <c r="NHS12" s="43"/>
      <c r="NHT12" s="43"/>
      <c r="NHU12" s="43"/>
      <c r="NHV12" s="43"/>
      <c r="NHW12" s="43"/>
      <c r="NHX12" s="43"/>
      <c r="NHY12" s="43"/>
      <c r="NHZ12" s="43"/>
      <c r="NIA12" s="43"/>
      <c r="NIB12" s="43"/>
      <c r="NIC12" s="43"/>
      <c r="NID12" s="43"/>
      <c r="NIE12" s="43"/>
      <c r="NIF12" s="43"/>
      <c r="NIG12" s="43"/>
      <c r="NIH12" s="43"/>
      <c r="NII12" s="43"/>
      <c r="NIJ12" s="43"/>
      <c r="NIK12" s="43"/>
      <c r="NIL12" s="43"/>
      <c r="NIM12" s="43"/>
      <c r="NIN12" s="43"/>
      <c r="NIO12" s="43"/>
      <c r="NIP12" s="43"/>
      <c r="NIQ12" s="43"/>
      <c r="NIR12" s="43"/>
      <c r="NIS12" s="43"/>
      <c r="NIT12" s="43"/>
      <c r="NIU12" s="43"/>
      <c r="NIV12" s="43"/>
      <c r="NIW12" s="43"/>
      <c r="NIX12" s="43"/>
      <c r="NIY12" s="43"/>
      <c r="NIZ12" s="43"/>
      <c r="NJA12" s="43"/>
      <c r="NJB12" s="43"/>
      <c r="NJC12" s="43"/>
      <c r="NJD12" s="43"/>
      <c r="NJE12" s="43"/>
      <c r="NJF12" s="43"/>
      <c r="NJG12" s="43"/>
      <c r="NJH12" s="43"/>
      <c r="NJI12" s="43"/>
      <c r="NJJ12" s="43"/>
      <c r="NJK12" s="43"/>
      <c r="NJL12" s="43"/>
      <c r="NJM12" s="43"/>
      <c r="NJN12" s="43"/>
      <c r="NJO12" s="43"/>
      <c r="NJP12" s="43"/>
      <c r="NJQ12" s="43"/>
      <c r="NJR12" s="43"/>
      <c r="NJS12" s="43"/>
      <c r="NJT12" s="43"/>
      <c r="NJU12" s="43"/>
      <c r="NJV12" s="43"/>
      <c r="NJW12" s="43"/>
      <c r="NJX12" s="43"/>
      <c r="NJY12" s="43"/>
      <c r="NJZ12" s="43"/>
      <c r="NKA12" s="43"/>
      <c r="NKB12" s="43"/>
      <c r="NKC12" s="43"/>
      <c r="NKD12" s="43"/>
      <c r="NKE12" s="43"/>
      <c r="NKF12" s="43"/>
      <c r="NKG12" s="43"/>
      <c r="NKH12" s="43"/>
      <c r="NKI12" s="43"/>
      <c r="NKJ12" s="43"/>
      <c r="NKK12" s="43"/>
      <c r="NKL12" s="43"/>
      <c r="NKM12" s="43"/>
      <c r="NKN12" s="43"/>
      <c r="NKO12" s="43"/>
      <c r="NKP12" s="43"/>
      <c r="NKQ12" s="43"/>
      <c r="NKR12" s="43"/>
      <c r="NKS12" s="43"/>
      <c r="NKT12" s="43"/>
      <c r="NKU12" s="43"/>
      <c r="NKV12" s="43"/>
      <c r="NKW12" s="43"/>
      <c r="NKX12" s="43"/>
      <c r="NKY12" s="43"/>
      <c r="NKZ12" s="43"/>
      <c r="NLA12" s="43"/>
      <c r="NLB12" s="43"/>
      <c r="NLC12" s="43"/>
      <c r="NLD12" s="43"/>
      <c r="NLE12" s="43"/>
      <c r="NLF12" s="43"/>
      <c r="NLG12" s="43"/>
      <c r="NLH12" s="43"/>
      <c r="NLI12" s="43"/>
      <c r="NLJ12" s="43"/>
      <c r="NLK12" s="43"/>
      <c r="NLL12" s="43"/>
      <c r="NLM12" s="43"/>
      <c r="NLN12" s="43"/>
      <c r="NLO12" s="43"/>
      <c r="NLP12" s="43"/>
      <c r="NLQ12" s="43"/>
      <c r="NLR12" s="43"/>
      <c r="NLS12" s="43"/>
      <c r="NLT12" s="43"/>
      <c r="NLU12" s="43"/>
      <c r="NLV12" s="43"/>
      <c r="NLW12" s="43"/>
      <c r="NLX12" s="43"/>
      <c r="NLY12" s="43"/>
      <c r="NLZ12" s="43"/>
      <c r="NMA12" s="43"/>
      <c r="NMB12" s="43"/>
      <c r="NMC12" s="43"/>
      <c r="NMD12" s="43"/>
      <c r="NME12" s="43"/>
      <c r="NMF12" s="43"/>
      <c r="NMG12" s="43"/>
      <c r="NMH12" s="43"/>
      <c r="NMI12" s="43"/>
      <c r="NMJ12" s="43"/>
      <c r="NMK12" s="43"/>
      <c r="NML12" s="43"/>
      <c r="NMM12" s="43"/>
      <c r="NMN12" s="43"/>
      <c r="NMO12" s="43"/>
      <c r="NMP12" s="43"/>
      <c r="NMQ12" s="43"/>
      <c r="NMR12" s="43"/>
      <c r="NMS12" s="43"/>
      <c r="NMT12" s="43"/>
      <c r="NMU12" s="43"/>
      <c r="NMV12" s="43"/>
      <c r="NMW12" s="43"/>
      <c r="NMX12" s="43"/>
      <c r="NMY12" s="43"/>
      <c r="NMZ12" s="43"/>
      <c r="NNA12" s="43"/>
      <c r="NNB12" s="43"/>
      <c r="NNC12" s="43"/>
      <c r="NND12" s="43"/>
      <c r="NNE12" s="43"/>
      <c r="NNF12" s="43"/>
      <c r="NNG12" s="43"/>
      <c r="NNH12" s="43"/>
      <c r="NNI12" s="43"/>
      <c r="NNJ12" s="43"/>
      <c r="NNK12" s="43"/>
      <c r="NNL12" s="43"/>
      <c r="NNM12" s="43"/>
      <c r="NNN12" s="43"/>
      <c r="NNO12" s="43"/>
      <c r="NNP12" s="43"/>
      <c r="NNQ12" s="43"/>
      <c r="NNR12" s="43"/>
      <c r="NNS12" s="43"/>
      <c r="NNT12" s="43"/>
      <c r="NNU12" s="43"/>
      <c r="NNV12" s="43"/>
      <c r="NNW12" s="43"/>
      <c r="NNX12" s="43"/>
      <c r="NNY12" s="43"/>
      <c r="NNZ12" s="43"/>
      <c r="NOA12" s="43"/>
      <c r="NOB12" s="43"/>
      <c r="NOC12" s="43"/>
      <c r="NOD12" s="43"/>
      <c r="NOE12" s="43"/>
      <c r="NOF12" s="43"/>
      <c r="NOG12" s="43"/>
      <c r="NOH12" s="43"/>
      <c r="NOI12" s="43"/>
      <c r="NOJ12" s="43"/>
      <c r="NOK12" s="43"/>
      <c r="NOL12" s="43"/>
      <c r="NOM12" s="43"/>
      <c r="NON12" s="43"/>
      <c r="NOO12" s="43"/>
      <c r="NOP12" s="43"/>
      <c r="NOQ12" s="43"/>
      <c r="NOR12" s="43"/>
      <c r="NOS12" s="43"/>
      <c r="NOT12" s="43"/>
      <c r="NOU12" s="43"/>
      <c r="NOV12" s="43"/>
      <c r="NOW12" s="43"/>
      <c r="NOX12" s="43"/>
      <c r="NOY12" s="43"/>
      <c r="NOZ12" s="43"/>
      <c r="NPA12" s="43"/>
      <c r="NPB12" s="43"/>
      <c r="NPC12" s="43"/>
      <c r="NPD12" s="43"/>
      <c r="NPE12" s="43"/>
      <c r="NPF12" s="43"/>
      <c r="NPG12" s="43"/>
      <c r="NPH12" s="43"/>
      <c r="NPI12" s="43"/>
      <c r="NPJ12" s="43"/>
      <c r="NPK12" s="43"/>
      <c r="NPL12" s="43"/>
      <c r="NPM12" s="43"/>
      <c r="NPN12" s="43"/>
      <c r="NPO12" s="43"/>
      <c r="NPP12" s="43"/>
      <c r="NPQ12" s="43"/>
      <c r="NPR12" s="43"/>
      <c r="NPS12" s="43"/>
      <c r="NPT12" s="43"/>
      <c r="NPU12" s="43"/>
      <c r="NPV12" s="43"/>
      <c r="NPW12" s="43"/>
      <c r="NPX12" s="43"/>
      <c r="NPY12" s="43"/>
      <c r="NPZ12" s="43"/>
      <c r="NQA12" s="43"/>
      <c r="NQB12" s="43"/>
      <c r="NQC12" s="43"/>
      <c r="NQD12" s="43"/>
      <c r="NQE12" s="43"/>
      <c r="NQF12" s="43"/>
      <c r="NQG12" s="43"/>
      <c r="NQH12" s="43"/>
      <c r="NQI12" s="43"/>
      <c r="NQJ12" s="43"/>
      <c r="NQK12" s="43"/>
      <c r="NQL12" s="43"/>
      <c r="NQM12" s="43"/>
      <c r="NQN12" s="43"/>
      <c r="NQO12" s="43"/>
      <c r="NQP12" s="43"/>
      <c r="NQQ12" s="43"/>
      <c r="NQR12" s="43"/>
      <c r="NQS12" s="43"/>
      <c r="NQT12" s="43"/>
      <c r="NQU12" s="43"/>
      <c r="NQV12" s="43"/>
      <c r="NQW12" s="43"/>
      <c r="NQX12" s="43"/>
      <c r="NQY12" s="43"/>
      <c r="NQZ12" s="43"/>
      <c r="NRA12" s="43"/>
      <c r="NRB12" s="43"/>
      <c r="NRC12" s="43"/>
      <c r="NRD12" s="43"/>
      <c r="NRE12" s="43"/>
      <c r="NRF12" s="43"/>
      <c r="NRG12" s="43"/>
      <c r="NRH12" s="43"/>
      <c r="NRI12" s="43"/>
      <c r="NRJ12" s="43"/>
      <c r="NRK12" s="43"/>
      <c r="NRL12" s="43"/>
      <c r="NRM12" s="43"/>
      <c r="NRN12" s="43"/>
      <c r="NRO12" s="43"/>
      <c r="NRP12" s="43"/>
      <c r="NRQ12" s="43"/>
      <c r="NRR12" s="43"/>
      <c r="NRS12" s="43"/>
      <c r="NRT12" s="43"/>
      <c r="NRU12" s="43"/>
      <c r="NRV12" s="43"/>
      <c r="NRW12" s="43"/>
      <c r="NRX12" s="43"/>
      <c r="NRY12" s="43"/>
      <c r="NRZ12" s="43"/>
      <c r="NSA12" s="43"/>
      <c r="NSB12" s="43"/>
      <c r="NSC12" s="43"/>
      <c r="NSD12" s="43"/>
      <c r="NSE12" s="43"/>
      <c r="NSF12" s="43"/>
      <c r="NSG12" s="43"/>
      <c r="NSH12" s="43"/>
      <c r="NSI12" s="43"/>
      <c r="NSJ12" s="43"/>
      <c r="NSK12" s="43"/>
      <c r="NSL12" s="43"/>
      <c r="NSM12" s="43"/>
      <c r="NSN12" s="43"/>
      <c r="NSO12" s="43"/>
      <c r="NSP12" s="43"/>
      <c r="NSQ12" s="43"/>
      <c r="NSR12" s="43"/>
      <c r="NSS12" s="43"/>
      <c r="NST12" s="43"/>
      <c r="NSU12" s="43"/>
      <c r="NSV12" s="43"/>
      <c r="NSW12" s="43"/>
      <c r="NSX12" s="43"/>
      <c r="NSY12" s="43"/>
      <c r="NSZ12" s="43"/>
      <c r="NTA12" s="43"/>
      <c r="NTB12" s="43"/>
      <c r="NTC12" s="43"/>
      <c r="NTD12" s="43"/>
      <c r="NTE12" s="43"/>
      <c r="NTF12" s="43"/>
      <c r="NTG12" s="43"/>
      <c r="NTH12" s="43"/>
      <c r="NTI12" s="43"/>
      <c r="NTJ12" s="43"/>
      <c r="NTK12" s="43"/>
      <c r="NTL12" s="43"/>
      <c r="NTM12" s="43"/>
      <c r="NTN12" s="43"/>
      <c r="NTO12" s="43"/>
      <c r="NTP12" s="43"/>
      <c r="NTQ12" s="43"/>
      <c r="NTR12" s="43"/>
      <c r="NTS12" s="43"/>
      <c r="NTT12" s="43"/>
      <c r="NTU12" s="43"/>
      <c r="NTV12" s="43"/>
      <c r="NTW12" s="43"/>
      <c r="NTX12" s="43"/>
      <c r="NTY12" s="43"/>
      <c r="NTZ12" s="43"/>
      <c r="NUA12" s="43"/>
      <c r="NUB12" s="43"/>
      <c r="NUC12" s="43"/>
      <c r="NUD12" s="43"/>
      <c r="NUE12" s="43"/>
      <c r="NUF12" s="43"/>
      <c r="NUG12" s="43"/>
      <c r="NUH12" s="43"/>
      <c r="NUI12" s="43"/>
      <c r="NUJ12" s="43"/>
      <c r="NUK12" s="43"/>
      <c r="NUL12" s="43"/>
      <c r="NUM12" s="43"/>
      <c r="NUN12" s="43"/>
      <c r="NUO12" s="43"/>
      <c r="NUP12" s="43"/>
      <c r="NUQ12" s="43"/>
      <c r="NUR12" s="43"/>
      <c r="NUS12" s="43"/>
      <c r="NUT12" s="43"/>
      <c r="NUU12" s="43"/>
      <c r="NUV12" s="43"/>
      <c r="NUW12" s="43"/>
      <c r="NUX12" s="43"/>
      <c r="NUY12" s="43"/>
      <c r="NUZ12" s="43"/>
      <c r="NVA12" s="43"/>
      <c r="NVB12" s="43"/>
      <c r="NVC12" s="43"/>
      <c r="NVD12" s="43"/>
      <c r="NVE12" s="43"/>
      <c r="NVF12" s="43"/>
      <c r="NVG12" s="43"/>
      <c r="NVH12" s="43"/>
      <c r="NVI12" s="43"/>
      <c r="NVJ12" s="43"/>
      <c r="NVK12" s="43"/>
      <c r="NVL12" s="43"/>
      <c r="NVM12" s="43"/>
      <c r="NVN12" s="43"/>
      <c r="NVO12" s="43"/>
      <c r="NVP12" s="43"/>
      <c r="NVQ12" s="43"/>
      <c r="NVR12" s="43"/>
      <c r="NVS12" s="43"/>
      <c r="NVT12" s="43"/>
      <c r="NVU12" s="43"/>
      <c r="NVV12" s="43"/>
      <c r="NVW12" s="43"/>
      <c r="NVX12" s="43"/>
      <c r="NVY12" s="43"/>
      <c r="NVZ12" s="43"/>
      <c r="NWA12" s="43"/>
      <c r="NWB12" s="43"/>
      <c r="NWC12" s="43"/>
      <c r="NWD12" s="43"/>
      <c r="NWE12" s="43"/>
      <c r="NWF12" s="43"/>
      <c r="NWG12" s="43"/>
      <c r="NWH12" s="43"/>
      <c r="NWI12" s="43"/>
      <c r="NWJ12" s="43"/>
      <c r="NWK12" s="43"/>
      <c r="NWL12" s="43"/>
      <c r="NWM12" s="43"/>
      <c r="NWN12" s="43"/>
      <c r="NWO12" s="43"/>
      <c r="NWP12" s="43"/>
      <c r="NWQ12" s="43"/>
      <c r="NWR12" s="43"/>
      <c r="NWS12" s="43"/>
      <c r="NWT12" s="43"/>
      <c r="NWU12" s="43"/>
      <c r="NWV12" s="43"/>
      <c r="NWW12" s="43"/>
      <c r="NWX12" s="43"/>
      <c r="NWY12" s="43"/>
      <c r="NWZ12" s="43"/>
      <c r="NXA12" s="43"/>
      <c r="NXB12" s="43"/>
      <c r="NXC12" s="43"/>
      <c r="NXD12" s="43"/>
      <c r="NXE12" s="43"/>
      <c r="NXF12" s="43"/>
      <c r="NXG12" s="43"/>
      <c r="NXH12" s="43"/>
      <c r="NXI12" s="43"/>
      <c r="NXJ12" s="43"/>
      <c r="NXK12" s="43"/>
      <c r="NXL12" s="43"/>
      <c r="NXM12" s="43"/>
      <c r="NXN12" s="43"/>
      <c r="NXO12" s="43"/>
      <c r="NXP12" s="43"/>
      <c r="NXQ12" s="43"/>
      <c r="NXR12" s="43"/>
      <c r="NXS12" s="43"/>
      <c r="NXT12" s="43"/>
      <c r="NXU12" s="43"/>
      <c r="NXV12" s="43"/>
      <c r="NXW12" s="43"/>
      <c r="NXX12" s="43"/>
      <c r="NXY12" s="43"/>
      <c r="NXZ12" s="43"/>
      <c r="NYA12" s="43"/>
      <c r="NYB12" s="43"/>
      <c r="NYC12" s="43"/>
      <c r="NYD12" s="43"/>
      <c r="NYE12" s="43"/>
      <c r="NYF12" s="43"/>
      <c r="NYG12" s="43"/>
      <c r="NYH12" s="43"/>
      <c r="NYI12" s="43"/>
      <c r="NYJ12" s="43"/>
      <c r="NYK12" s="43"/>
      <c r="NYL12" s="43"/>
      <c r="NYM12" s="43"/>
      <c r="NYN12" s="43"/>
      <c r="NYO12" s="43"/>
      <c r="NYP12" s="43"/>
      <c r="NYQ12" s="43"/>
      <c r="NYR12" s="43"/>
      <c r="NYS12" s="43"/>
      <c r="NYT12" s="43"/>
      <c r="NYU12" s="43"/>
      <c r="NYV12" s="43"/>
      <c r="NYW12" s="43"/>
      <c r="NYX12" s="43"/>
      <c r="NYY12" s="43"/>
      <c r="NYZ12" s="43"/>
      <c r="NZA12" s="43"/>
      <c r="NZB12" s="43"/>
      <c r="NZC12" s="43"/>
      <c r="NZD12" s="43"/>
      <c r="NZE12" s="43"/>
      <c r="NZF12" s="43"/>
      <c r="NZG12" s="43"/>
      <c r="NZH12" s="43"/>
      <c r="NZI12" s="43"/>
      <c r="NZJ12" s="43"/>
      <c r="NZK12" s="43"/>
      <c r="NZL12" s="43"/>
      <c r="NZM12" s="43"/>
      <c r="NZN12" s="43"/>
      <c r="NZO12" s="43"/>
      <c r="NZP12" s="43"/>
      <c r="NZQ12" s="43"/>
      <c r="NZR12" s="43"/>
      <c r="NZS12" s="43"/>
      <c r="NZT12" s="43"/>
      <c r="NZU12" s="43"/>
      <c r="NZV12" s="43"/>
      <c r="NZW12" s="43"/>
      <c r="NZX12" s="43"/>
      <c r="NZY12" s="43"/>
      <c r="NZZ12" s="43"/>
      <c r="OAA12" s="43"/>
      <c r="OAB12" s="43"/>
      <c r="OAC12" s="43"/>
      <c r="OAD12" s="43"/>
      <c r="OAE12" s="43"/>
      <c r="OAF12" s="43"/>
      <c r="OAG12" s="43"/>
      <c r="OAH12" s="43"/>
      <c r="OAI12" s="43"/>
      <c r="OAJ12" s="43"/>
      <c r="OAK12" s="43"/>
      <c r="OAL12" s="43"/>
      <c r="OAM12" s="43"/>
      <c r="OAN12" s="43"/>
      <c r="OAO12" s="43"/>
      <c r="OAP12" s="43"/>
      <c r="OAQ12" s="43"/>
      <c r="OAR12" s="43"/>
      <c r="OAS12" s="43"/>
      <c r="OAT12" s="43"/>
      <c r="OAU12" s="43"/>
      <c r="OAV12" s="43"/>
      <c r="OAW12" s="43"/>
      <c r="OAX12" s="43"/>
      <c r="OAY12" s="43"/>
      <c r="OAZ12" s="43"/>
      <c r="OBA12" s="43"/>
      <c r="OBB12" s="43"/>
      <c r="OBC12" s="43"/>
      <c r="OBD12" s="43"/>
      <c r="OBE12" s="43"/>
      <c r="OBF12" s="43"/>
      <c r="OBG12" s="43"/>
      <c r="OBH12" s="43"/>
      <c r="OBI12" s="43"/>
      <c r="OBJ12" s="43"/>
      <c r="OBK12" s="43"/>
      <c r="OBL12" s="43"/>
      <c r="OBM12" s="43"/>
      <c r="OBN12" s="43"/>
      <c r="OBO12" s="43"/>
      <c r="OBP12" s="43"/>
      <c r="OBQ12" s="43"/>
      <c r="OBR12" s="43"/>
      <c r="OBS12" s="43"/>
      <c r="OBT12" s="43"/>
      <c r="OBU12" s="43"/>
      <c r="OBV12" s="43"/>
      <c r="OBW12" s="43"/>
      <c r="OBX12" s="43"/>
      <c r="OBY12" s="43"/>
      <c r="OBZ12" s="43"/>
      <c r="OCA12" s="43"/>
      <c r="OCB12" s="43"/>
      <c r="OCC12" s="43"/>
      <c r="OCD12" s="43"/>
      <c r="OCE12" s="43"/>
      <c r="OCF12" s="43"/>
      <c r="OCG12" s="43"/>
      <c r="OCH12" s="43"/>
      <c r="OCI12" s="43"/>
      <c r="OCJ12" s="43"/>
      <c r="OCK12" s="43"/>
      <c r="OCL12" s="43"/>
      <c r="OCM12" s="43"/>
      <c r="OCN12" s="43"/>
      <c r="OCO12" s="43"/>
      <c r="OCP12" s="43"/>
      <c r="OCQ12" s="43"/>
      <c r="OCR12" s="43"/>
      <c r="OCS12" s="43"/>
      <c r="OCT12" s="43"/>
      <c r="OCU12" s="43"/>
      <c r="OCV12" s="43"/>
      <c r="OCW12" s="43"/>
      <c r="OCX12" s="43"/>
      <c r="OCY12" s="43"/>
      <c r="OCZ12" s="43"/>
      <c r="ODA12" s="43"/>
      <c r="ODB12" s="43"/>
      <c r="ODC12" s="43"/>
      <c r="ODD12" s="43"/>
      <c r="ODE12" s="43"/>
      <c r="ODF12" s="43"/>
      <c r="ODG12" s="43"/>
      <c r="ODH12" s="43"/>
      <c r="ODI12" s="43"/>
      <c r="ODJ12" s="43"/>
      <c r="ODK12" s="43"/>
      <c r="ODL12" s="43"/>
      <c r="ODM12" s="43"/>
      <c r="ODN12" s="43"/>
      <c r="ODO12" s="43"/>
      <c r="ODP12" s="43"/>
      <c r="ODQ12" s="43"/>
      <c r="ODR12" s="43"/>
      <c r="ODS12" s="43"/>
      <c r="ODT12" s="43"/>
      <c r="ODU12" s="43"/>
      <c r="ODV12" s="43"/>
      <c r="ODW12" s="43"/>
      <c r="ODX12" s="43"/>
      <c r="ODY12" s="43"/>
      <c r="ODZ12" s="43"/>
      <c r="OEA12" s="43"/>
      <c r="OEB12" s="43"/>
      <c r="OEC12" s="43"/>
      <c r="OED12" s="43"/>
      <c r="OEE12" s="43"/>
      <c r="OEF12" s="43"/>
      <c r="OEG12" s="43"/>
      <c r="OEH12" s="43"/>
      <c r="OEI12" s="43"/>
      <c r="OEJ12" s="43"/>
      <c r="OEK12" s="43"/>
      <c r="OEL12" s="43"/>
      <c r="OEM12" s="43"/>
      <c r="OEN12" s="43"/>
      <c r="OEO12" s="43"/>
      <c r="OEP12" s="43"/>
      <c r="OEQ12" s="43"/>
      <c r="OER12" s="43"/>
      <c r="OES12" s="43"/>
      <c r="OET12" s="43"/>
      <c r="OEU12" s="43"/>
      <c r="OEV12" s="43"/>
      <c r="OEW12" s="43"/>
      <c r="OEX12" s="43"/>
      <c r="OEY12" s="43"/>
      <c r="OEZ12" s="43"/>
      <c r="OFA12" s="43"/>
      <c r="OFB12" s="43"/>
      <c r="OFC12" s="43"/>
      <c r="OFD12" s="43"/>
      <c r="OFE12" s="43"/>
      <c r="OFF12" s="43"/>
      <c r="OFG12" s="43"/>
      <c r="OFH12" s="43"/>
      <c r="OFI12" s="43"/>
      <c r="OFJ12" s="43"/>
      <c r="OFK12" s="43"/>
      <c r="OFL12" s="43"/>
      <c r="OFM12" s="43"/>
      <c r="OFN12" s="43"/>
      <c r="OFO12" s="43"/>
      <c r="OFP12" s="43"/>
      <c r="OFQ12" s="43"/>
      <c r="OFR12" s="43"/>
      <c r="OFS12" s="43"/>
      <c r="OFT12" s="43"/>
      <c r="OFU12" s="43"/>
      <c r="OFV12" s="43"/>
      <c r="OFW12" s="43"/>
      <c r="OFX12" s="43"/>
      <c r="OFY12" s="43"/>
      <c r="OFZ12" s="43"/>
      <c r="OGA12" s="43"/>
      <c r="OGB12" s="43"/>
      <c r="OGC12" s="43"/>
      <c r="OGD12" s="43"/>
      <c r="OGE12" s="43"/>
      <c r="OGF12" s="43"/>
      <c r="OGG12" s="43"/>
      <c r="OGH12" s="43"/>
      <c r="OGI12" s="43"/>
      <c r="OGJ12" s="43"/>
      <c r="OGK12" s="43"/>
      <c r="OGL12" s="43"/>
      <c r="OGM12" s="43"/>
      <c r="OGN12" s="43"/>
      <c r="OGO12" s="43"/>
      <c r="OGP12" s="43"/>
      <c r="OGQ12" s="43"/>
      <c r="OGR12" s="43"/>
      <c r="OGS12" s="43"/>
      <c r="OGT12" s="43"/>
      <c r="OGU12" s="43"/>
      <c r="OGV12" s="43"/>
      <c r="OGW12" s="43"/>
      <c r="OGX12" s="43"/>
      <c r="OGY12" s="43"/>
      <c r="OGZ12" s="43"/>
      <c r="OHA12" s="43"/>
      <c r="OHB12" s="43"/>
      <c r="OHC12" s="43"/>
      <c r="OHD12" s="43"/>
      <c r="OHE12" s="43"/>
      <c r="OHF12" s="43"/>
      <c r="OHG12" s="43"/>
      <c r="OHH12" s="43"/>
      <c r="OHI12" s="43"/>
      <c r="OHJ12" s="43"/>
      <c r="OHK12" s="43"/>
      <c r="OHL12" s="43"/>
      <c r="OHM12" s="43"/>
      <c r="OHN12" s="43"/>
      <c r="OHO12" s="43"/>
      <c r="OHP12" s="43"/>
      <c r="OHQ12" s="43"/>
      <c r="OHR12" s="43"/>
      <c r="OHS12" s="43"/>
      <c r="OHT12" s="43"/>
      <c r="OHU12" s="43"/>
      <c r="OHV12" s="43"/>
      <c r="OHW12" s="43"/>
      <c r="OHX12" s="43"/>
      <c r="OHY12" s="43"/>
      <c r="OHZ12" s="43"/>
      <c r="OIA12" s="43"/>
      <c r="OIB12" s="43"/>
      <c r="OIC12" s="43"/>
      <c r="OID12" s="43"/>
      <c r="OIE12" s="43"/>
      <c r="OIF12" s="43"/>
      <c r="OIG12" s="43"/>
      <c r="OIH12" s="43"/>
      <c r="OII12" s="43"/>
      <c r="OIJ12" s="43"/>
      <c r="OIK12" s="43"/>
      <c r="OIL12" s="43"/>
      <c r="OIM12" s="43"/>
      <c r="OIN12" s="43"/>
      <c r="OIO12" s="43"/>
      <c r="OIP12" s="43"/>
      <c r="OIQ12" s="43"/>
      <c r="OIR12" s="43"/>
      <c r="OIS12" s="43"/>
      <c r="OIT12" s="43"/>
      <c r="OIU12" s="43"/>
      <c r="OIV12" s="43"/>
      <c r="OIW12" s="43"/>
      <c r="OIX12" s="43"/>
      <c r="OIY12" s="43"/>
      <c r="OIZ12" s="43"/>
      <c r="OJA12" s="43"/>
      <c r="OJB12" s="43"/>
      <c r="OJC12" s="43"/>
      <c r="OJD12" s="43"/>
      <c r="OJE12" s="43"/>
      <c r="OJF12" s="43"/>
      <c r="OJG12" s="43"/>
      <c r="OJH12" s="43"/>
      <c r="OJI12" s="43"/>
      <c r="OJJ12" s="43"/>
      <c r="OJK12" s="43"/>
      <c r="OJL12" s="43"/>
      <c r="OJM12" s="43"/>
      <c r="OJN12" s="43"/>
      <c r="OJO12" s="43"/>
      <c r="OJP12" s="43"/>
      <c r="OJQ12" s="43"/>
      <c r="OJR12" s="43"/>
      <c r="OJS12" s="43"/>
      <c r="OJT12" s="43"/>
      <c r="OJU12" s="43"/>
      <c r="OJV12" s="43"/>
      <c r="OJW12" s="43"/>
      <c r="OJX12" s="43"/>
      <c r="OJY12" s="43"/>
      <c r="OJZ12" s="43"/>
      <c r="OKA12" s="43"/>
      <c r="OKB12" s="43"/>
      <c r="OKC12" s="43"/>
      <c r="OKD12" s="43"/>
      <c r="OKE12" s="43"/>
      <c r="OKF12" s="43"/>
      <c r="OKG12" s="43"/>
      <c r="OKH12" s="43"/>
      <c r="OKI12" s="43"/>
      <c r="OKJ12" s="43"/>
      <c r="OKK12" s="43"/>
      <c r="OKL12" s="43"/>
      <c r="OKM12" s="43"/>
      <c r="OKN12" s="43"/>
      <c r="OKO12" s="43"/>
      <c r="OKP12" s="43"/>
      <c r="OKQ12" s="43"/>
      <c r="OKR12" s="43"/>
      <c r="OKS12" s="43"/>
      <c r="OKT12" s="43"/>
      <c r="OKU12" s="43"/>
      <c r="OKV12" s="43"/>
      <c r="OKW12" s="43"/>
      <c r="OKX12" s="43"/>
      <c r="OKY12" s="43"/>
      <c r="OKZ12" s="43"/>
      <c r="OLA12" s="43"/>
      <c r="OLB12" s="43"/>
      <c r="OLC12" s="43"/>
      <c r="OLD12" s="43"/>
      <c r="OLE12" s="43"/>
      <c r="OLF12" s="43"/>
      <c r="OLG12" s="43"/>
      <c r="OLH12" s="43"/>
      <c r="OLI12" s="43"/>
      <c r="OLJ12" s="43"/>
      <c r="OLK12" s="43"/>
      <c r="OLL12" s="43"/>
      <c r="OLM12" s="43"/>
      <c r="OLN12" s="43"/>
      <c r="OLO12" s="43"/>
      <c r="OLP12" s="43"/>
      <c r="OLQ12" s="43"/>
      <c r="OLR12" s="43"/>
      <c r="OLS12" s="43"/>
      <c r="OLT12" s="43"/>
      <c r="OLU12" s="43"/>
      <c r="OLV12" s="43"/>
      <c r="OLW12" s="43"/>
      <c r="OLX12" s="43"/>
      <c r="OLY12" s="43"/>
      <c r="OLZ12" s="43"/>
      <c r="OMA12" s="43"/>
      <c r="OMB12" s="43"/>
      <c r="OMC12" s="43"/>
      <c r="OMD12" s="43"/>
      <c r="OME12" s="43"/>
      <c r="OMF12" s="43"/>
      <c r="OMG12" s="43"/>
      <c r="OMH12" s="43"/>
      <c r="OMI12" s="43"/>
      <c r="OMJ12" s="43"/>
      <c r="OMK12" s="43"/>
      <c r="OML12" s="43"/>
      <c r="OMM12" s="43"/>
      <c r="OMN12" s="43"/>
      <c r="OMO12" s="43"/>
      <c r="OMP12" s="43"/>
      <c r="OMQ12" s="43"/>
      <c r="OMR12" s="43"/>
      <c r="OMS12" s="43"/>
      <c r="OMT12" s="43"/>
      <c r="OMU12" s="43"/>
      <c r="OMV12" s="43"/>
      <c r="OMW12" s="43"/>
      <c r="OMX12" s="43"/>
      <c r="OMY12" s="43"/>
      <c r="OMZ12" s="43"/>
      <c r="ONA12" s="43"/>
      <c r="ONB12" s="43"/>
      <c r="ONC12" s="43"/>
      <c r="OND12" s="43"/>
      <c r="ONE12" s="43"/>
      <c r="ONF12" s="43"/>
      <c r="ONG12" s="43"/>
      <c r="ONH12" s="43"/>
      <c r="ONI12" s="43"/>
      <c r="ONJ12" s="43"/>
      <c r="ONK12" s="43"/>
      <c r="ONL12" s="43"/>
      <c r="ONM12" s="43"/>
      <c r="ONN12" s="43"/>
      <c r="ONO12" s="43"/>
      <c r="ONP12" s="43"/>
      <c r="ONQ12" s="43"/>
      <c r="ONR12" s="43"/>
      <c r="ONS12" s="43"/>
      <c r="ONT12" s="43"/>
      <c r="ONU12" s="43"/>
      <c r="ONV12" s="43"/>
      <c r="ONW12" s="43"/>
      <c r="ONX12" s="43"/>
      <c r="ONY12" s="43"/>
      <c r="ONZ12" s="43"/>
      <c r="OOA12" s="43"/>
      <c r="OOB12" s="43"/>
      <c r="OOC12" s="43"/>
      <c r="OOD12" s="43"/>
      <c r="OOE12" s="43"/>
      <c r="OOF12" s="43"/>
      <c r="OOG12" s="43"/>
      <c r="OOH12" s="43"/>
      <c r="OOI12" s="43"/>
      <c r="OOJ12" s="43"/>
      <c r="OOK12" s="43"/>
      <c r="OOL12" s="43"/>
      <c r="OOM12" s="43"/>
      <c r="OON12" s="43"/>
      <c r="OOO12" s="43"/>
      <c r="OOP12" s="43"/>
      <c r="OOQ12" s="43"/>
      <c r="OOR12" s="43"/>
      <c r="OOS12" s="43"/>
      <c r="OOT12" s="43"/>
      <c r="OOU12" s="43"/>
      <c r="OOV12" s="43"/>
      <c r="OOW12" s="43"/>
      <c r="OOX12" s="43"/>
      <c r="OOY12" s="43"/>
      <c r="OOZ12" s="43"/>
      <c r="OPA12" s="43"/>
      <c r="OPB12" s="43"/>
      <c r="OPC12" s="43"/>
      <c r="OPD12" s="43"/>
      <c r="OPE12" s="43"/>
      <c r="OPF12" s="43"/>
      <c r="OPG12" s="43"/>
      <c r="OPH12" s="43"/>
      <c r="OPI12" s="43"/>
      <c r="OPJ12" s="43"/>
      <c r="OPK12" s="43"/>
      <c r="OPL12" s="43"/>
      <c r="OPM12" s="43"/>
      <c r="OPN12" s="43"/>
      <c r="OPO12" s="43"/>
      <c r="OPP12" s="43"/>
      <c r="OPQ12" s="43"/>
      <c r="OPR12" s="43"/>
      <c r="OPS12" s="43"/>
      <c r="OPT12" s="43"/>
      <c r="OPU12" s="43"/>
      <c r="OPV12" s="43"/>
      <c r="OPW12" s="43"/>
      <c r="OPX12" s="43"/>
      <c r="OPY12" s="43"/>
      <c r="OPZ12" s="43"/>
      <c r="OQA12" s="43"/>
      <c r="OQB12" s="43"/>
      <c r="OQC12" s="43"/>
      <c r="OQD12" s="43"/>
      <c r="OQE12" s="43"/>
      <c r="OQF12" s="43"/>
      <c r="OQG12" s="43"/>
      <c r="OQH12" s="43"/>
      <c r="OQI12" s="43"/>
      <c r="OQJ12" s="43"/>
      <c r="OQK12" s="43"/>
      <c r="OQL12" s="43"/>
      <c r="OQM12" s="43"/>
      <c r="OQN12" s="43"/>
      <c r="OQO12" s="43"/>
      <c r="OQP12" s="43"/>
      <c r="OQQ12" s="43"/>
      <c r="OQR12" s="43"/>
      <c r="OQS12" s="43"/>
      <c r="OQT12" s="43"/>
      <c r="OQU12" s="43"/>
      <c r="OQV12" s="43"/>
      <c r="OQW12" s="43"/>
      <c r="OQX12" s="43"/>
      <c r="OQY12" s="43"/>
      <c r="OQZ12" s="43"/>
      <c r="ORA12" s="43"/>
      <c r="ORB12" s="43"/>
      <c r="ORC12" s="43"/>
      <c r="ORD12" s="43"/>
      <c r="ORE12" s="43"/>
      <c r="ORF12" s="43"/>
      <c r="ORG12" s="43"/>
      <c r="ORH12" s="43"/>
      <c r="ORI12" s="43"/>
      <c r="ORJ12" s="43"/>
      <c r="ORK12" s="43"/>
      <c r="ORL12" s="43"/>
      <c r="ORM12" s="43"/>
      <c r="ORN12" s="43"/>
      <c r="ORO12" s="43"/>
      <c r="ORP12" s="43"/>
      <c r="ORQ12" s="43"/>
      <c r="ORR12" s="43"/>
      <c r="ORS12" s="43"/>
      <c r="ORT12" s="43"/>
      <c r="ORU12" s="43"/>
      <c r="ORV12" s="43"/>
      <c r="ORW12" s="43"/>
      <c r="ORX12" s="43"/>
      <c r="ORY12" s="43"/>
      <c r="ORZ12" s="43"/>
      <c r="OSA12" s="43"/>
      <c r="OSB12" s="43"/>
      <c r="OSC12" s="43"/>
      <c r="OSD12" s="43"/>
      <c r="OSE12" s="43"/>
      <c r="OSF12" s="43"/>
      <c r="OSG12" s="43"/>
      <c r="OSH12" s="43"/>
      <c r="OSI12" s="43"/>
      <c r="OSJ12" s="43"/>
      <c r="OSK12" s="43"/>
      <c r="OSL12" s="43"/>
      <c r="OSM12" s="43"/>
      <c r="OSN12" s="43"/>
      <c r="OSO12" s="43"/>
      <c r="OSP12" s="43"/>
      <c r="OSQ12" s="43"/>
      <c r="OSR12" s="43"/>
      <c r="OSS12" s="43"/>
      <c r="OST12" s="43"/>
      <c r="OSU12" s="43"/>
      <c r="OSV12" s="43"/>
      <c r="OSW12" s="43"/>
      <c r="OSX12" s="43"/>
      <c r="OSY12" s="43"/>
      <c r="OSZ12" s="43"/>
      <c r="OTA12" s="43"/>
      <c r="OTB12" s="43"/>
      <c r="OTC12" s="43"/>
      <c r="OTD12" s="43"/>
      <c r="OTE12" s="43"/>
      <c r="OTF12" s="43"/>
      <c r="OTG12" s="43"/>
      <c r="OTH12" s="43"/>
      <c r="OTI12" s="43"/>
      <c r="OTJ12" s="43"/>
      <c r="OTK12" s="43"/>
      <c r="OTL12" s="43"/>
      <c r="OTM12" s="43"/>
      <c r="OTN12" s="43"/>
      <c r="OTO12" s="43"/>
      <c r="OTP12" s="43"/>
      <c r="OTQ12" s="43"/>
      <c r="OTR12" s="43"/>
      <c r="OTS12" s="43"/>
      <c r="OTT12" s="43"/>
      <c r="OTU12" s="43"/>
      <c r="OTV12" s="43"/>
      <c r="OTW12" s="43"/>
      <c r="OTX12" s="43"/>
      <c r="OTY12" s="43"/>
      <c r="OTZ12" s="43"/>
      <c r="OUA12" s="43"/>
      <c r="OUB12" s="43"/>
      <c r="OUC12" s="43"/>
      <c r="OUD12" s="43"/>
      <c r="OUE12" s="43"/>
      <c r="OUF12" s="43"/>
      <c r="OUG12" s="43"/>
      <c r="OUH12" s="43"/>
      <c r="OUI12" s="43"/>
      <c r="OUJ12" s="43"/>
      <c r="OUK12" s="43"/>
      <c r="OUL12" s="43"/>
      <c r="OUM12" s="43"/>
      <c r="OUN12" s="43"/>
      <c r="OUO12" s="43"/>
      <c r="OUP12" s="43"/>
      <c r="OUQ12" s="43"/>
      <c r="OUR12" s="43"/>
      <c r="OUS12" s="43"/>
      <c r="OUT12" s="43"/>
      <c r="OUU12" s="43"/>
      <c r="OUV12" s="43"/>
      <c r="OUW12" s="43"/>
      <c r="OUX12" s="43"/>
      <c r="OUY12" s="43"/>
      <c r="OUZ12" s="43"/>
      <c r="OVA12" s="43"/>
      <c r="OVB12" s="43"/>
      <c r="OVC12" s="43"/>
      <c r="OVD12" s="43"/>
      <c r="OVE12" s="43"/>
      <c r="OVF12" s="43"/>
      <c r="OVG12" s="43"/>
      <c r="OVH12" s="43"/>
      <c r="OVI12" s="43"/>
      <c r="OVJ12" s="43"/>
      <c r="OVK12" s="43"/>
      <c r="OVL12" s="43"/>
      <c r="OVM12" s="43"/>
      <c r="OVN12" s="43"/>
      <c r="OVO12" s="43"/>
      <c r="OVP12" s="43"/>
      <c r="OVQ12" s="43"/>
      <c r="OVR12" s="43"/>
      <c r="OVS12" s="43"/>
      <c r="OVT12" s="43"/>
      <c r="OVU12" s="43"/>
      <c r="OVV12" s="43"/>
      <c r="OVW12" s="43"/>
      <c r="OVX12" s="43"/>
      <c r="OVY12" s="43"/>
      <c r="OVZ12" s="43"/>
      <c r="OWA12" s="43"/>
      <c r="OWB12" s="43"/>
      <c r="OWC12" s="43"/>
      <c r="OWD12" s="43"/>
      <c r="OWE12" s="43"/>
      <c r="OWF12" s="43"/>
      <c r="OWG12" s="43"/>
      <c r="OWH12" s="43"/>
      <c r="OWI12" s="43"/>
      <c r="OWJ12" s="43"/>
      <c r="OWK12" s="43"/>
      <c r="OWL12" s="43"/>
      <c r="OWM12" s="43"/>
      <c r="OWN12" s="43"/>
      <c r="OWO12" s="43"/>
      <c r="OWP12" s="43"/>
      <c r="OWQ12" s="43"/>
      <c r="OWR12" s="43"/>
      <c r="OWS12" s="43"/>
      <c r="OWT12" s="43"/>
      <c r="OWU12" s="43"/>
      <c r="OWV12" s="43"/>
      <c r="OWW12" s="43"/>
      <c r="OWX12" s="43"/>
      <c r="OWY12" s="43"/>
      <c r="OWZ12" s="43"/>
      <c r="OXA12" s="43"/>
      <c r="OXB12" s="43"/>
      <c r="OXC12" s="43"/>
      <c r="OXD12" s="43"/>
      <c r="OXE12" s="43"/>
      <c r="OXF12" s="43"/>
      <c r="OXG12" s="43"/>
      <c r="OXH12" s="43"/>
      <c r="OXI12" s="43"/>
      <c r="OXJ12" s="43"/>
      <c r="OXK12" s="43"/>
      <c r="OXL12" s="43"/>
      <c r="OXM12" s="43"/>
      <c r="OXN12" s="43"/>
      <c r="OXO12" s="43"/>
      <c r="OXP12" s="43"/>
      <c r="OXQ12" s="43"/>
      <c r="OXR12" s="43"/>
      <c r="OXS12" s="43"/>
      <c r="OXT12" s="43"/>
      <c r="OXU12" s="43"/>
      <c r="OXV12" s="43"/>
      <c r="OXW12" s="43"/>
      <c r="OXX12" s="43"/>
      <c r="OXY12" s="43"/>
      <c r="OXZ12" s="43"/>
      <c r="OYA12" s="43"/>
      <c r="OYB12" s="43"/>
      <c r="OYC12" s="43"/>
      <c r="OYD12" s="43"/>
      <c r="OYE12" s="43"/>
      <c r="OYF12" s="43"/>
      <c r="OYG12" s="43"/>
      <c r="OYH12" s="43"/>
      <c r="OYI12" s="43"/>
      <c r="OYJ12" s="43"/>
      <c r="OYK12" s="43"/>
      <c r="OYL12" s="43"/>
      <c r="OYM12" s="43"/>
      <c r="OYN12" s="43"/>
      <c r="OYO12" s="43"/>
      <c r="OYP12" s="43"/>
      <c r="OYQ12" s="43"/>
      <c r="OYR12" s="43"/>
      <c r="OYS12" s="43"/>
      <c r="OYT12" s="43"/>
      <c r="OYU12" s="43"/>
      <c r="OYV12" s="43"/>
      <c r="OYW12" s="43"/>
      <c r="OYX12" s="43"/>
      <c r="OYY12" s="43"/>
      <c r="OYZ12" s="43"/>
      <c r="OZA12" s="43"/>
      <c r="OZB12" s="43"/>
      <c r="OZC12" s="43"/>
      <c r="OZD12" s="43"/>
      <c r="OZE12" s="43"/>
      <c r="OZF12" s="43"/>
      <c r="OZG12" s="43"/>
      <c r="OZH12" s="43"/>
      <c r="OZI12" s="43"/>
      <c r="OZJ12" s="43"/>
      <c r="OZK12" s="43"/>
      <c r="OZL12" s="43"/>
      <c r="OZM12" s="43"/>
      <c r="OZN12" s="43"/>
      <c r="OZO12" s="43"/>
      <c r="OZP12" s="43"/>
      <c r="OZQ12" s="43"/>
      <c r="OZR12" s="43"/>
      <c r="OZS12" s="43"/>
      <c r="OZT12" s="43"/>
      <c r="OZU12" s="43"/>
      <c r="OZV12" s="43"/>
      <c r="OZW12" s="43"/>
      <c r="OZX12" s="43"/>
      <c r="OZY12" s="43"/>
      <c r="OZZ12" s="43"/>
      <c r="PAA12" s="43"/>
      <c r="PAB12" s="43"/>
      <c r="PAC12" s="43"/>
      <c r="PAD12" s="43"/>
      <c r="PAE12" s="43"/>
      <c r="PAF12" s="43"/>
      <c r="PAG12" s="43"/>
      <c r="PAH12" s="43"/>
      <c r="PAI12" s="43"/>
      <c r="PAJ12" s="43"/>
      <c r="PAK12" s="43"/>
      <c r="PAL12" s="43"/>
      <c r="PAM12" s="43"/>
      <c r="PAN12" s="43"/>
      <c r="PAO12" s="43"/>
      <c r="PAP12" s="43"/>
      <c r="PAQ12" s="43"/>
      <c r="PAR12" s="43"/>
      <c r="PAS12" s="43"/>
      <c r="PAT12" s="43"/>
      <c r="PAU12" s="43"/>
      <c r="PAV12" s="43"/>
      <c r="PAW12" s="43"/>
      <c r="PAX12" s="43"/>
      <c r="PAY12" s="43"/>
      <c r="PAZ12" s="43"/>
      <c r="PBA12" s="43"/>
      <c r="PBB12" s="43"/>
      <c r="PBC12" s="43"/>
      <c r="PBD12" s="43"/>
      <c r="PBE12" s="43"/>
      <c r="PBF12" s="43"/>
      <c r="PBG12" s="43"/>
      <c r="PBH12" s="43"/>
      <c r="PBI12" s="43"/>
      <c r="PBJ12" s="43"/>
      <c r="PBK12" s="43"/>
      <c r="PBL12" s="43"/>
      <c r="PBM12" s="43"/>
      <c r="PBN12" s="43"/>
      <c r="PBO12" s="43"/>
      <c r="PBP12" s="43"/>
      <c r="PBQ12" s="43"/>
      <c r="PBR12" s="43"/>
      <c r="PBS12" s="43"/>
      <c r="PBT12" s="43"/>
      <c r="PBU12" s="43"/>
      <c r="PBV12" s="43"/>
      <c r="PBW12" s="43"/>
      <c r="PBX12" s="43"/>
      <c r="PBY12" s="43"/>
      <c r="PBZ12" s="43"/>
      <c r="PCA12" s="43"/>
      <c r="PCB12" s="43"/>
      <c r="PCC12" s="43"/>
      <c r="PCD12" s="43"/>
      <c r="PCE12" s="43"/>
      <c r="PCF12" s="43"/>
      <c r="PCG12" s="43"/>
      <c r="PCH12" s="43"/>
      <c r="PCI12" s="43"/>
      <c r="PCJ12" s="43"/>
      <c r="PCK12" s="43"/>
      <c r="PCL12" s="43"/>
      <c r="PCM12" s="43"/>
      <c r="PCN12" s="43"/>
      <c r="PCO12" s="43"/>
      <c r="PCP12" s="43"/>
      <c r="PCQ12" s="43"/>
      <c r="PCR12" s="43"/>
      <c r="PCS12" s="43"/>
      <c r="PCT12" s="43"/>
      <c r="PCU12" s="43"/>
      <c r="PCV12" s="43"/>
      <c r="PCW12" s="43"/>
      <c r="PCX12" s="43"/>
      <c r="PCY12" s="43"/>
      <c r="PCZ12" s="43"/>
      <c r="PDA12" s="43"/>
      <c r="PDB12" s="43"/>
      <c r="PDC12" s="43"/>
      <c r="PDD12" s="43"/>
      <c r="PDE12" s="43"/>
      <c r="PDF12" s="43"/>
      <c r="PDG12" s="43"/>
      <c r="PDH12" s="43"/>
      <c r="PDI12" s="43"/>
      <c r="PDJ12" s="43"/>
      <c r="PDK12" s="43"/>
      <c r="PDL12" s="43"/>
      <c r="PDM12" s="43"/>
      <c r="PDN12" s="43"/>
      <c r="PDO12" s="43"/>
      <c r="PDP12" s="43"/>
      <c r="PDQ12" s="43"/>
      <c r="PDR12" s="43"/>
      <c r="PDS12" s="43"/>
      <c r="PDT12" s="43"/>
      <c r="PDU12" s="43"/>
      <c r="PDV12" s="43"/>
      <c r="PDW12" s="43"/>
      <c r="PDX12" s="43"/>
      <c r="PDY12" s="43"/>
      <c r="PDZ12" s="43"/>
      <c r="PEA12" s="43"/>
      <c r="PEB12" s="43"/>
      <c r="PEC12" s="43"/>
      <c r="PED12" s="43"/>
      <c r="PEE12" s="43"/>
      <c r="PEF12" s="43"/>
      <c r="PEG12" s="43"/>
      <c r="PEH12" s="43"/>
      <c r="PEI12" s="43"/>
      <c r="PEJ12" s="43"/>
      <c r="PEK12" s="43"/>
      <c r="PEL12" s="43"/>
      <c r="PEM12" s="43"/>
      <c r="PEN12" s="43"/>
      <c r="PEO12" s="43"/>
      <c r="PEP12" s="43"/>
      <c r="PEQ12" s="43"/>
      <c r="PER12" s="43"/>
      <c r="PES12" s="43"/>
      <c r="PET12" s="43"/>
      <c r="PEU12" s="43"/>
      <c r="PEV12" s="43"/>
      <c r="PEW12" s="43"/>
      <c r="PEX12" s="43"/>
      <c r="PEY12" s="43"/>
      <c r="PEZ12" s="43"/>
      <c r="PFA12" s="43"/>
      <c r="PFB12" s="43"/>
      <c r="PFC12" s="43"/>
      <c r="PFD12" s="43"/>
      <c r="PFE12" s="43"/>
      <c r="PFF12" s="43"/>
      <c r="PFG12" s="43"/>
      <c r="PFH12" s="43"/>
      <c r="PFI12" s="43"/>
      <c r="PFJ12" s="43"/>
      <c r="PFK12" s="43"/>
      <c r="PFL12" s="43"/>
      <c r="PFM12" s="43"/>
      <c r="PFN12" s="43"/>
      <c r="PFO12" s="43"/>
      <c r="PFP12" s="43"/>
      <c r="PFQ12" s="43"/>
      <c r="PFR12" s="43"/>
      <c r="PFS12" s="43"/>
      <c r="PFT12" s="43"/>
      <c r="PFU12" s="43"/>
      <c r="PFV12" s="43"/>
      <c r="PFW12" s="43"/>
      <c r="PFX12" s="43"/>
      <c r="PFY12" s="43"/>
      <c r="PFZ12" s="43"/>
      <c r="PGA12" s="43"/>
      <c r="PGB12" s="43"/>
      <c r="PGC12" s="43"/>
      <c r="PGD12" s="43"/>
      <c r="PGE12" s="43"/>
      <c r="PGF12" s="43"/>
      <c r="PGG12" s="43"/>
      <c r="PGH12" s="43"/>
      <c r="PGI12" s="43"/>
      <c r="PGJ12" s="43"/>
      <c r="PGK12" s="43"/>
      <c r="PGL12" s="43"/>
      <c r="PGM12" s="43"/>
      <c r="PGN12" s="43"/>
      <c r="PGO12" s="43"/>
      <c r="PGP12" s="43"/>
      <c r="PGQ12" s="43"/>
      <c r="PGR12" s="43"/>
      <c r="PGS12" s="43"/>
      <c r="PGT12" s="43"/>
      <c r="PGU12" s="43"/>
      <c r="PGV12" s="43"/>
      <c r="PGW12" s="43"/>
      <c r="PGX12" s="43"/>
      <c r="PGY12" s="43"/>
      <c r="PGZ12" s="43"/>
      <c r="PHA12" s="43"/>
      <c r="PHB12" s="43"/>
      <c r="PHC12" s="43"/>
      <c r="PHD12" s="43"/>
      <c r="PHE12" s="43"/>
      <c r="PHF12" s="43"/>
      <c r="PHG12" s="43"/>
      <c r="PHH12" s="43"/>
      <c r="PHI12" s="43"/>
      <c r="PHJ12" s="43"/>
      <c r="PHK12" s="43"/>
      <c r="PHL12" s="43"/>
      <c r="PHM12" s="43"/>
      <c r="PHN12" s="43"/>
      <c r="PHO12" s="43"/>
      <c r="PHP12" s="43"/>
      <c r="PHQ12" s="43"/>
      <c r="PHR12" s="43"/>
      <c r="PHS12" s="43"/>
      <c r="PHT12" s="43"/>
      <c r="PHU12" s="43"/>
      <c r="PHV12" s="43"/>
      <c r="PHW12" s="43"/>
      <c r="PHX12" s="43"/>
      <c r="PHY12" s="43"/>
      <c r="PHZ12" s="43"/>
      <c r="PIA12" s="43"/>
      <c r="PIB12" s="43"/>
      <c r="PIC12" s="43"/>
      <c r="PID12" s="43"/>
      <c r="PIE12" s="43"/>
      <c r="PIF12" s="43"/>
      <c r="PIG12" s="43"/>
      <c r="PIH12" s="43"/>
      <c r="PII12" s="43"/>
      <c r="PIJ12" s="43"/>
      <c r="PIK12" s="43"/>
      <c r="PIL12" s="43"/>
      <c r="PIM12" s="43"/>
      <c r="PIN12" s="43"/>
      <c r="PIO12" s="43"/>
      <c r="PIP12" s="43"/>
      <c r="PIQ12" s="43"/>
      <c r="PIR12" s="43"/>
      <c r="PIS12" s="43"/>
      <c r="PIT12" s="43"/>
      <c r="PIU12" s="43"/>
      <c r="PIV12" s="43"/>
      <c r="PIW12" s="43"/>
      <c r="PIX12" s="43"/>
      <c r="PIY12" s="43"/>
      <c r="PIZ12" s="43"/>
      <c r="PJA12" s="43"/>
      <c r="PJB12" s="43"/>
      <c r="PJC12" s="43"/>
      <c r="PJD12" s="43"/>
      <c r="PJE12" s="43"/>
      <c r="PJF12" s="43"/>
      <c r="PJG12" s="43"/>
      <c r="PJH12" s="43"/>
      <c r="PJI12" s="43"/>
      <c r="PJJ12" s="43"/>
      <c r="PJK12" s="43"/>
      <c r="PJL12" s="43"/>
      <c r="PJM12" s="43"/>
      <c r="PJN12" s="43"/>
      <c r="PJO12" s="43"/>
      <c r="PJP12" s="43"/>
      <c r="PJQ12" s="43"/>
      <c r="PJR12" s="43"/>
      <c r="PJS12" s="43"/>
      <c r="PJT12" s="43"/>
      <c r="PJU12" s="43"/>
      <c r="PJV12" s="43"/>
      <c r="PJW12" s="43"/>
      <c r="PJX12" s="43"/>
      <c r="PJY12" s="43"/>
      <c r="PJZ12" s="43"/>
      <c r="PKA12" s="43"/>
      <c r="PKB12" s="43"/>
      <c r="PKC12" s="43"/>
      <c r="PKD12" s="43"/>
      <c r="PKE12" s="43"/>
      <c r="PKF12" s="43"/>
      <c r="PKG12" s="43"/>
      <c r="PKH12" s="43"/>
      <c r="PKI12" s="43"/>
      <c r="PKJ12" s="43"/>
      <c r="PKK12" s="43"/>
      <c r="PKL12" s="43"/>
      <c r="PKM12" s="43"/>
      <c r="PKN12" s="43"/>
      <c r="PKO12" s="43"/>
      <c r="PKP12" s="43"/>
      <c r="PKQ12" s="43"/>
      <c r="PKR12" s="43"/>
      <c r="PKS12" s="43"/>
      <c r="PKT12" s="43"/>
      <c r="PKU12" s="43"/>
      <c r="PKV12" s="43"/>
      <c r="PKW12" s="43"/>
      <c r="PKX12" s="43"/>
      <c r="PKY12" s="43"/>
      <c r="PKZ12" s="43"/>
      <c r="PLA12" s="43"/>
      <c r="PLB12" s="43"/>
      <c r="PLC12" s="43"/>
      <c r="PLD12" s="43"/>
      <c r="PLE12" s="43"/>
      <c r="PLF12" s="43"/>
      <c r="PLG12" s="43"/>
      <c r="PLH12" s="43"/>
      <c r="PLI12" s="43"/>
      <c r="PLJ12" s="43"/>
      <c r="PLK12" s="43"/>
      <c r="PLL12" s="43"/>
      <c r="PLM12" s="43"/>
      <c r="PLN12" s="43"/>
      <c r="PLO12" s="43"/>
      <c r="PLP12" s="43"/>
      <c r="PLQ12" s="43"/>
      <c r="PLR12" s="43"/>
      <c r="PLS12" s="43"/>
      <c r="PLT12" s="43"/>
      <c r="PLU12" s="43"/>
      <c r="PLV12" s="43"/>
      <c r="PLW12" s="43"/>
      <c r="PLX12" s="43"/>
      <c r="PLY12" s="43"/>
      <c r="PLZ12" s="43"/>
      <c r="PMA12" s="43"/>
      <c r="PMB12" s="43"/>
      <c r="PMC12" s="43"/>
      <c r="PMD12" s="43"/>
      <c r="PME12" s="43"/>
      <c r="PMF12" s="43"/>
      <c r="PMG12" s="43"/>
      <c r="PMH12" s="43"/>
      <c r="PMI12" s="43"/>
      <c r="PMJ12" s="43"/>
      <c r="PMK12" s="43"/>
      <c r="PML12" s="43"/>
      <c r="PMM12" s="43"/>
      <c r="PMN12" s="43"/>
      <c r="PMO12" s="43"/>
      <c r="PMP12" s="43"/>
      <c r="PMQ12" s="43"/>
      <c r="PMR12" s="43"/>
      <c r="PMS12" s="43"/>
      <c r="PMT12" s="43"/>
      <c r="PMU12" s="43"/>
      <c r="PMV12" s="43"/>
      <c r="PMW12" s="43"/>
      <c r="PMX12" s="43"/>
      <c r="PMY12" s="43"/>
      <c r="PMZ12" s="43"/>
      <c r="PNA12" s="43"/>
      <c r="PNB12" s="43"/>
      <c r="PNC12" s="43"/>
      <c r="PND12" s="43"/>
      <c r="PNE12" s="43"/>
      <c r="PNF12" s="43"/>
      <c r="PNG12" s="43"/>
      <c r="PNH12" s="43"/>
      <c r="PNI12" s="43"/>
      <c r="PNJ12" s="43"/>
      <c r="PNK12" s="43"/>
      <c r="PNL12" s="43"/>
      <c r="PNM12" s="43"/>
      <c r="PNN12" s="43"/>
      <c r="PNO12" s="43"/>
      <c r="PNP12" s="43"/>
      <c r="PNQ12" s="43"/>
      <c r="PNR12" s="43"/>
      <c r="PNS12" s="43"/>
      <c r="PNT12" s="43"/>
      <c r="PNU12" s="43"/>
      <c r="PNV12" s="43"/>
      <c r="PNW12" s="43"/>
      <c r="PNX12" s="43"/>
      <c r="PNY12" s="43"/>
      <c r="PNZ12" s="43"/>
      <c r="POA12" s="43"/>
      <c r="POB12" s="43"/>
      <c r="POC12" s="43"/>
      <c r="POD12" s="43"/>
      <c r="POE12" s="43"/>
      <c r="POF12" s="43"/>
      <c r="POG12" s="43"/>
      <c r="POH12" s="43"/>
      <c r="POI12" s="43"/>
      <c r="POJ12" s="43"/>
      <c r="POK12" s="43"/>
      <c r="POL12" s="43"/>
      <c r="POM12" s="43"/>
      <c r="PON12" s="43"/>
      <c r="POO12" s="43"/>
      <c r="POP12" s="43"/>
      <c r="POQ12" s="43"/>
      <c r="POR12" s="43"/>
      <c r="POS12" s="43"/>
      <c r="POT12" s="43"/>
      <c r="POU12" s="43"/>
      <c r="POV12" s="43"/>
      <c r="POW12" s="43"/>
      <c r="POX12" s="43"/>
      <c r="POY12" s="43"/>
      <c r="POZ12" s="43"/>
      <c r="PPA12" s="43"/>
      <c r="PPB12" s="43"/>
      <c r="PPC12" s="43"/>
      <c r="PPD12" s="43"/>
      <c r="PPE12" s="43"/>
      <c r="PPF12" s="43"/>
      <c r="PPG12" s="43"/>
      <c r="PPH12" s="43"/>
      <c r="PPI12" s="43"/>
      <c r="PPJ12" s="43"/>
      <c r="PPK12" s="43"/>
      <c r="PPL12" s="43"/>
      <c r="PPM12" s="43"/>
      <c r="PPN12" s="43"/>
      <c r="PPO12" s="43"/>
      <c r="PPP12" s="43"/>
      <c r="PPQ12" s="43"/>
      <c r="PPR12" s="43"/>
      <c r="PPS12" s="43"/>
      <c r="PPT12" s="43"/>
      <c r="PPU12" s="43"/>
      <c r="PPV12" s="43"/>
      <c r="PPW12" s="43"/>
      <c r="PPX12" s="43"/>
      <c r="PPY12" s="43"/>
      <c r="PPZ12" s="43"/>
      <c r="PQA12" s="43"/>
      <c r="PQB12" s="43"/>
      <c r="PQC12" s="43"/>
      <c r="PQD12" s="43"/>
      <c r="PQE12" s="43"/>
      <c r="PQF12" s="43"/>
      <c r="PQG12" s="43"/>
      <c r="PQH12" s="43"/>
      <c r="PQI12" s="43"/>
      <c r="PQJ12" s="43"/>
      <c r="PQK12" s="43"/>
      <c r="PQL12" s="43"/>
      <c r="PQM12" s="43"/>
      <c r="PQN12" s="43"/>
      <c r="PQO12" s="43"/>
      <c r="PQP12" s="43"/>
      <c r="PQQ12" s="43"/>
      <c r="PQR12" s="43"/>
      <c r="PQS12" s="43"/>
      <c r="PQT12" s="43"/>
      <c r="PQU12" s="43"/>
      <c r="PQV12" s="43"/>
      <c r="PQW12" s="43"/>
      <c r="PQX12" s="43"/>
      <c r="PQY12" s="43"/>
      <c r="PQZ12" s="43"/>
      <c r="PRA12" s="43"/>
      <c r="PRB12" s="43"/>
      <c r="PRC12" s="43"/>
      <c r="PRD12" s="43"/>
      <c r="PRE12" s="43"/>
      <c r="PRF12" s="43"/>
      <c r="PRG12" s="43"/>
      <c r="PRH12" s="43"/>
      <c r="PRI12" s="43"/>
      <c r="PRJ12" s="43"/>
      <c r="PRK12" s="43"/>
      <c r="PRL12" s="43"/>
      <c r="PRM12" s="43"/>
      <c r="PRN12" s="43"/>
      <c r="PRO12" s="43"/>
      <c r="PRP12" s="43"/>
      <c r="PRQ12" s="43"/>
      <c r="PRR12" s="43"/>
      <c r="PRS12" s="43"/>
      <c r="PRT12" s="43"/>
      <c r="PRU12" s="43"/>
      <c r="PRV12" s="43"/>
      <c r="PRW12" s="43"/>
      <c r="PRX12" s="43"/>
      <c r="PRY12" s="43"/>
      <c r="PRZ12" s="43"/>
      <c r="PSA12" s="43"/>
      <c r="PSB12" s="43"/>
      <c r="PSC12" s="43"/>
      <c r="PSD12" s="43"/>
      <c r="PSE12" s="43"/>
      <c r="PSF12" s="43"/>
      <c r="PSG12" s="43"/>
      <c r="PSH12" s="43"/>
      <c r="PSI12" s="43"/>
      <c r="PSJ12" s="43"/>
      <c r="PSK12" s="43"/>
      <c r="PSL12" s="43"/>
      <c r="PSM12" s="43"/>
      <c r="PSN12" s="43"/>
      <c r="PSO12" s="43"/>
      <c r="PSP12" s="43"/>
      <c r="PSQ12" s="43"/>
      <c r="PSR12" s="43"/>
      <c r="PSS12" s="43"/>
      <c r="PST12" s="43"/>
      <c r="PSU12" s="43"/>
      <c r="PSV12" s="43"/>
      <c r="PSW12" s="43"/>
      <c r="PSX12" s="43"/>
      <c r="PSY12" s="43"/>
      <c r="PSZ12" s="43"/>
      <c r="PTA12" s="43"/>
      <c r="PTB12" s="43"/>
      <c r="PTC12" s="43"/>
      <c r="PTD12" s="43"/>
      <c r="PTE12" s="43"/>
      <c r="PTF12" s="43"/>
      <c r="PTG12" s="43"/>
      <c r="PTH12" s="43"/>
      <c r="PTI12" s="43"/>
      <c r="PTJ12" s="43"/>
      <c r="PTK12" s="43"/>
      <c r="PTL12" s="43"/>
      <c r="PTM12" s="43"/>
      <c r="PTN12" s="43"/>
      <c r="PTO12" s="43"/>
      <c r="PTP12" s="43"/>
      <c r="PTQ12" s="43"/>
      <c r="PTR12" s="43"/>
      <c r="PTS12" s="43"/>
      <c r="PTT12" s="43"/>
      <c r="PTU12" s="43"/>
      <c r="PTV12" s="43"/>
      <c r="PTW12" s="43"/>
      <c r="PTX12" s="43"/>
      <c r="PTY12" s="43"/>
      <c r="PTZ12" s="43"/>
      <c r="PUA12" s="43"/>
      <c r="PUB12" s="43"/>
      <c r="PUC12" s="43"/>
      <c r="PUD12" s="43"/>
      <c r="PUE12" s="43"/>
      <c r="PUF12" s="43"/>
      <c r="PUG12" s="43"/>
      <c r="PUH12" s="43"/>
      <c r="PUI12" s="43"/>
      <c r="PUJ12" s="43"/>
      <c r="PUK12" s="43"/>
      <c r="PUL12" s="43"/>
      <c r="PUM12" s="43"/>
      <c r="PUN12" s="43"/>
      <c r="PUO12" s="43"/>
      <c r="PUP12" s="43"/>
      <c r="PUQ12" s="43"/>
      <c r="PUR12" s="43"/>
      <c r="PUS12" s="43"/>
      <c r="PUT12" s="43"/>
      <c r="PUU12" s="43"/>
      <c r="PUV12" s="43"/>
      <c r="PUW12" s="43"/>
      <c r="PUX12" s="43"/>
      <c r="PUY12" s="43"/>
      <c r="PUZ12" s="43"/>
      <c r="PVA12" s="43"/>
      <c r="PVB12" s="43"/>
      <c r="PVC12" s="43"/>
      <c r="PVD12" s="43"/>
      <c r="PVE12" s="43"/>
      <c r="PVF12" s="43"/>
      <c r="PVG12" s="43"/>
      <c r="PVH12" s="43"/>
      <c r="PVI12" s="43"/>
      <c r="PVJ12" s="43"/>
      <c r="PVK12" s="43"/>
      <c r="PVL12" s="43"/>
      <c r="PVM12" s="43"/>
      <c r="PVN12" s="43"/>
      <c r="PVO12" s="43"/>
      <c r="PVP12" s="43"/>
      <c r="PVQ12" s="43"/>
      <c r="PVR12" s="43"/>
      <c r="PVS12" s="43"/>
      <c r="PVT12" s="43"/>
      <c r="PVU12" s="43"/>
      <c r="PVV12" s="43"/>
      <c r="PVW12" s="43"/>
      <c r="PVX12" s="43"/>
      <c r="PVY12" s="43"/>
      <c r="PVZ12" s="43"/>
      <c r="PWA12" s="43"/>
      <c r="PWB12" s="43"/>
      <c r="PWC12" s="43"/>
      <c r="PWD12" s="43"/>
      <c r="PWE12" s="43"/>
      <c r="PWF12" s="43"/>
      <c r="PWG12" s="43"/>
      <c r="PWH12" s="43"/>
      <c r="PWI12" s="43"/>
      <c r="PWJ12" s="43"/>
      <c r="PWK12" s="43"/>
      <c r="PWL12" s="43"/>
      <c r="PWM12" s="43"/>
      <c r="PWN12" s="43"/>
      <c r="PWO12" s="43"/>
      <c r="PWP12" s="43"/>
      <c r="PWQ12" s="43"/>
      <c r="PWR12" s="43"/>
      <c r="PWS12" s="43"/>
      <c r="PWT12" s="43"/>
      <c r="PWU12" s="43"/>
      <c r="PWV12" s="43"/>
      <c r="PWW12" s="43"/>
      <c r="PWX12" s="43"/>
      <c r="PWY12" s="43"/>
      <c r="PWZ12" s="43"/>
      <c r="PXA12" s="43"/>
      <c r="PXB12" s="43"/>
      <c r="PXC12" s="43"/>
      <c r="PXD12" s="43"/>
      <c r="PXE12" s="43"/>
      <c r="PXF12" s="43"/>
      <c r="PXG12" s="43"/>
      <c r="PXH12" s="43"/>
      <c r="PXI12" s="43"/>
      <c r="PXJ12" s="43"/>
      <c r="PXK12" s="43"/>
      <c r="PXL12" s="43"/>
      <c r="PXM12" s="43"/>
      <c r="PXN12" s="43"/>
      <c r="PXO12" s="43"/>
      <c r="PXP12" s="43"/>
      <c r="PXQ12" s="43"/>
      <c r="PXR12" s="43"/>
      <c r="PXS12" s="43"/>
      <c r="PXT12" s="43"/>
      <c r="PXU12" s="43"/>
      <c r="PXV12" s="43"/>
      <c r="PXW12" s="43"/>
      <c r="PXX12" s="43"/>
      <c r="PXY12" s="43"/>
      <c r="PXZ12" s="43"/>
      <c r="PYA12" s="43"/>
      <c r="PYB12" s="43"/>
      <c r="PYC12" s="43"/>
      <c r="PYD12" s="43"/>
      <c r="PYE12" s="43"/>
      <c r="PYF12" s="43"/>
      <c r="PYG12" s="43"/>
      <c r="PYH12" s="43"/>
      <c r="PYI12" s="43"/>
      <c r="PYJ12" s="43"/>
      <c r="PYK12" s="43"/>
      <c r="PYL12" s="43"/>
      <c r="PYM12" s="43"/>
      <c r="PYN12" s="43"/>
      <c r="PYO12" s="43"/>
      <c r="PYP12" s="43"/>
      <c r="PYQ12" s="43"/>
      <c r="PYR12" s="43"/>
      <c r="PYS12" s="43"/>
      <c r="PYT12" s="43"/>
      <c r="PYU12" s="43"/>
      <c r="PYV12" s="43"/>
      <c r="PYW12" s="43"/>
      <c r="PYX12" s="43"/>
      <c r="PYY12" s="43"/>
      <c r="PYZ12" s="43"/>
      <c r="PZA12" s="43"/>
      <c r="PZB12" s="43"/>
      <c r="PZC12" s="43"/>
      <c r="PZD12" s="43"/>
      <c r="PZE12" s="43"/>
      <c r="PZF12" s="43"/>
      <c r="PZG12" s="43"/>
      <c r="PZH12" s="43"/>
      <c r="PZI12" s="43"/>
      <c r="PZJ12" s="43"/>
      <c r="PZK12" s="43"/>
      <c r="PZL12" s="43"/>
      <c r="PZM12" s="43"/>
      <c r="PZN12" s="43"/>
      <c r="PZO12" s="43"/>
      <c r="PZP12" s="43"/>
      <c r="PZQ12" s="43"/>
      <c r="PZR12" s="43"/>
      <c r="PZS12" s="43"/>
      <c r="PZT12" s="43"/>
      <c r="PZU12" s="43"/>
      <c r="PZV12" s="43"/>
      <c r="PZW12" s="43"/>
      <c r="PZX12" s="43"/>
      <c r="PZY12" s="43"/>
      <c r="PZZ12" s="43"/>
      <c r="QAA12" s="43"/>
      <c r="QAB12" s="43"/>
      <c r="QAC12" s="43"/>
      <c r="QAD12" s="43"/>
      <c r="QAE12" s="43"/>
      <c r="QAF12" s="43"/>
      <c r="QAG12" s="43"/>
      <c r="QAH12" s="43"/>
      <c r="QAI12" s="43"/>
      <c r="QAJ12" s="43"/>
      <c r="QAK12" s="43"/>
      <c r="QAL12" s="43"/>
      <c r="QAM12" s="43"/>
      <c r="QAN12" s="43"/>
      <c r="QAO12" s="43"/>
      <c r="QAP12" s="43"/>
      <c r="QAQ12" s="43"/>
      <c r="QAR12" s="43"/>
      <c r="QAS12" s="43"/>
      <c r="QAT12" s="43"/>
      <c r="QAU12" s="43"/>
      <c r="QAV12" s="43"/>
      <c r="QAW12" s="43"/>
      <c r="QAX12" s="43"/>
      <c r="QAY12" s="43"/>
      <c r="QAZ12" s="43"/>
      <c r="QBA12" s="43"/>
      <c r="QBB12" s="43"/>
      <c r="QBC12" s="43"/>
      <c r="QBD12" s="43"/>
      <c r="QBE12" s="43"/>
      <c r="QBF12" s="43"/>
      <c r="QBG12" s="43"/>
      <c r="QBH12" s="43"/>
      <c r="QBI12" s="43"/>
      <c r="QBJ12" s="43"/>
      <c r="QBK12" s="43"/>
      <c r="QBL12" s="43"/>
      <c r="QBM12" s="43"/>
      <c r="QBN12" s="43"/>
      <c r="QBO12" s="43"/>
      <c r="QBP12" s="43"/>
      <c r="QBQ12" s="43"/>
      <c r="QBR12" s="43"/>
      <c r="QBS12" s="43"/>
      <c r="QBT12" s="43"/>
      <c r="QBU12" s="43"/>
      <c r="QBV12" s="43"/>
      <c r="QBW12" s="43"/>
      <c r="QBX12" s="43"/>
      <c r="QBY12" s="43"/>
      <c r="QBZ12" s="43"/>
      <c r="QCA12" s="43"/>
      <c r="QCB12" s="43"/>
      <c r="QCC12" s="43"/>
      <c r="QCD12" s="43"/>
      <c r="QCE12" s="43"/>
      <c r="QCF12" s="43"/>
      <c r="QCG12" s="43"/>
      <c r="QCH12" s="43"/>
      <c r="QCI12" s="43"/>
      <c r="QCJ12" s="43"/>
      <c r="QCK12" s="43"/>
      <c r="QCL12" s="43"/>
      <c r="QCM12" s="43"/>
      <c r="QCN12" s="43"/>
      <c r="QCO12" s="43"/>
      <c r="QCP12" s="43"/>
      <c r="QCQ12" s="43"/>
      <c r="QCR12" s="43"/>
      <c r="QCS12" s="43"/>
      <c r="QCT12" s="43"/>
      <c r="QCU12" s="43"/>
      <c r="QCV12" s="43"/>
      <c r="QCW12" s="43"/>
      <c r="QCX12" s="43"/>
      <c r="QCY12" s="43"/>
      <c r="QCZ12" s="43"/>
      <c r="QDA12" s="43"/>
      <c r="QDB12" s="43"/>
      <c r="QDC12" s="43"/>
      <c r="QDD12" s="43"/>
      <c r="QDE12" s="43"/>
      <c r="QDF12" s="43"/>
      <c r="QDG12" s="43"/>
      <c r="QDH12" s="43"/>
      <c r="QDI12" s="43"/>
      <c r="QDJ12" s="43"/>
      <c r="QDK12" s="43"/>
      <c r="QDL12" s="43"/>
      <c r="QDM12" s="43"/>
      <c r="QDN12" s="43"/>
      <c r="QDO12" s="43"/>
      <c r="QDP12" s="43"/>
      <c r="QDQ12" s="43"/>
      <c r="QDR12" s="43"/>
      <c r="QDS12" s="43"/>
      <c r="QDT12" s="43"/>
      <c r="QDU12" s="43"/>
      <c r="QDV12" s="43"/>
      <c r="QDW12" s="43"/>
      <c r="QDX12" s="43"/>
      <c r="QDY12" s="43"/>
      <c r="QDZ12" s="43"/>
      <c r="QEA12" s="43"/>
      <c r="QEB12" s="43"/>
      <c r="QEC12" s="43"/>
      <c r="QED12" s="43"/>
      <c r="QEE12" s="43"/>
      <c r="QEF12" s="43"/>
      <c r="QEG12" s="43"/>
      <c r="QEH12" s="43"/>
      <c r="QEI12" s="43"/>
      <c r="QEJ12" s="43"/>
      <c r="QEK12" s="43"/>
      <c r="QEL12" s="43"/>
      <c r="QEM12" s="43"/>
      <c r="QEN12" s="43"/>
      <c r="QEO12" s="43"/>
      <c r="QEP12" s="43"/>
      <c r="QEQ12" s="43"/>
      <c r="QER12" s="43"/>
      <c r="QES12" s="43"/>
      <c r="QET12" s="43"/>
      <c r="QEU12" s="43"/>
      <c r="QEV12" s="43"/>
      <c r="QEW12" s="43"/>
      <c r="QEX12" s="43"/>
      <c r="QEY12" s="43"/>
      <c r="QEZ12" s="43"/>
      <c r="QFA12" s="43"/>
      <c r="QFB12" s="43"/>
      <c r="QFC12" s="43"/>
      <c r="QFD12" s="43"/>
      <c r="QFE12" s="43"/>
      <c r="QFF12" s="43"/>
      <c r="QFG12" s="43"/>
      <c r="QFH12" s="43"/>
      <c r="QFI12" s="43"/>
      <c r="QFJ12" s="43"/>
      <c r="QFK12" s="43"/>
      <c r="QFL12" s="43"/>
      <c r="QFM12" s="43"/>
      <c r="QFN12" s="43"/>
      <c r="QFO12" s="43"/>
      <c r="QFP12" s="43"/>
      <c r="QFQ12" s="43"/>
      <c r="QFR12" s="43"/>
      <c r="QFS12" s="43"/>
      <c r="QFT12" s="43"/>
      <c r="QFU12" s="43"/>
      <c r="QFV12" s="43"/>
      <c r="QFW12" s="43"/>
      <c r="QFX12" s="43"/>
      <c r="QFY12" s="43"/>
      <c r="QFZ12" s="43"/>
      <c r="QGA12" s="43"/>
      <c r="QGB12" s="43"/>
      <c r="QGC12" s="43"/>
      <c r="QGD12" s="43"/>
      <c r="QGE12" s="43"/>
      <c r="QGF12" s="43"/>
      <c r="QGG12" s="43"/>
      <c r="QGH12" s="43"/>
      <c r="QGI12" s="43"/>
      <c r="QGJ12" s="43"/>
      <c r="QGK12" s="43"/>
      <c r="QGL12" s="43"/>
      <c r="QGM12" s="43"/>
      <c r="QGN12" s="43"/>
      <c r="QGO12" s="43"/>
      <c r="QGP12" s="43"/>
      <c r="QGQ12" s="43"/>
      <c r="QGR12" s="43"/>
      <c r="QGS12" s="43"/>
      <c r="QGT12" s="43"/>
      <c r="QGU12" s="43"/>
      <c r="QGV12" s="43"/>
      <c r="QGW12" s="43"/>
      <c r="QGX12" s="43"/>
      <c r="QGY12" s="43"/>
      <c r="QGZ12" s="43"/>
      <c r="QHA12" s="43"/>
      <c r="QHB12" s="43"/>
      <c r="QHC12" s="43"/>
      <c r="QHD12" s="43"/>
      <c r="QHE12" s="43"/>
      <c r="QHF12" s="43"/>
      <c r="QHG12" s="43"/>
      <c r="QHH12" s="43"/>
      <c r="QHI12" s="43"/>
      <c r="QHJ12" s="43"/>
      <c r="QHK12" s="43"/>
      <c r="QHL12" s="43"/>
      <c r="QHM12" s="43"/>
      <c r="QHN12" s="43"/>
      <c r="QHO12" s="43"/>
      <c r="QHP12" s="43"/>
      <c r="QHQ12" s="43"/>
      <c r="QHR12" s="43"/>
      <c r="QHS12" s="43"/>
      <c r="QHT12" s="43"/>
      <c r="QHU12" s="43"/>
      <c r="QHV12" s="43"/>
      <c r="QHW12" s="43"/>
      <c r="QHX12" s="43"/>
      <c r="QHY12" s="43"/>
      <c r="QHZ12" s="43"/>
      <c r="QIA12" s="43"/>
      <c r="QIB12" s="43"/>
      <c r="QIC12" s="43"/>
      <c r="QID12" s="43"/>
      <c r="QIE12" s="43"/>
      <c r="QIF12" s="43"/>
      <c r="QIG12" s="43"/>
      <c r="QIH12" s="43"/>
      <c r="QII12" s="43"/>
      <c r="QIJ12" s="43"/>
      <c r="QIK12" s="43"/>
      <c r="QIL12" s="43"/>
      <c r="QIM12" s="43"/>
      <c r="QIN12" s="43"/>
      <c r="QIO12" s="43"/>
      <c r="QIP12" s="43"/>
      <c r="QIQ12" s="43"/>
      <c r="QIR12" s="43"/>
      <c r="QIS12" s="43"/>
      <c r="QIT12" s="43"/>
      <c r="QIU12" s="43"/>
      <c r="QIV12" s="43"/>
      <c r="QIW12" s="43"/>
      <c r="QIX12" s="43"/>
      <c r="QIY12" s="43"/>
      <c r="QIZ12" s="43"/>
      <c r="QJA12" s="43"/>
      <c r="QJB12" s="43"/>
      <c r="QJC12" s="43"/>
      <c r="QJD12" s="43"/>
      <c r="QJE12" s="43"/>
      <c r="QJF12" s="43"/>
      <c r="QJG12" s="43"/>
      <c r="QJH12" s="43"/>
      <c r="QJI12" s="43"/>
      <c r="QJJ12" s="43"/>
      <c r="QJK12" s="43"/>
      <c r="QJL12" s="43"/>
      <c r="QJM12" s="43"/>
      <c r="QJN12" s="43"/>
      <c r="QJO12" s="43"/>
      <c r="QJP12" s="43"/>
      <c r="QJQ12" s="43"/>
      <c r="QJR12" s="43"/>
      <c r="QJS12" s="43"/>
      <c r="QJT12" s="43"/>
      <c r="QJU12" s="43"/>
      <c r="QJV12" s="43"/>
      <c r="QJW12" s="43"/>
      <c r="QJX12" s="43"/>
      <c r="QJY12" s="43"/>
      <c r="QJZ12" s="43"/>
      <c r="QKA12" s="43"/>
      <c r="QKB12" s="43"/>
      <c r="QKC12" s="43"/>
      <c r="QKD12" s="43"/>
      <c r="QKE12" s="43"/>
      <c r="QKF12" s="43"/>
      <c r="QKG12" s="43"/>
      <c r="QKH12" s="43"/>
      <c r="QKI12" s="43"/>
      <c r="QKJ12" s="43"/>
      <c r="QKK12" s="43"/>
      <c r="QKL12" s="43"/>
      <c r="QKM12" s="43"/>
      <c r="QKN12" s="43"/>
      <c r="QKO12" s="43"/>
      <c r="QKP12" s="43"/>
      <c r="QKQ12" s="43"/>
      <c r="QKR12" s="43"/>
      <c r="QKS12" s="43"/>
      <c r="QKT12" s="43"/>
      <c r="QKU12" s="43"/>
      <c r="QKV12" s="43"/>
      <c r="QKW12" s="43"/>
      <c r="QKX12" s="43"/>
      <c r="QKY12" s="43"/>
      <c r="QKZ12" s="43"/>
      <c r="QLA12" s="43"/>
      <c r="QLB12" s="43"/>
      <c r="QLC12" s="43"/>
      <c r="QLD12" s="43"/>
      <c r="QLE12" s="43"/>
      <c r="QLF12" s="43"/>
      <c r="QLG12" s="43"/>
      <c r="QLH12" s="43"/>
      <c r="QLI12" s="43"/>
      <c r="QLJ12" s="43"/>
      <c r="QLK12" s="43"/>
      <c r="QLL12" s="43"/>
      <c r="QLM12" s="43"/>
      <c r="QLN12" s="43"/>
      <c r="QLO12" s="43"/>
      <c r="QLP12" s="43"/>
      <c r="QLQ12" s="43"/>
      <c r="QLR12" s="43"/>
      <c r="QLS12" s="43"/>
      <c r="QLT12" s="43"/>
      <c r="QLU12" s="43"/>
      <c r="QLV12" s="43"/>
      <c r="QLW12" s="43"/>
      <c r="QLX12" s="43"/>
      <c r="QLY12" s="43"/>
      <c r="QLZ12" s="43"/>
      <c r="QMA12" s="43"/>
      <c r="QMB12" s="43"/>
      <c r="QMC12" s="43"/>
      <c r="QMD12" s="43"/>
      <c r="QME12" s="43"/>
      <c r="QMF12" s="43"/>
      <c r="QMG12" s="43"/>
      <c r="QMH12" s="43"/>
      <c r="QMI12" s="43"/>
      <c r="QMJ12" s="43"/>
      <c r="QMK12" s="43"/>
      <c r="QML12" s="43"/>
      <c r="QMM12" s="43"/>
      <c r="QMN12" s="43"/>
      <c r="QMO12" s="43"/>
      <c r="QMP12" s="43"/>
      <c r="QMQ12" s="43"/>
      <c r="QMR12" s="43"/>
      <c r="QMS12" s="43"/>
      <c r="QMT12" s="43"/>
      <c r="QMU12" s="43"/>
      <c r="QMV12" s="43"/>
      <c r="QMW12" s="43"/>
      <c r="QMX12" s="43"/>
      <c r="QMY12" s="43"/>
      <c r="QMZ12" s="43"/>
      <c r="QNA12" s="43"/>
      <c r="QNB12" s="43"/>
      <c r="QNC12" s="43"/>
      <c r="QND12" s="43"/>
      <c r="QNE12" s="43"/>
      <c r="QNF12" s="43"/>
      <c r="QNG12" s="43"/>
      <c r="QNH12" s="43"/>
      <c r="QNI12" s="43"/>
      <c r="QNJ12" s="43"/>
      <c r="QNK12" s="43"/>
      <c r="QNL12" s="43"/>
      <c r="QNM12" s="43"/>
      <c r="QNN12" s="43"/>
      <c r="QNO12" s="43"/>
      <c r="QNP12" s="43"/>
      <c r="QNQ12" s="43"/>
      <c r="QNR12" s="43"/>
      <c r="QNS12" s="43"/>
      <c r="QNT12" s="43"/>
      <c r="QNU12" s="43"/>
      <c r="QNV12" s="43"/>
      <c r="QNW12" s="43"/>
      <c r="QNX12" s="43"/>
      <c r="QNY12" s="43"/>
      <c r="QNZ12" s="43"/>
      <c r="QOA12" s="43"/>
      <c r="QOB12" s="43"/>
      <c r="QOC12" s="43"/>
      <c r="QOD12" s="43"/>
      <c r="QOE12" s="43"/>
      <c r="QOF12" s="43"/>
      <c r="QOG12" s="43"/>
      <c r="QOH12" s="43"/>
      <c r="QOI12" s="43"/>
      <c r="QOJ12" s="43"/>
      <c r="QOK12" s="43"/>
      <c r="QOL12" s="43"/>
      <c r="QOM12" s="43"/>
      <c r="QON12" s="43"/>
      <c r="QOO12" s="43"/>
      <c r="QOP12" s="43"/>
      <c r="QOQ12" s="43"/>
      <c r="QOR12" s="43"/>
      <c r="QOS12" s="43"/>
      <c r="QOT12" s="43"/>
      <c r="QOU12" s="43"/>
      <c r="QOV12" s="43"/>
      <c r="QOW12" s="43"/>
      <c r="QOX12" s="43"/>
      <c r="QOY12" s="43"/>
      <c r="QOZ12" s="43"/>
      <c r="QPA12" s="43"/>
      <c r="QPB12" s="43"/>
      <c r="QPC12" s="43"/>
      <c r="QPD12" s="43"/>
      <c r="QPE12" s="43"/>
      <c r="QPF12" s="43"/>
      <c r="QPG12" s="43"/>
      <c r="QPH12" s="43"/>
      <c r="QPI12" s="43"/>
      <c r="QPJ12" s="43"/>
      <c r="QPK12" s="43"/>
      <c r="QPL12" s="43"/>
      <c r="QPM12" s="43"/>
      <c r="QPN12" s="43"/>
      <c r="QPO12" s="43"/>
      <c r="QPP12" s="43"/>
      <c r="QPQ12" s="43"/>
      <c r="QPR12" s="43"/>
      <c r="QPS12" s="43"/>
      <c r="QPT12" s="43"/>
      <c r="QPU12" s="43"/>
      <c r="QPV12" s="43"/>
      <c r="QPW12" s="43"/>
      <c r="QPX12" s="43"/>
      <c r="QPY12" s="43"/>
      <c r="QPZ12" s="43"/>
      <c r="QQA12" s="43"/>
      <c r="QQB12" s="43"/>
      <c r="QQC12" s="43"/>
      <c r="QQD12" s="43"/>
      <c r="QQE12" s="43"/>
      <c r="QQF12" s="43"/>
      <c r="QQG12" s="43"/>
      <c r="QQH12" s="43"/>
      <c r="QQI12" s="43"/>
      <c r="QQJ12" s="43"/>
      <c r="QQK12" s="43"/>
      <c r="QQL12" s="43"/>
      <c r="QQM12" s="43"/>
      <c r="QQN12" s="43"/>
      <c r="QQO12" s="43"/>
      <c r="QQP12" s="43"/>
      <c r="QQQ12" s="43"/>
      <c r="QQR12" s="43"/>
      <c r="QQS12" s="43"/>
      <c r="QQT12" s="43"/>
      <c r="QQU12" s="43"/>
      <c r="QQV12" s="43"/>
      <c r="QQW12" s="43"/>
      <c r="QQX12" s="43"/>
      <c r="QQY12" s="43"/>
      <c r="QQZ12" s="43"/>
      <c r="QRA12" s="43"/>
      <c r="QRB12" s="43"/>
      <c r="QRC12" s="43"/>
      <c r="QRD12" s="43"/>
      <c r="QRE12" s="43"/>
      <c r="QRF12" s="43"/>
      <c r="QRG12" s="43"/>
      <c r="QRH12" s="43"/>
      <c r="QRI12" s="43"/>
      <c r="QRJ12" s="43"/>
      <c r="QRK12" s="43"/>
      <c r="QRL12" s="43"/>
      <c r="QRM12" s="43"/>
      <c r="QRN12" s="43"/>
      <c r="QRO12" s="43"/>
      <c r="QRP12" s="43"/>
      <c r="QRQ12" s="43"/>
      <c r="QRR12" s="43"/>
      <c r="QRS12" s="43"/>
      <c r="QRT12" s="43"/>
      <c r="QRU12" s="43"/>
      <c r="QRV12" s="43"/>
      <c r="QRW12" s="43"/>
      <c r="QRX12" s="43"/>
      <c r="QRY12" s="43"/>
      <c r="QRZ12" s="43"/>
      <c r="QSA12" s="43"/>
      <c r="QSB12" s="43"/>
      <c r="QSC12" s="43"/>
      <c r="QSD12" s="43"/>
      <c r="QSE12" s="43"/>
      <c r="QSF12" s="43"/>
      <c r="QSG12" s="43"/>
      <c r="QSH12" s="43"/>
      <c r="QSI12" s="43"/>
      <c r="QSJ12" s="43"/>
      <c r="QSK12" s="43"/>
      <c r="QSL12" s="43"/>
      <c r="QSM12" s="43"/>
      <c r="QSN12" s="43"/>
      <c r="QSO12" s="43"/>
      <c r="QSP12" s="43"/>
      <c r="QSQ12" s="43"/>
      <c r="QSR12" s="43"/>
      <c r="QSS12" s="43"/>
      <c r="QST12" s="43"/>
      <c r="QSU12" s="43"/>
      <c r="QSV12" s="43"/>
      <c r="QSW12" s="43"/>
      <c r="QSX12" s="43"/>
      <c r="QSY12" s="43"/>
      <c r="QSZ12" s="43"/>
      <c r="QTA12" s="43"/>
      <c r="QTB12" s="43"/>
      <c r="QTC12" s="43"/>
      <c r="QTD12" s="43"/>
      <c r="QTE12" s="43"/>
      <c r="QTF12" s="43"/>
      <c r="QTG12" s="43"/>
      <c r="QTH12" s="43"/>
      <c r="QTI12" s="43"/>
      <c r="QTJ12" s="43"/>
      <c r="QTK12" s="43"/>
      <c r="QTL12" s="43"/>
      <c r="QTM12" s="43"/>
      <c r="QTN12" s="43"/>
      <c r="QTO12" s="43"/>
      <c r="QTP12" s="43"/>
      <c r="QTQ12" s="43"/>
      <c r="QTR12" s="43"/>
      <c r="QTS12" s="43"/>
      <c r="QTT12" s="43"/>
      <c r="QTU12" s="43"/>
      <c r="QTV12" s="43"/>
      <c r="QTW12" s="43"/>
      <c r="QTX12" s="43"/>
      <c r="QTY12" s="43"/>
      <c r="QTZ12" s="43"/>
      <c r="QUA12" s="43"/>
      <c r="QUB12" s="43"/>
      <c r="QUC12" s="43"/>
      <c r="QUD12" s="43"/>
      <c r="QUE12" s="43"/>
      <c r="QUF12" s="43"/>
      <c r="QUG12" s="43"/>
      <c r="QUH12" s="43"/>
      <c r="QUI12" s="43"/>
      <c r="QUJ12" s="43"/>
      <c r="QUK12" s="43"/>
      <c r="QUL12" s="43"/>
      <c r="QUM12" s="43"/>
      <c r="QUN12" s="43"/>
      <c r="QUO12" s="43"/>
      <c r="QUP12" s="43"/>
      <c r="QUQ12" s="43"/>
      <c r="QUR12" s="43"/>
      <c r="QUS12" s="43"/>
      <c r="QUT12" s="43"/>
      <c r="QUU12" s="43"/>
      <c r="QUV12" s="43"/>
      <c r="QUW12" s="43"/>
      <c r="QUX12" s="43"/>
      <c r="QUY12" s="43"/>
      <c r="QUZ12" s="43"/>
      <c r="QVA12" s="43"/>
      <c r="QVB12" s="43"/>
      <c r="QVC12" s="43"/>
      <c r="QVD12" s="43"/>
      <c r="QVE12" s="43"/>
      <c r="QVF12" s="43"/>
      <c r="QVG12" s="43"/>
      <c r="QVH12" s="43"/>
      <c r="QVI12" s="43"/>
      <c r="QVJ12" s="43"/>
      <c r="QVK12" s="43"/>
      <c r="QVL12" s="43"/>
      <c r="QVM12" s="43"/>
      <c r="QVN12" s="43"/>
      <c r="QVO12" s="43"/>
      <c r="QVP12" s="43"/>
      <c r="QVQ12" s="43"/>
      <c r="QVR12" s="43"/>
      <c r="QVS12" s="43"/>
      <c r="QVT12" s="43"/>
      <c r="QVU12" s="43"/>
      <c r="QVV12" s="43"/>
      <c r="QVW12" s="43"/>
      <c r="QVX12" s="43"/>
      <c r="QVY12" s="43"/>
      <c r="QVZ12" s="43"/>
      <c r="QWA12" s="43"/>
      <c r="QWB12" s="43"/>
      <c r="QWC12" s="43"/>
      <c r="QWD12" s="43"/>
      <c r="QWE12" s="43"/>
      <c r="QWF12" s="43"/>
      <c r="QWG12" s="43"/>
      <c r="QWH12" s="43"/>
      <c r="QWI12" s="43"/>
      <c r="QWJ12" s="43"/>
      <c r="QWK12" s="43"/>
      <c r="QWL12" s="43"/>
      <c r="QWM12" s="43"/>
      <c r="QWN12" s="43"/>
      <c r="QWO12" s="43"/>
      <c r="QWP12" s="43"/>
      <c r="QWQ12" s="43"/>
      <c r="QWR12" s="43"/>
      <c r="QWS12" s="43"/>
      <c r="QWT12" s="43"/>
      <c r="QWU12" s="43"/>
      <c r="QWV12" s="43"/>
      <c r="QWW12" s="43"/>
      <c r="QWX12" s="43"/>
      <c r="QWY12" s="43"/>
      <c r="QWZ12" s="43"/>
      <c r="QXA12" s="43"/>
      <c r="QXB12" s="43"/>
      <c r="QXC12" s="43"/>
      <c r="QXD12" s="43"/>
      <c r="QXE12" s="43"/>
      <c r="QXF12" s="43"/>
      <c r="QXG12" s="43"/>
      <c r="QXH12" s="43"/>
      <c r="QXI12" s="43"/>
      <c r="QXJ12" s="43"/>
      <c r="QXK12" s="43"/>
      <c r="QXL12" s="43"/>
      <c r="QXM12" s="43"/>
      <c r="QXN12" s="43"/>
      <c r="QXO12" s="43"/>
      <c r="QXP12" s="43"/>
      <c r="QXQ12" s="43"/>
      <c r="QXR12" s="43"/>
      <c r="QXS12" s="43"/>
      <c r="QXT12" s="43"/>
      <c r="QXU12" s="43"/>
      <c r="QXV12" s="43"/>
      <c r="QXW12" s="43"/>
      <c r="QXX12" s="43"/>
      <c r="QXY12" s="43"/>
      <c r="QXZ12" s="43"/>
      <c r="QYA12" s="43"/>
      <c r="QYB12" s="43"/>
      <c r="QYC12" s="43"/>
      <c r="QYD12" s="43"/>
      <c r="QYE12" s="43"/>
      <c r="QYF12" s="43"/>
      <c r="QYG12" s="43"/>
      <c r="QYH12" s="43"/>
      <c r="QYI12" s="43"/>
      <c r="QYJ12" s="43"/>
      <c r="QYK12" s="43"/>
      <c r="QYL12" s="43"/>
      <c r="QYM12" s="43"/>
      <c r="QYN12" s="43"/>
      <c r="QYO12" s="43"/>
      <c r="QYP12" s="43"/>
      <c r="QYQ12" s="43"/>
      <c r="QYR12" s="43"/>
      <c r="QYS12" s="43"/>
      <c r="QYT12" s="43"/>
      <c r="QYU12" s="43"/>
      <c r="QYV12" s="43"/>
      <c r="QYW12" s="43"/>
      <c r="QYX12" s="43"/>
      <c r="QYY12" s="43"/>
      <c r="QYZ12" s="43"/>
      <c r="QZA12" s="43"/>
      <c r="QZB12" s="43"/>
      <c r="QZC12" s="43"/>
      <c r="QZD12" s="43"/>
      <c r="QZE12" s="43"/>
      <c r="QZF12" s="43"/>
      <c r="QZG12" s="43"/>
      <c r="QZH12" s="43"/>
      <c r="QZI12" s="43"/>
      <c r="QZJ12" s="43"/>
      <c r="QZK12" s="43"/>
      <c r="QZL12" s="43"/>
      <c r="QZM12" s="43"/>
      <c r="QZN12" s="43"/>
      <c r="QZO12" s="43"/>
      <c r="QZP12" s="43"/>
      <c r="QZQ12" s="43"/>
      <c r="QZR12" s="43"/>
      <c r="QZS12" s="43"/>
      <c r="QZT12" s="43"/>
      <c r="QZU12" s="43"/>
      <c r="QZV12" s="43"/>
      <c r="QZW12" s="43"/>
      <c r="QZX12" s="43"/>
      <c r="QZY12" s="43"/>
      <c r="QZZ12" s="43"/>
      <c r="RAA12" s="43"/>
      <c r="RAB12" s="43"/>
      <c r="RAC12" s="43"/>
      <c r="RAD12" s="43"/>
      <c r="RAE12" s="43"/>
      <c r="RAF12" s="43"/>
      <c r="RAG12" s="43"/>
      <c r="RAH12" s="43"/>
      <c r="RAI12" s="43"/>
      <c r="RAJ12" s="43"/>
      <c r="RAK12" s="43"/>
      <c r="RAL12" s="43"/>
      <c r="RAM12" s="43"/>
      <c r="RAN12" s="43"/>
      <c r="RAO12" s="43"/>
      <c r="RAP12" s="43"/>
      <c r="RAQ12" s="43"/>
      <c r="RAR12" s="43"/>
      <c r="RAS12" s="43"/>
      <c r="RAT12" s="43"/>
      <c r="RAU12" s="43"/>
      <c r="RAV12" s="43"/>
      <c r="RAW12" s="43"/>
      <c r="RAX12" s="43"/>
      <c r="RAY12" s="43"/>
      <c r="RAZ12" s="43"/>
      <c r="RBA12" s="43"/>
      <c r="RBB12" s="43"/>
      <c r="RBC12" s="43"/>
      <c r="RBD12" s="43"/>
      <c r="RBE12" s="43"/>
      <c r="RBF12" s="43"/>
      <c r="RBG12" s="43"/>
      <c r="RBH12" s="43"/>
      <c r="RBI12" s="43"/>
      <c r="RBJ12" s="43"/>
      <c r="RBK12" s="43"/>
      <c r="RBL12" s="43"/>
      <c r="RBM12" s="43"/>
      <c r="RBN12" s="43"/>
      <c r="RBO12" s="43"/>
      <c r="RBP12" s="43"/>
      <c r="RBQ12" s="43"/>
      <c r="RBR12" s="43"/>
      <c r="RBS12" s="43"/>
      <c r="RBT12" s="43"/>
      <c r="RBU12" s="43"/>
      <c r="RBV12" s="43"/>
      <c r="RBW12" s="43"/>
      <c r="RBX12" s="43"/>
      <c r="RBY12" s="43"/>
      <c r="RBZ12" s="43"/>
      <c r="RCA12" s="43"/>
      <c r="RCB12" s="43"/>
      <c r="RCC12" s="43"/>
      <c r="RCD12" s="43"/>
      <c r="RCE12" s="43"/>
      <c r="RCF12" s="43"/>
      <c r="RCG12" s="43"/>
      <c r="RCH12" s="43"/>
      <c r="RCI12" s="43"/>
      <c r="RCJ12" s="43"/>
      <c r="RCK12" s="43"/>
      <c r="RCL12" s="43"/>
      <c r="RCM12" s="43"/>
      <c r="RCN12" s="43"/>
      <c r="RCO12" s="43"/>
      <c r="RCP12" s="43"/>
      <c r="RCQ12" s="43"/>
      <c r="RCR12" s="43"/>
      <c r="RCS12" s="43"/>
      <c r="RCT12" s="43"/>
      <c r="RCU12" s="43"/>
      <c r="RCV12" s="43"/>
      <c r="RCW12" s="43"/>
      <c r="RCX12" s="43"/>
      <c r="RCY12" s="43"/>
      <c r="RCZ12" s="43"/>
      <c r="RDA12" s="43"/>
      <c r="RDB12" s="43"/>
      <c r="RDC12" s="43"/>
      <c r="RDD12" s="43"/>
      <c r="RDE12" s="43"/>
      <c r="RDF12" s="43"/>
      <c r="RDG12" s="43"/>
      <c r="RDH12" s="43"/>
      <c r="RDI12" s="43"/>
      <c r="RDJ12" s="43"/>
      <c r="RDK12" s="43"/>
      <c r="RDL12" s="43"/>
      <c r="RDM12" s="43"/>
      <c r="RDN12" s="43"/>
      <c r="RDO12" s="43"/>
      <c r="RDP12" s="43"/>
      <c r="RDQ12" s="43"/>
      <c r="RDR12" s="43"/>
      <c r="RDS12" s="43"/>
      <c r="RDT12" s="43"/>
      <c r="RDU12" s="43"/>
      <c r="RDV12" s="43"/>
      <c r="RDW12" s="43"/>
      <c r="RDX12" s="43"/>
      <c r="RDY12" s="43"/>
      <c r="RDZ12" s="43"/>
      <c r="REA12" s="43"/>
      <c r="REB12" s="43"/>
      <c r="REC12" s="43"/>
      <c r="RED12" s="43"/>
      <c r="REE12" s="43"/>
      <c r="REF12" s="43"/>
      <c r="REG12" s="43"/>
      <c r="REH12" s="43"/>
      <c r="REI12" s="43"/>
      <c r="REJ12" s="43"/>
      <c r="REK12" s="43"/>
      <c r="REL12" s="43"/>
      <c r="REM12" s="43"/>
      <c r="REN12" s="43"/>
      <c r="REO12" s="43"/>
      <c r="REP12" s="43"/>
      <c r="REQ12" s="43"/>
      <c r="RER12" s="43"/>
      <c r="RES12" s="43"/>
      <c r="RET12" s="43"/>
      <c r="REU12" s="43"/>
      <c r="REV12" s="43"/>
      <c r="REW12" s="43"/>
      <c r="REX12" s="43"/>
      <c r="REY12" s="43"/>
      <c r="REZ12" s="43"/>
      <c r="RFA12" s="43"/>
      <c r="RFB12" s="43"/>
      <c r="RFC12" s="43"/>
      <c r="RFD12" s="43"/>
      <c r="RFE12" s="43"/>
      <c r="RFF12" s="43"/>
      <c r="RFG12" s="43"/>
      <c r="RFH12" s="43"/>
      <c r="RFI12" s="43"/>
      <c r="RFJ12" s="43"/>
      <c r="RFK12" s="43"/>
      <c r="RFL12" s="43"/>
      <c r="RFM12" s="43"/>
      <c r="RFN12" s="43"/>
      <c r="RFO12" s="43"/>
      <c r="RFP12" s="43"/>
      <c r="RFQ12" s="43"/>
      <c r="RFR12" s="43"/>
      <c r="RFS12" s="43"/>
      <c r="RFT12" s="43"/>
      <c r="RFU12" s="43"/>
      <c r="RFV12" s="43"/>
      <c r="RFW12" s="43"/>
      <c r="RFX12" s="43"/>
      <c r="RFY12" s="43"/>
      <c r="RFZ12" s="43"/>
      <c r="RGA12" s="43"/>
      <c r="RGB12" s="43"/>
      <c r="RGC12" s="43"/>
      <c r="RGD12" s="43"/>
      <c r="RGE12" s="43"/>
      <c r="RGF12" s="43"/>
      <c r="RGG12" s="43"/>
      <c r="RGH12" s="43"/>
      <c r="RGI12" s="43"/>
      <c r="RGJ12" s="43"/>
      <c r="RGK12" s="43"/>
      <c r="RGL12" s="43"/>
      <c r="RGM12" s="43"/>
      <c r="RGN12" s="43"/>
      <c r="RGO12" s="43"/>
      <c r="RGP12" s="43"/>
      <c r="RGQ12" s="43"/>
      <c r="RGR12" s="43"/>
      <c r="RGS12" s="43"/>
      <c r="RGT12" s="43"/>
      <c r="RGU12" s="43"/>
      <c r="RGV12" s="43"/>
      <c r="RGW12" s="43"/>
      <c r="RGX12" s="43"/>
      <c r="RGY12" s="43"/>
      <c r="RGZ12" s="43"/>
      <c r="RHA12" s="43"/>
      <c r="RHB12" s="43"/>
      <c r="RHC12" s="43"/>
      <c r="RHD12" s="43"/>
      <c r="RHE12" s="43"/>
      <c r="RHF12" s="43"/>
      <c r="RHG12" s="43"/>
      <c r="RHH12" s="43"/>
      <c r="RHI12" s="43"/>
      <c r="RHJ12" s="43"/>
      <c r="RHK12" s="43"/>
      <c r="RHL12" s="43"/>
      <c r="RHM12" s="43"/>
      <c r="RHN12" s="43"/>
      <c r="RHO12" s="43"/>
      <c r="RHP12" s="43"/>
      <c r="RHQ12" s="43"/>
      <c r="RHR12" s="43"/>
      <c r="RHS12" s="43"/>
      <c r="RHT12" s="43"/>
      <c r="RHU12" s="43"/>
      <c r="RHV12" s="43"/>
      <c r="RHW12" s="43"/>
      <c r="RHX12" s="43"/>
      <c r="RHY12" s="43"/>
      <c r="RHZ12" s="43"/>
      <c r="RIA12" s="43"/>
      <c r="RIB12" s="43"/>
      <c r="RIC12" s="43"/>
      <c r="RID12" s="43"/>
      <c r="RIE12" s="43"/>
      <c r="RIF12" s="43"/>
      <c r="RIG12" s="43"/>
      <c r="RIH12" s="43"/>
      <c r="RII12" s="43"/>
      <c r="RIJ12" s="43"/>
      <c r="RIK12" s="43"/>
      <c r="RIL12" s="43"/>
      <c r="RIM12" s="43"/>
      <c r="RIN12" s="43"/>
      <c r="RIO12" s="43"/>
      <c r="RIP12" s="43"/>
      <c r="RIQ12" s="43"/>
      <c r="RIR12" s="43"/>
      <c r="RIS12" s="43"/>
      <c r="RIT12" s="43"/>
      <c r="RIU12" s="43"/>
      <c r="RIV12" s="43"/>
      <c r="RIW12" s="43"/>
      <c r="RIX12" s="43"/>
      <c r="RIY12" s="43"/>
      <c r="RIZ12" s="43"/>
      <c r="RJA12" s="43"/>
      <c r="RJB12" s="43"/>
      <c r="RJC12" s="43"/>
      <c r="RJD12" s="43"/>
      <c r="RJE12" s="43"/>
      <c r="RJF12" s="43"/>
      <c r="RJG12" s="43"/>
      <c r="RJH12" s="43"/>
      <c r="RJI12" s="43"/>
      <c r="RJJ12" s="43"/>
      <c r="RJK12" s="43"/>
      <c r="RJL12" s="43"/>
      <c r="RJM12" s="43"/>
      <c r="RJN12" s="43"/>
      <c r="RJO12" s="43"/>
      <c r="RJP12" s="43"/>
      <c r="RJQ12" s="43"/>
      <c r="RJR12" s="43"/>
      <c r="RJS12" s="43"/>
      <c r="RJT12" s="43"/>
      <c r="RJU12" s="43"/>
      <c r="RJV12" s="43"/>
      <c r="RJW12" s="43"/>
      <c r="RJX12" s="43"/>
      <c r="RJY12" s="43"/>
      <c r="RJZ12" s="43"/>
      <c r="RKA12" s="43"/>
      <c r="RKB12" s="43"/>
      <c r="RKC12" s="43"/>
      <c r="RKD12" s="43"/>
      <c r="RKE12" s="43"/>
      <c r="RKF12" s="43"/>
      <c r="RKG12" s="43"/>
      <c r="RKH12" s="43"/>
      <c r="RKI12" s="43"/>
      <c r="RKJ12" s="43"/>
      <c r="RKK12" s="43"/>
      <c r="RKL12" s="43"/>
      <c r="RKM12" s="43"/>
      <c r="RKN12" s="43"/>
      <c r="RKO12" s="43"/>
      <c r="RKP12" s="43"/>
      <c r="RKQ12" s="43"/>
      <c r="RKR12" s="43"/>
      <c r="RKS12" s="43"/>
      <c r="RKT12" s="43"/>
      <c r="RKU12" s="43"/>
      <c r="RKV12" s="43"/>
      <c r="RKW12" s="43"/>
      <c r="RKX12" s="43"/>
      <c r="RKY12" s="43"/>
      <c r="RKZ12" s="43"/>
      <c r="RLA12" s="43"/>
      <c r="RLB12" s="43"/>
      <c r="RLC12" s="43"/>
      <c r="RLD12" s="43"/>
      <c r="RLE12" s="43"/>
      <c r="RLF12" s="43"/>
      <c r="RLG12" s="43"/>
      <c r="RLH12" s="43"/>
      <c r="RLI12" s="43"/>
      <c r="RLJ12" s="43"/>
      <c r="RLK12" s="43"/>
      <c r="RLL12" s="43"/>
      <c r="RLM12" s="43"/>
      <c r="RLN12" s="43"/>
      <c r="RLO12" s="43"/>
      <c r="RLP12" s="43"/>
      <c r="RLQ12" s="43"/>
      <c r="RLR12" s="43"/>
      <c r="RLS12" s="43"/>
      <c r="RLT12" s="43"/>
      <c r="RLU12" s="43"/>
      <c r="RLV12" s="43"/>
      <c r="RLW12" s="43"/>
      <c r="RLX12" s="43"/>
      <c r="RLY12" s="43"/>
      <c r="RLZ12" s="43"/>
      <c r="RMA12" s="43"/>
      <c r="RMB12" s="43"/>
      <c r="RMC12" s="43"/>
      <c r="RMD12" s="43"/>
      <c r="RME12" s="43"/>
      <c r="RMF12" s="43"/>
      <c r="RMG12" s="43"/>
      <c r="RMH12" s="43"/>
      <c r="RMI12" s="43"/>
      <c r="RMJ12" s="43"/>
      <c r="RMK12" s="43"/>
      <c r="RML12" s="43"/>
      <c r="RMM12" s="43"/>
      <c r="RMN12" s="43"/>
      <c r="RMO12" s="43"/>
      <c r="RMP12" s="43"/>
      <c r="RMQ12" s="43"/>
      <c r="RMR12" s="43"/>
      <c r="RMS12" s="43"/>
      <c r="RMT12" s="43"/>
      <c r="RMU12" s="43"/>
      <c r="RMV12" s="43"/>
      <c r="RMW12" s="43"/>
      <c r="RMX12" s="43"/>
      <c r="RMY12" s="43"/>
      <c r="RMZ12" s="43"/>
      <c r="RNA12" s="43"/>
      <c r="RNB12" s="43"/>
      <c r="RNC12" s="43"/>
      <c r="RND12" s="43"/>
      <c r="RNE12" s="43"/>
      <c r="RNF12" s="43"/>
      <c r="RNG12" s="43"/>
      <c r="RNH12" s="43"/>
      <c r="RNI12" s="43"/>
      <c r="RNJ12" s="43"/>
      <c r="RNK12" s="43"/>
      <c r="RNL12" s="43"/>
      <c r="RNM12" s="43"/>
      <c r="RNN12" s="43"/>
      <c r="RNO12" s="43"/>
      <c r="RNP12" s="43"/>
      <c r="RNQ12" s="43"/>
      <c r="RNR12" s="43"/>
      <c r="RNS12" s="43"/>
      <c r="RNT12" s="43"/>
      <c r="RNU12" s="43"/>
      <c r="RNV12" s="43"/>
      <c r="RNW12" s="43"/>
      <c r="RNX12" s="43"/>
      <c r="RNY12" s="43"/>
      <c r="RNZ12" s="43"/>
      <c r="ROA12" s="43"/>
      <c r="ROB12" s="43"/>
      <c r="ROC12" s="43"/>
      <c r="ROD12" s="43"/>
      <c r="ROE12" s="43"/>
      <c r="ROF12" s="43"/>
      <c r="ROG12" s="43"/>
      <c r="ROH12" s="43"/>
      <c r="ROI12" s="43"/>
      <c r="ROJ12" s="43"/>
      <c r="ROK12" s="43"/>
      <c r="ROL12" s="43"/>
      <c r="ROM12" s="43"/>
      <c r="RON12" s="43"/>
      <c r="ROO12" s="43"/>
      <c r="ROP12" s="43"/>
      <c r="ROQ12" s="43"/>
      <c r="ROR12" s="43"/>
      <c r="ROS12" s="43"/>
      <c r="ROT12" s="43"/>
      <c r="ROU12" s="43"/>
      <c r="ROV12" s="43"/>
      <c r="ROW12" s="43"/>
      <c r="ROX12" s="43"/>
      <c r="ROY12" s="43"/>
      <c r="ROZ12" s="43"/>
      <c r="RPA12" s="43"/>
      <c r="RPB12" s="43"/>
      <c r="RPC12" s="43"/>
      <c r="RPD12" s="43"/>
      <c r="RPE12" s="43"/>
      <c r="RPF12" s="43"/>
      <c r="RPG12" s="43"/>
      <c r="RPH12" s="43"/>
      <c r="RPI12" s="43"/>
      <c r="RPJ12" s="43"/>
      <c r="RPK12" s="43"/>
      <c r="RPL12" s="43"/>
      <c r="RPM12" s="43"/>
      <c r="RPN12" s="43"/>
      <c r="RPO12" s="43"/>
      <c r="RPP12" s="43"/>
      <c r="RPQ12" s="43"/>
      <c r="RPR12" s="43"/>
      <c r="RPS12" s="43"/>
      <c r="RPT12" s="43"/>
      <c r="RPU12" s="43"/>
      <c r="RPV12" s="43"/>
      <c r="RPW12" s="43"/>
      <c r="RPX12" s="43"/>
      <c r="RPY12" s="43"/>
      <c r="RPZ12" s="43"/>
      <c r="RQA12" s="43"/>
      <c r="RQB12" s="43"/>
      <c r="RQC12" s="43"/>
      <c r="RQD12" s="43"/>
      <c r="RQE12" s="43"/>
      <c r="RQF12" s="43"/>
      <c r="RQG12" s="43"/>
      <c r="RQH12" s="43"/>
      <c r="RQI12" s="43"/>
      <c r="RQJ12" s="43"/>
      <c r="RQK12" s="43"/>
      <c r="RQL12" s="43"/>
      <c r="RQM12" s="43"/>
      <c r="RQN12" s="43"/>
      <c r="RQO12" s="43"/>
      <c r="RQP12" s="43"/>
      <c r="RQQ12" s="43"/>
      <c r="RQR12" s="43"/>
      <c r="RQS12" s="43"/>
      <c r="RQT12" s="43"/>
      <c r="RQU12" s="43"/>
      <c r="RQV12" s="43"/>
      <c r="RQW12" s="43"/>
      <c r="RQX12" s="43"/>
      <c r="RQY12" s="43"/>
      <c r="RQZ12" s="43"/>
      <c r="RRA12" s="43"/>
      <c r="RRB12" s="43"/>
      <c r="RRC12" s="43"/>
      <c r="RRD12" s="43"/>
      <c r="RRE12" s="43"/>
      <c r="RRF12" s="43"/>
      <c r="RRG12" s="43"/>
      <c r="RRH12" s="43"/>
      <c r="RRI12" s="43"/>
      <c r="RRJ12" s="43"/>
      <c r="RRK12" s="43"/>
      <c r="RRL12" s="43"/>
      <c r="RRM12" s="43"/>
      <c r="RRN12" s="43"/>
      <c r="RRO12" s="43"/>
      <c r="RRP12" s="43"/>
      <c r="RRQ12" s="43"/>
      <c r="RRR12" s="43"/>
      <c r="RRS12" s="43"/>
      <c r="RRT12" s="43"/>
      <c r="RRU12" s="43"/>
      <c r="RRV12" s="43"/>
      <c r="RRW12" s="43"/>
      <c r="RRX12" s="43"/>
      <c r="RRY12" s="43"/>
      <c r="RRZ12" s="43"/>
      <c r="RSA12" s="43"/>
      <c r="RSB12" s="43"/>
      <c r="RSC12" s="43"/>
      <c r="RSD12" s="43"/>
      <c r="RSE12" s="43"/>
      <c r="RSF12" s="43"/>
      <c r="RSG12" s="43"/>
      <c r="RSH12" s="43"/>
      <c r="RSI12" s="43"/>
      <c r="RSJ12" s="43"/>
      <c r="RSK12" s="43"/>
      <c r="RSL12" s="43"/>
      <c r="RSM12" s="43"/>
      <c r="RSN12" s="43"/>
      <c r="RSO12" s="43"/>
      <c r="RSP12" s="43"/>
      <c r="RSQ12" s="43"/>
      <c r="RSR12" s="43"/>
      <c r="RSS12" s="43"/>
      <c r="RST12" s="43"/>
      <c r="RSU12" s="43"/>
      <c r="RSV12" s="43"/>
      <c r="RSW12" s="43"/>
      <c r="RSX12" s="43"/>
      <c r="RSY12" s="43"/>
      <c r="RSZ12" s="43"/>
      <c r="RTA12" s="43"/>
      <c r="RTB12" s="43"/>
      <c r="RTC12" s="43"/>
      <c r="RTD12" s="43"/>
      <c r="RTE12" s="43"/>
      <c r="RTF12" s="43"/>
      <c r="RTG12" s="43"/>
      <c r="RTH12" s="43"/>
      <c r="RTI12" s="43"/>
      <c r="RTJ12" s="43"/>
      <c r="RTK12" s="43"/>
      <c r="RTL12" s="43"/>
      <c r="RTM12" s="43"/>
      <c r="RTN12" s="43"/>
      <c r="RTO12" s="43"/>
      <c r="RTP12" s="43"/>
      <c r="RTQ12" s="43"/>
      <c r="RTR12" s="43"/>
      <c r="RTS12" s="43"/>
      <c r="RTT12" s="43"/>
      <c r="RTU12" s="43"/>
      <c r="RTV12" s="43"/>
      <c r="RTW12" s="43"/>
      <c r="RTX12" s="43"/>
      <c r="RTY12" s="43"/>
      <c r="RTZ12" s="43"/>
      <c r="RUA12" s="43"/>
      <c r="RUB12" s="43"/>
      <c r="RUC12" s="43"/>
      <c r="RUD12" s="43"/>
      <c r="RUE12" s="43"/>
      <c r="RUF12" s="43"/>
      <c r="RUG12" s="43"/>
      <c r="RUH12" s="43"/>
      <c r="RUI12" s="43"/>
      <c r="RUJ12" s="43"/>
      <c r="RUK12" s="43"/>
      <c r="RUL12" s="43"/>
      <c r="RUM12" s="43"/>
      <c r="RUN12" s="43"/>
      <c r="RUO12" s="43"/>
      <c r="RUP12" s="43"/>
      <c r="RUQ12" s="43"/>
      <c r="RUR12" s="43"/>
      <c r="RUS12" s="43"/>
      <c r="RUT12" s="43"/>
      <c r="RUU12" s="43"/>
      <c r="RUV12" s="43"/>
      <c r="RUW12" s="43"/>
      <c r="RUX12" s="43"/>
      <c r="RUY12" s="43"/>
      <c r="RUZ12" s="43"/>
      <c r="RVA12" s="43"/>
      <c r="RVB12" s="43"/>
      <c r="RVC12" s="43"/>
      <c r="RVD12" s="43"/>
      <c r="RVE12" s="43"/>
      <c r="RVF12" s="43"/>
      <c r="RVG12" s="43"/>
      <c r="RVH12" s="43"/>
      <c r="RVI12" s="43"/>
      <c r="RVJ12" s="43"/>
      <c r="RVK12" s="43"/>
      <c r="RVL12" s="43"/>
      <c r="RVM12" s="43"/>
      <c r="RVN12" s="43"/>
      <c r="RVO12" s="43"/>
      <c r="RVP12" s="43"/>
      <c r="RVQ12" s="43"/>
      <c r="RVR12" s="43"/>
      <c r="RVS12" s="43"/>
      <c r="RVT12" s="43"/>
      <c r="RVU12" s="43"/>
      <c r="RVV12" s="43"/>
      <c r="RVW12" s="43"/>
      <c r="RVX12" s="43"/>
      <c r="RVY12" s="43"/>
      <c r="RVZ12" s="43"/>
      <c r="RWA12" s="43"/>
      <c r="RWB12" s="43"/>
      <c r="RWC12" s="43"/>
      <c r="RWD12" s="43"/>
      <c r="RWE12" s="43"/>
      <c r="RWF12" s="43"/>
      <c r="RWG12" s="43"/>
      <c r="RWH12" s="43"/>
      <c r="RWI12" s="43"/>
      <c r="RWJ12" s="43"/>
      <c r="RWK12" s="43"/>
      <c r="RWL12" s="43"/>
      <c r="RWM12" s="43"/>
      <c r="RWN12" s="43"/>
      <c r="RWO12" s="43"/>
      <c r="RWP12" s="43"/>
      <c r="RWQ12" s="43"/>
      <c r="RWR12" s="43"/>
      <c r="RWS12" s="43"/>
      <c r="RWT12" s="43"/>
      <c r="RWU12" s="43"/>
      <c r="RWV12" s="43"/>
      <c r="RWW12" s="43"/>
      <c r="RWX12" s="43"/>
      <c r="RWY12" s="43"/>
      <c r="RWZ12" s="43"/>
      <c r="RXA12" s="43"/>
      <c r="RXB12" s="43"/>
      <c r="RXC12" s="43"/>
      <c r="RXD12" s="43"/>
      <c r="RXE12" s="43"/>
      <c r="RXF12" s="43"/>
      <c r="RXG12" s="43"/>
      <c r="RXH12" s="43"/>
      <c r="RXI12" s="43"/>
      <c r="RXJ12" s="43"/>
      <c r="RXK12" s="43"/>
      <c r="RXL12" s="43"/>
      <c r="RXM12" s="43"/>
      <c r="RXN12" s="43"/>
      <c r="RXO12" s="43"/>
      <c r="RXP12" s="43"/>
      <c r="RXQ12" s="43"/>
      <c r="RXR12" s="43"/>
      <c r="RXS12" s="43"/>
      <c r="RXT12" s="43"/>
      <c r="RXU12" s="43"/>
      <c r="RXV12" s="43"/>
      <c r="RXW12" s="43"/>
      <c r="RXX12" s="43"/>
      <c r="RXY12" s="43"/>
      <c r="RXZ12" s="43"/>
      <c r="RYA12" s="43"/>
      <c r="RYB12" s="43"/>
      <c r="RYC12" s="43"/>
      <c r="RYD12" s="43"/>
      <c r="RYE12" s="43"/>
      <c r="RYF12" s="43"/>
      <c r="RYG12" s="43"/>
      <c r="RYH12" s="43"/>
      <c r="RYI12" s="43"/>
      <c r="RYJ12" s="43"/>
      <c r="RYK12" s="43"/>
      <c r="RYL12" s="43"/>
      <c r="RYM12" s="43"/>
      <c r="RYN12" s="43"/>
      <c r="RYO12" s="43"/>
      <c r="RYP12" s="43"/>
      <c r="RYQ12" s="43"/>
      <c r="RYR12" s="43"/>
      <c r="RYS12" s="43"/>
      <c r="RYT12" s="43"/>
      <c r="RYU12" s="43"/>
      <c r="RYV12" s="43"/>
      <c r="RYW12" s="43"/>
      <c r="RYX12" s="43"/>
      <c r="RYY12" s="43"/>
      <c r="RYZ12" s="43"/>
      <c r="RZA12" s="43"/>
      <c r="RZB12" s="43"/>
      <c r="RZC12" s="43"/>
      <c r="RZD12" s="43"/>
      <c r="RZE12" s="43"/>
      <c r="RZF12" s="43"/>
      <c r="RZG12" s="43"/>
      <c r="RZH12" s="43"/>
      <c r="RZI12" s="43"/>
      <c r="RZJ12" s="43"/>
      <c r="RZK12" s="43"/>
      <c r="RZL12" s="43"/>
      <c r="RZM12" s="43"/>
      <c r="RZN12" s="43"/>
      <c r="RZO12" s="43"/>
      <c r="RZP12" s="43"/>
      <c r="RZQ12" s="43"/>
      <c r="RZR12" s="43"/>
      <c r="RZS12" s="43"/>
      <c r="RZT12" s="43"/>
      <c r="RZU12" s="43"/>
      <c r="RZV12" s="43"/>
      <c r="RZW12" s="43"/>
      <c r="RZX12" s="43"/>
      <c r="RZY12" s="43"/>
      <c r="RZZ12" s="43"/>
      <c r="SAA12" s="43"/>
      <c r="SAB12" s="43"/>
      <c r="SAC12" s="43"/>
      <c r="SAD12" s="43"/>
      <c r="SAE12" s="43"/>
      <c r="SAF12" s="43"/>
      <c r="SAG12" s="43"/>
      <c r="SAH12" s="43"/>
      <c r="SAI12" s="43"/>
      <c r="SAJ12" s="43"/>
      <c r="SAK12" s="43"/>
      <c r="SAL12" s="43"/>
      <c r="SAM12" s="43"/>
      <c r="SAN12" s="43"/>
      <c r="SAO12" s="43"/>
      <c r="SAP12" s="43"/>
      <c r="SAQ12" s="43"/>
      <c r="SAR12" s="43"/>
      <c r="SAS12" s="43"/>
      <c r="SAT12" s="43"/>
      <c r="SAU12" s="43"/>
      <c r="SAV12" s="43"/>
      <c r="SAW12" s="43"/>
      <c r="SAX12" s="43"/>
      <c r="SAY12" s="43"/>
      <c r="SAZ12" s="43"/>
      <c r="SBA12" s="43"/>
      <c r="SBB12" s="43"/>
      <c r="SBC12" s="43"/>
      <c r="SBD12" s="43"/>
      <c r="SBE12" s="43"/>
      <c r="SBF12" s="43"/>
      <c r="SBG12" s="43"/>
      <c r="SBH12" s="43"/>
      <c r="SBI12" s="43"/>
      <c r="SBJ12" s="43"/>
      <c r="SBK12" s="43"/>
      <c r="SBL12" s="43"/>
      <c r="SBM12" s="43"/>
      <c r="SBN12" s="43"/>
      <c r="SBO12" s="43"/>
      <c r="SBP12" s="43"/>
      <c r="SBQ12" s="43"/>
      <c r="SBR12" s="43"/>
      <c r="SBS12" s="43"/>
      <c r="SBT12" s="43"/>
      <c r="SBU12" s="43"/>
      <c r="SBV12" s="43"/>
      <c r="SBW12" s="43"/>
      <c r="SBX12" s="43"/>
      <c r="SBY12" s="43"/>
      <c r="SBZ12" s="43"/>
      <c r="SCA12" s="43"/>
      <c r="SCB12" s="43"/>
      <c r="SCC12" s="43"/>
      <c r="SCD12" s="43"/>
      <c r="SCE12" s="43"/>
      <c r="SCF12" s="43"/>
      <c r="SCG12" s="43"/>
      <c r="SCH12" s="43"/>
      <c r="SCI12" s="43"/>
      <c r="SCJ12" s="43"/>
      <c r="SCK12" s="43"/>
      <c r="SCL12" s="43"/>
      <c r="SCM12" s="43"/>
      <c r="SCN12" s="43"/>
      <c r="SCO12" s="43"/>
      <c r="SCP12" s="43"/>
      <c r="SCQ12" s="43"/>
      <c r="SCR12" s="43"/>
      <c r="SCS12" s="43"/>
      <c r="SCT12" s="43"/>
      <c r="SCU12" s="43"/>
      <c r="SCV12" s="43"/>
      <c r="SCW12" s="43"/>
      <c r="SCX12" s="43"/>
      <c r="SCY12" s="43"/>
      <c r="SCZ12" s="43"/>
      <c r="SDA12" s="43"/>
      <c r="SDB12" s="43"/>
      <c r="SDC12" s="43"/>
      <c r="SDD12" s="43"/>
      <c r="SDE12" s="43"/>
      <c r="SDF12" s="43"/>
      <c r="SDG12" s="43"/>
      <c r="SDH12" s="43"/>
      <c r="SDI12" s="43"/>
      <c r="SDJ12" s="43"/>
      <c r="SDK12" s="43"/>
      <c r="SDL12" s="43"/>
      <c r="SDM12" s="43"/>
      <c r="SDN12" s="43"/>
      <c r="SDO12" s="43"/>
      <c r="SDP12" s="43"/>
      <c r="SDQ12" s="43"/>
      <c r="SDR12" s="43"/>
      <c r="SDS12" s="43"/>
      <c r="SDT12" s="43"/>
      <c r="SDU12" s="43"/>
      <c r="SDV12" s="43"/>
      <c r="SDW12" s="43"/>
      <c r="SDX12" s="43"/>
      <c r="SDY12" s="43"/>
      <c r="SDZ12" s="43"/>
      <c r="SEA12" s="43"/>
      <c r="SEB12" s="43"/>
      <c r="SEC12" s="43"/>
      <c r="SED12" s="43"/>
      <c r="SEE12" s="43"/>
      <c r="SEF12" s="43"/>
      <c r="SEG12" s="43"/>
      <c r="SEH12" s="43"/>
      <c r="SEI12" s="43"/>
      <c r="SEJ12" s="43"/>
      <c r="SEK12" s="43"/>
      <c r="SEL12" s="43"/>
      <c r="SEM12" s="43"/>
      <c r="SEN12" s="43"/>
      <c r="SEO12" s="43"/>
      <c r="SEP12" s="43"/>
      <c r="SEQ12" s="43"/>
      <c r="SER12" s="43"/>
      <c r="SES12" s="43"/>
      <c r="SET12" s="43"/>
      <c r="SEU12" s="43"/>
      <c r="SEV12" s="43"/>
      <c r="SEW12" s="43"/>
      <c r="SEX12" s="43"/>
      <c r="SEY12" s="43"/>
      <c r="SEZ12" s="43"/>
      <c r="SFA12" s="43"/>
      <c r="SFB12" s="43"/>
      <c r="SFC12" s="43"/>
      <c r="SFD12" s="43"/>
      <c r="SFE12" s="43"/>
      <c r="SFF12" s="43"/>
      <c r="SFG12" s="43"/>
      <c r="SFH12" s="43"/>
      <c r="SFI12" s="43"/>
      <c r="SFJ12" s="43"/>
      <c r="SFK12" s="43"/>
      <c r="SFL12" s="43"/>
      <c r="SFM12" s="43"/>
      <c r="SFN12" s="43"/>
      <c r="SFO12" s="43"/>
      <c r="SFP12" s="43"/>
      <c r="SFQ12" s="43"/>
      <c r="SFR12" s="43"/>
      <c r="SFS12" s="43"/>
      <c r="SFT12" s="43"/>
      <c r="SFU12" s="43"/>
      <c r="SFV12" s="43"/>
      <c r="SFW12" s="43"/>
      <c r="SFX12" s="43"/>
      <c r="SFY12" s="43"/>
      <c r="SFZ12" s="43"/>
      <c r="SGA12" s="43"/>
      <c r="SGB12" s="43"/>
      <c r="SGC12" s="43"/>
      <c r="SGD12" s="43"/>
      <c r="SGE12" s="43"/>
      <c r="SGF12" s="43"/>
      <c r="SGG12" s="43"/>
      <c r="SGH12" s="43"/>
      <c r="SGI12" s="43"/>
      <c r="SGJ12" s="43"/>
      <c r="SGK12" s="43"/>
      <c r="SGL12" s="43"/>
      <c r="SGM12" s="43"/>
      <c r="SGN12" s="43"/>
      <c r="SGO12" s="43"/>
      <c r="SGP12" s="43"/>
      <c r="SGQ12" s="43"/>
      <c r="SGR12" s="43"/>
      <c r="SGS12" s="43"/>
      <c r="SGT12" s="43"/>
      <c r="SGU12" s="43"/>
      <c r="SGV12" s="43"/>
      <c r="SGW12" s="43"/>
      <c r="SGX12" s="43"/>
      <c r="SGY12" s="43"/>
      <c r="SGZ12" s="43"/>
      <c r="SHA12" s="43"/>
      <c r="SHB12" s="43"/>
      <c r="SHC12" s="43"/>
      <c r="SHD12" s="43"/>
      <c r="SHE12" s="43"/>
      <c r="SHF12" s="43"/>
      <c r="SHG12" s="43"/>
      <c r="SHH12" s="43"/>
      <c r="SHI12" s="43"/>
      <c r="SHJ12" s="43"/>
      <c r="SHK12" s="43"/>
      <c r="SHL12" s="43"/>
      <c r="SHM12" s="43"/>
      <c r="SHN12" s="43"/>
      <c r="SHO12" s="43"/>
      <c r="SHP12" s="43"/>
      <c r="SHQ12" s="43"/>
      <c r="SHR12" s="43"/>
      <c r="SHS12" s="43"/>
      <c r="SHT12" s="43"/>
      <c r="SHU12" s="43"/>
      <c r="SHV12" s="43"/>
      <c r="SHW12" s="43"/>
      <c r="SHX12" s="43"/>
      <c r="SHY12" s="43"/>
      <c r="SHZ12" s="43"/>
      <c r="SIA12" s="43"/>
      <c r="SIB12" s="43"/>
      <c r="SIC12" s="43"/>
      <c r="SID12" s="43"/>
      <c r="SIE12" s="43"/>
      <c r="SIF12" s="43"/>
      <c r="SIG12" s="43"/>
      <c r="SIH12" s="43"/>
      <c r="SII12" s="43"/>
      <c r="SIJ12" s="43"/>
      <c r="SIK12" s="43"/>
      <c r="SIL12" s="43"/>
      <c r="SIM12" s="43"/>
      <c r="SIN12" s="43"/>
      <c r="SIO12" s="43"/>
      <c r="SIP12" s="43"/>
      <c r="SIQ12" s="43"/>
      <c r="SIR12" s="43"/>
      <c r="SIS12" s="43"/>
      <c r="SIT12" s="43"/>
      <c r="SIU12" s="43"/>
      <c r="SIV12" s="43"/>
      <c r="SIW12" s="43"/>
      <c r="SIX12" s="43"/>
      <c r="SIY12" s="43"/>
      <c r="SIZ12" s="43"/>
      <c r="SJA12" s="43"/>
      <c r="SJB12" s="43"/>
      <c r="SJC12" s="43"/>
      <c r="SJD12" s="43"/>
      <c r="SJE12" s="43"/>
      <c r="SJF12" s="43"/>
      <c r="SJG12" s="43"/>
      <c r="SJH12" s="43"/>
      <c r="SJI12" s="43"/>
      <c r="SJJ12" s="43"/>
      <c r="SJK12" s="43"/>
      <c r="SJL12" s="43"/>
      <c r="SJM12" s="43"/>
      <c r="SJN12" s="43"/>
      <c r="SJO12" s="43"/>
      <c r="SJP12" s="43"/>
      <c r="SJQ12" s="43"/>
      <c r="SJR12" s="43"/>
      <c r="SJS12" s="43"/>
      <c r="SJT12" s="43"/>
      <c r="SJU12" s="43"/>
      <c r="SJV12" s="43"/>
      <c r="SJW12" s="43"/>
      <c r="SJX12" s="43"/>
      <c r="SJY12" s="43"/>
      <c r="SJZ12" s="43"/>
      <c r="SKA12" s="43"/>
      <c r="SKB12" s="43"/>
      <c r="SKC12" s="43"/>
      <c r="SKD12" s="43"/>
      <c r="SKE12" s="43"/>
      <c r="SKF12" s="43"/>
      <c r="SKG12" s="43"/>
      <c r="SKH12" s="43"/>
      <c r="SKI12" s="43"/>
      <c r="SKJ12" s="43"/>
      <c r="SKK12" s="43"/>
      <c r="SKL12" s="43"/>
      <c r="SKM12" s="43"/>
      <c r="SKN12" s="43"/>
      <c r="SKO12" s="43"/>
      <c r="SKP12" s="43"/>
      <c r="SKQ12" s="43"/>
      <c r="SKR12" s="43"/>
      <c r="SKS12" s="43"/>
      <c r="SKT12" s="43"/>
      <c r="SKU12" s="43"/>
      <c r="SKV12" s="43"/>
      <c r="SKW12" s="43"/>
      <c r="SKX12" s="43"/>
      <c r="SKY12" s="43"/>
      <c r="SKZ12" s="43"/>
      <c r="SLA12" s="43"/>
      <c r="SLB12" s="43"/>
      <c r="SLC12" s="43"/>
      <c r="SLD12" s="43"/>
      <c r="SLE12" s="43"/>
      <c r="SLF12" s="43"/>
      <c r="SLG12" s="43"/>
      <c r="SLH12" s="43"/>
      <c r="SLI12" s="43"/>
      <c r="SLJ12" s="43"/>
      <c r="SLK12" s="43"/>
      <c r="SLL12" s="43"/>
      <c r="SLM12" s="43"/>
      <c r="SLN12" s="43"/>
      <c r="SLO12" s="43"/>
      <c r="SLP12" s="43"/>
      <c r="SLQ12" s="43"/>
      <c r="SLR12" s="43"/>
      <c r="SLS12" s="43"/>
      <c r="SLT12" s="43"/>
      <c r="SLU12" s="43"/>
      <c r="SLV12" s="43"/>
      <c r="SLW12" s="43"/>
      <c r="SLX12" s="43"/>
      <c r="SLY12" s="43"/>
      <c r="SLZ12" s="43"/>
      <c r="SMA12" s="43"/>
      <c r="SMB12" s="43"/>
      <c r="SMC12" s="43"/>
      <c r="SMD12" s="43"/>
      <c r="SME12" s="43"/>
      <c r="SMF12" s="43"/>
      <c r="SMG12" s="43"/>
      <c r="SMH12" s="43"/>
      <c r="SMI12" s="43"/>
      <c r="SMJ12" s="43"/>
      <c r="SMK12" s="43"/>
      <c r="SML12" s="43"/>
      <c r="SMM12" s="43"/>
      <c r="SMN12" s="43"/>
      <c r="SMO12" s="43"/>
      <c r="SMP12" s="43"/>
      <c r="SMQ12" s="43"/>
      <c r="SMR12" s="43"/>
      <c r="SMS12" s="43"/>
      <c r="SMT12" s="43"/>
      <c r="SMU12" s="43"/>
      <c r="SMV12" s="43"/>
      <c r="SMW12" s="43"/>
      <c r="SMX12" s="43"/>
      <c r="SMY12" s="43"/>
      <c r="SMZ12" s="43"/>
      <c r="SNA12" s="43"/>
      <c r="SNB12" s="43"/>
      <c r="SNC12" s="43"/>
      <c r="SND12" s="43"/>
      <c r="SNE12" s="43"/>
      <c r="SNF12" s="43"/>
      <c r="SNG12" s="43"/>
      <c r="SNH12" s="43"/>
      <c r="SNI12" s="43"/>
      <c r="SNJ12" s="43"/>
      <c r="SNK12" s="43"/>
      <c r="SNL12" s="43"/>
      <c r="SNM12" s="43"/>
      <c r="SNN12" s="43"/>
      <c r="SNO12" s="43"/>
      <c r="SNP12" s="43"/>
      <c r="SNQ12" s="43"/>
      <c r="SNR12" s="43"/>
      <c r="SNS12" s="43"/>
      <c r="SNT12" s="43"/>
      <c r="SNU12" s="43"/>
      <c r="SNV12" s="43"/>
      <c r="SNW12" s="43"/>
      <c r="SNX12" s="43"/>
      <c r="SNY12" s="43"/>
      <c r="SNZ12" s="43"/>
      <c r="SOA12" s="43"/>
      <c r="SOB12" s="43"/>
      <c r="SOC12" s="43"/>
      <c r="SOD12" s="43"/>
      <c r="SOE12" s="43"/>
      <c r="SOF12" s="43"/>
      <c r="SOG12" s="43"/>
      <c r="SOH12" s="43"/>
      <c r="SOI12" s="43"/>
      <c r="SOJ12" s="43"/>
      <c r="SOK12" s="43"/>
      <c r="SOL12" s="43"/>
      <c r="SOM12" s="43"/>
      <c r="SON12" s="43"/>
      <c r="SOO12" s="43"/>
      <c r="SOP12" s="43"/>
      <c r="SOQ12" s="43"/>
      <c r="SOR12" s="43"/>
      <c r="SOS12" s="43"/>
      <c r="SOT12" s="43"/>
      <c r="SOU12" s="43"/>
      <c r="SOV12" s="43"/>
      <c r="SOW12" s="43"/>
      <c r="SOX12" s="43"/>
      <c r="SOY12" s="43"/>
      <c r="SOZ12" s="43"/>
      <c r="SPA12" s="43"/>
      <c r="SPB12" s="43"/>
      <c r="SPC12" s="43"/>
      <c r="SPD12" s="43"/>
      <c r="SPE12" s="43"/>
      <c r="SPF12" s="43"/>
      <c r="SPG12" s="43"/>
      <c r="SPH12" s="43"/>
      <c r="SPI12" s="43"/>
      <c r="SPJ12" s="43"/>
      <c r="SPK12" s="43"/>
      <c r="SPL12" s="43"/>
      <c r="SPM12" s="43"/>
      <c r="SPN12" s="43"/>
      <c r="SPO12" s="43"/>
      <c r="SPP12" s="43"/>
      <c r="SPQ12" s="43"/>
      <c r="SPR12" s="43"/>
      <c r="SPS12" s="43"/>
      <c r="SPT12" s="43"/>
      <c r="SPU12" s="43"/>
      <c r="SPV12" s="43"/>
      <c r="SPW12" s="43"/>
      <c r="SPX12" s="43"/>
      <c r="SPY12" s="43"/>
      <c r="SPZ12" s="43"/>
      <c r="SQA12" s="43"/>
      <c r="SQB12" s="43"/>
      <c r="SQC12" s="43"/>
      <c r="SQD12" s="43"/>
      <c r="SQE12" s="43"/>
      <c r="SQF12" s="43"/>
      <c r="SQG12" s="43"/>
      <c r="SQH12" s="43"/>
      <c r="SQI12" s="43"/>
      <c r="SQJ12" s="43"/>
      <c r="SQK12" s="43"/>
      <c r="SQL12" s="43"/>
      <c r="SQM12" s="43"/>
      <c r="SQN12" s="43"/>
      <c r="SQO12" s="43"/>
      <c r="SQP12" s="43"/>
      <c r="SQQ12" s="43"/>
      <c r="SQR12" s="43"/>
      <c r="SQS12" s="43"/>
      <c r="SQT12" s="43"/>
      <c r="SQU12" s="43"/>
      <c r="SQV12" s="43"/>
      <c r="SQW12" s="43"/>
      <c r="SQX12" s="43"/>
      <c r="SQY12" s="43"/>
      <c r="SQZ12" s="43"/>
      <c r="SRA12" s="43"/>
      <c r="SRB12" s="43"/>
      <c r="SRC12" s="43"/>
      <c r="SRD12" s="43"/>
      <c r="SRE12" s="43"/>
      <c r="SRF12" s="43"/>
      <c r="SRG12" s="43"/>
      <c r="SRH12" s="43"/>
      <c r="SRI12" s="43"/>
      <c r="SRJ12" s="43"/>
      <c r="SRK12" s="43"/>
      <c r="SRL12" s="43"/>
      <c r="SRM12" s="43"/>
      <c r="SRN12" s="43"/>
      <c r="SRO12" s="43"/>
      <c r="SRP12" s="43"/>
      <c r="SRQ12" s="43"/>
      <c r="SRR12" s="43"/>
      <c r="SRS12" s="43"/>
      <c r="SRT12" s="43"/>
      <c r="SRU12" s="43"/>
      <c r="SRV12" s="43"/>
      <c r="SRW12" s="43"/>
      <c r="SRX12" s="43"/>
      <c r="SRY12" s="43"/>
      <c r="SRZ12" s="43"/>
      <c r="SSA12" s="43"/>
      <c r="SSB12" s="43"/>
      <c r="SSC12" s="43"/>
      <c r="SSD12" s="43"/>
      <c r="SSE12" s="43"/>
      <c r="SSF12" s="43"/>
      <c r="SSG12" s="43"/>
      <c r="SSH12" s="43"/>
      <c r="SSI12" s="43"/>
      <c r="SSJ12" s="43"/>
      <c r="SSK12" s="43"/>
      <c r="SSL12" s="43"/>
      <c r="SSM12" s="43"/>
      <c r="SSN12" s="43"/>
      <c r="SSO12" s="43"/>
      <c r="SSP12" s="43"/>
      <c r="SSQ12" s="43"/>
      <c r="SSR12" s="43"/>
      <c r="SSS12" s="43"/>
      <c r="SST12" s="43"/>
      <c r="SSU12" s="43"/>
      <c r="SSV12" s="43"/>
      <c r="SSW12" s="43"/>
      <c r="SSX12" s="43"/>
      <c r="SSY12" s="43"/>
      <c r="SSZ12" s="43"/>
      <c r="STA12" s="43"/>
      <c r="STB12" s="43"/>
      <c r="STC12" s="43"/>
      <c r="STD12" s="43"/>
      <c r="STE12" s="43"/>
      <c r="STF12" s="43"/>
      <c r="STG12" s="43"/>
      <c r="STH12" s="43"/>
      <c r="STI12" s="43"/>
      <c r="STJ12" s="43"/>
      <c r="STK12" s="43"/>
      <c r="STL12" s="43"/>
      <c r="STM12" s="43"/>
      <c r="STN12" s="43"/>
      <c r="STO12" s="43"/>
      <c r="STP12" s="43"/>
      <c r="STQ12" s="43"/>
      <c r="STR12" s="43"/>
      <c r="STS12" s="43"/>
      <c r="STT12" s="43"/>
      <c r="STU12" s="43"/>
      <c r="STV12" s="43"/>
      <c r="STW12" s="43"/>
      <c r="STX12" s="43"/>
      <c r="STY12" s="43"/>
      <c r="STZ12" s="43"/>
      <c r="SUA12" s="43"/>
      <c r="SUB12" s="43"/>
      <c r="SUC12" s="43"/>
      <c r="SUD12" s="43"/>
      <c r="SUE12" s="43"/>
      <c r="SUF12" s="43"/>
      <c r="SUG12" s="43"/>
      <c r="SUH12" s="43"/>
      <c r="SUI12" s="43"/>
      <c r="SUJ12" s="43"/>
      <c r="SUK12" s="43"/>
      <c r="SUL12" s="43"/>
      <c r="SUM12" s="43"/>
      <c r="SUN12" s="43"/>
      <c r="SUO12" s="43"/>
      <c r="SUP12" s="43"/>
      <c r="SUQ12" s="43"/>
      <c r="SUR12" s="43"/>
      <c r="SUS12" s="43"/>
      <c r="SUT12" s="43"/>
      <c r="SUU12" s="43"/>
      <c r="SUV12" s="43"/>
      <c r="SUW12" s="43"/>
      <c r="SUX12" s="43"/>
      <c r="SUY12" s="43"/>
      <c r="SUZ12" s="43"/>
      <c r="SVA12" s="43"/>
      <c r="SVB12" s="43"/>
      <c r="SVC12" s="43"/>
      <c r="SVD12" s="43"/>
      <c r="SVE12" s="43"/>
      <c r="SVF12" s="43"/>
      <c r="SVG12" s="43"/>
      <c r="SVH12" s="43"/>
      <c r="SVI12" s="43"/>
      <c r="SVJ12" s="43"/>
      <c r="SVK12" s="43"/>
      <c r="SVL12" s="43"/>
      <c r="SVM12" s="43"/>
      <c r="SVN12" s="43"/>
      <c r="SVO12" s="43"/>
      <c r="SVP12" s="43"/>
      <c r="SVQ12" s="43"/>
      <c r="SVR12" s="43"/>
      <c r="SVS12" s="43"/>
      <c r="SVT12" s="43"/>
      <c r="SVU12" s="43"/>
      <c r="SVV12" s="43"/>
      <c r="SVW12" s="43"/>
      <c r="SVX12" s="43"/>
      <c r="SVY12" s="43"/>
      <c r="SVZ12" s="43"/>
      <c r="SWA12" s="43"/>
      <c r="SWB12" s="43"/>
      <c r="SWC12" s="43"/>
      <c r="SWD12" s="43"/>
      <c r="SWE12" s="43"/>
      <c r="SWF12" s="43"/>
      <c r="SWG12" s="43"/>
      <c r="SWH12" s="43"/>
      <c r="SWI12" s="43"/>
      <c r="SWJ12" s="43"/>
      <c r="SWK12" s="43"/>
      <c r="SWL12" s="43"/>
      <c r="SWM12" s="43"/>
      <c r="SWN12" s="43"/>
      <c r="SWO12" s="43"/>
      <c r="SWP12" s="43"/>
      <c r="SWQ12" s="43"/>
      <c r="SWR12" s="43"/>
      <c r="SWS12" s="43"/>
      <c r="SWT12" s="43"/>
      <c r="SWU12" s="43"/>
      <c r="SWV12" s="43"/>
      <c r="SWW12" s="43"/>
      <c r="SWX12" s="43"/>
      <c r="SWY12" s="43"/>
      <c r="SWZ12" s="43"/>
      <c r="SXA12" s="43"/>
      <c r="SXB12" s="43"/>
      <c r="SXC12" s="43"/>
      <c r="SXD12" s="43"/>
      <c r="SXE12" s="43"/>
      <c r="SXF12" s="43"/>
      <c r="SXG12" s="43"/>
      <c r="SXH12" s="43"/>
      <c r="SXI12" s="43"/>
      <c r="SXJ12" s="43"/>
      <c r="SXK12" s="43"/>
      <c r="SXL12" s="43"/>
      <c r="SXM12" s="43"/>
      <c r="SXN12" s="43"/>
      <c r="SXO12" s="43"/>
      <c r="SXP12" s="43"/>
      <c r="SXQ12" s="43"/>
      <c r="SXR12" s="43"/>
      <c r="SXS12" s="43"/>
      <c r="SXT12" s="43"/>
      <c r="SXU12" s="43"/>
      <c r="SXV12" s="43"/>
      <c r="SXW12" s="43"/>
      <c r="SXX12" s="43"/>
      <c r="SXY12" s="43"/>
      <c r="SXZ12" s="43"/>
      <c r="SYA12" s="43"/>
      <c r="SYB12" s="43"/>
      <c r="SYC12" s="43"/>
      <c r="SYD12" s="43"/>
      <c r="SYE12" s="43"/>
      <c r="SYF12" s="43"/>
      <c r="SYG12" s="43"/>
      <c r="SYH12" s="43"/>
      <c r="SYI12" s="43"/>
      <c r="SYJ12" s="43"/>
      <c r="SYK12" s="43"/>
      <c r="SYL12" s="43"/>
      <c r="SYM12" s="43"/>
      <c r="SYN12" s="43"/>
      <c r="SYO12" s="43"/>
      <c r="SYP12" s="43"/>
      <c r="SYQ12" s="43"/>
      <c r="SYR12" s="43"/>
      <c r="SYS12" s="43"/>
      <c r="SYT12" s="43"/>
      <c r="SYU12" s="43"/>
      <c r="SYV12" s="43"/>
      <c r="SYW12" s="43"/>
      <c r="SYX12" s="43"/>
      <c r="SYY12" s="43"/>
      <c r="SYZ12" s="43"/>
      <c r="SZA12" s="43"/>
      <c r="SZB12" s="43"/>
      <c r="SZC12" s="43"/>
      <c r="SZD12" s="43"/>
      <c r="SZE12" s="43"/>
      <c r="SZF12" s="43"/>
      <c r="SZG12" s="43"/>
      <c r="SZH12" s="43"/>
      <c r="SZI12" s="43"/>
      <c r="SZJ12" s="43"/>
      <c r="SZK12" s="43"/>
      <c r="SZL12" s="43"/>
      <c r="SZM12" s="43"/>
      <c r="SZN12" s="43"/>
      <c r="SZO12" s="43"/>
      <c r="SZP12" s="43"/>
      <c r="SZQ12" s="43"/>
      <c r="SZR12" s="43"/>
      <c r="SZS12" s="43"/>
      <c r="SZT12" s="43"/>
      <c r="SZU12" s="43"/>
      <c r="SZV12" s="43"/>
      <c r="SZW12" s="43"/>
      <c r="SZX12" s="43"/>
      <c r="SZY12" s="43"/>
      <c r="SZZ12" s="43"/>
      <c r="TAA12" s="43"/>
      <c r="TAB12" s="43"/>
      <c r="TAC12" s="43"/>
      <c r="TAD12" s="43"/>
      <c r="TAE12" s="43"/>
      <c r="TAF12" s="43"/>
      <c r="TAG12" s="43"/>
      <c r="TAH12" s="43"/>
      <c r="TAI12" s="43"/>
      <c r="TAJ12" s="43"/>
      <c r="TAK12" s="43"/>
      <c r="TAL12" s="43"/>
      <c r="TAM12" s="43"/>
      <c r="TAN12" s="43"/>
      <c r="TAO12" s="43"/>
      <c r="TAP12" s="43"/>
      <c r="TAQ12" s="43"/>
      <c r="TAR12" s="43"/>
      <c r="TAS12" s="43"/>
      <c r="TAT12" s="43"/>
      <c r="TAU12" s="43"/>
      <c r="TAV12" s="43"/>
      <c r="TAW12" s="43"/>
      <c r="TAX12" s="43"/>
      <c r="TAY12" s="43"/>
      <c r="TAZ12" s="43"/>
      <c r="TBA12" s="43"/>
      <c r="TBB12" s="43"/>
      <c r="TBC12" s="43"/>
      <c r="TBD12" s="43"/>
      <c r="TBE12" s="43"/>
      <c r="TBF12" s="43"/>
      <c r="TBG12" s="43"/>
      <c r="TBH12" s="43"/>
      <c r="TBI12" s="43"/>
      <c r="TBJ12" s="43"/>
      <c r="TBK12" s="43"/>
      <c r="TBL12" s="43"/>
      <c r="TBM12" s="43"/>
      <c r="TBN12" s="43"/>
      <c r="TBO12" s="43"/>
      <c r="TBP12" s="43"/>
      <c r="TBQ12" s="43"/>
      <c r="TBR12" s="43"/>
      <c r="TBS12" s="43"/>
      <c r="TBT12" s="43"/>
      <c r="TBU12" s="43"/>
      <c r="TBV12" s="43"/>
      <c r="TBW12" s="43"/>
      <c r="TBX12" s="43"/>
      <c r="TBY12" s="43"/>
      <c r="TBZ12" s="43"/>
      <c r="TCA12" s="43"/>
      <c r="TCB12" s="43"/>
      <c r="TCC12" s="43"/>
      <c r="TCD12" s="43"/>
      <c r="TCE12" s="43"/>
      <c r="TCF12" s="43"/>
      <c r="TCG12" s="43"/>
      <c r="TCH12" s="43"/>
      <c r="TCI12" s="43"/>
      <c r="TCJ12" s="43"/>
      <c r="TCK12" s="43"/>
      <c r="TCL12" s="43"/>
      <c r="TCM12" s="43"/>
      <c r="TCN12" s="43"/>
      <c r="TCO12" s="43"/>
      <c r="TCP12" s="43"/>
      <c r="TCQ12" s="43"/>
      <c r="TCR12" s="43"/>
      <c r="TCS12" s="43"/>
      <c r="TCT12" s="43"/>
      <c r="TCU12" s="43"/>
      <c r="TCV12" s="43"/>
      <c r="TCW12" s="43"/>
      <c r="TCX12" s="43"/>
      <c r="TCY12" s="43"/>
      <c r="TCZ12" s="43"/>
      <c r="TDA12" s="43"/>
      <c r="TDB12" s="43"/>
      <c r="TDC12" s="43"/>
      <c r="TDD12" s="43"/>
      <c r="TDE12" s="43"/>
      <c r="TDF12" s="43"/>
      <c r="TDG12" s="43"/>
      <c r="TDH12" s="43"/>
      <c r="TDI12" s="43"/>
      <c r="TDJ12" s="43"/>
      <c r="TDK12" s="43"/>
      <c r="TDL12" s="43"/>
      <c r="TDM12" s="43"/>
      <c r="TDN12" s="43"/>
      <c r="TDO12" s="43"/>
      <c r="TDP12" s="43"/>
      <c r="TDQ12" s="43"/>
      <c r="TDR12" s="43"/>
      <c r="TDS12" s="43"/>
      <c r="TDT12" s="43"/>
      <c r="TDU12" s="43"/>
      <c r="TDV12" s="43"/>
      <c r="TDW12" s="43"/>
      <c r="TDX12" s="43"/>
      <c r="TDY12" s="43"/>
      <c r="TDZ12" s="43"/>
      <c r="TEA12" s="43"/>
      <c r="TEB12" s="43"/>
      <c r="TEC12" s="43"/>
      <c r="TED12" s="43"/>
      <c r="TEE12" s="43"/>
      <c r="TEF12" s="43"/>
      <c r="TEG12" s="43"/>
      <c r="TEH12" s="43"/>
      <c r="TEI12" s="43"/>
      <c r="TEJ12" s="43"/>
      <c r="TEK12" s="43"/>
      <c r="TEL12" s="43"/>
      <c r="TEM12" s="43"/>
      <c r="TEN12" s="43"/>
      <c r="TEO12" s="43"/>
      <c r="TEP12" s="43"/>
      <c r="TEQ12" s="43"/>
      <c r="TER12" s="43"/>
      <c r="TES12" s="43"/>
      <c r="TET12" s="43"/>
      <c r="TEU12" s="43"/>
      <c r="TEV12" s="43"/>
      <c r="TEW12" s="43"/>
      <c r="TEX12" s="43"/>
      <c r="TEY12" s="43"/>
      <c r="TEZ12" s="43"/>
      <c r="TFA12" s="43"/>
      <c r="TFB12" s="43"/>
      <c r="TFC12" s="43"/>
      <c r="TFD12" s="43"/>
      <c r="TFE12" s="43"/>
      <c r="TFF12" s="43"/>
      <c r="TFG12" s="43"/>
      <c r="TFH12" s="43"/>
      <c r="TFI12" s="43"/>
      <c r="TFJ12" s="43"/>
      <c r="TFK12" s="43"/>
      <c r="TFL12" s="43"/>
      <c r="TFM12" s="43"/>
      <c r="TFN12" s="43"/>
      <c r="TFO12" s="43"/>
      <c r="TFP12" s="43"/>
      <c r="TFQ12" s="43"/>
      <c r="TFR12" s="43"/>
      <c r="TFS12" s="43"/>
      <c r="TFT12" s="43"/>
      <c r="TFU12" s="43"/>
      <c r="TFV12" s="43"/>
      <c r="TFW12" s="43"/>
      <c r="TFX12" s="43"/>
      <c r="TFY12" s="43"/>
      <c r="TFZ12" s="43"/>
      <c r="TGA12" s="43"/>
      <c r="TGB12" s="43"/>
      <c r="TGC12" s="43"/>
      <c r="TGD12" s="43"/>
      <c r="TGE12" s="43"/>
      <c r="TGF12" s="43"/>
      <c r="TGG12" s="43"/>
      <c r="TGH12" s="43"/>
      <c r="TGI12" s="43"/>
      <c r="TGJ12" s="43"/>
      <c r="TGK12" s="43"/>
      <c r="TGL12" s="43"/>
      <c r="TGM12" s="43"/>
      <c r="TGN12" s="43"/>
      <c r="TGO12" s="43"/>
      <c r="TGP12" s="43"/>
      <c r="TGQ12" s="43"/>
      <c r="TGR12" s="43"/>
      <c r="TGS12" s="43"/>
      <c r="TGT12" s="43"/>
      <c r="TGU12" s="43"/>
      <c r="TGV12" s="43"/>
      <c r="TGW12" s="43"/>
      <c r="TGX12" s="43"/>
      <c r="TGY12" s="43"/>
      <c r="TGZ12" s="43"/>
      <c r="THA12" s="43"/>
      <c r="THB12" s="43"/>
      <c r="THC12" s="43"/>
      <c r="THD12" s="43"/>
      <c r="THE12" s="43"/>
      <c r="THF12" s="43"/>
      <c r="THG12" s="43"/>
      <c r="THH12" s="43"/>
      <c r="THI12" s="43"/>
      <c r="THJ12" s="43"/>
      <c r="THK12" s="43"/>
      <c r="THL12" s="43"/>
      <c r="THM12" s="43"/>
      <c r="THN12" s="43"/>
      <c r="THO12" s="43"/>
      <c r="THP12" s="43"/>
      <c r="THQ12" s="43"/>
      <c r="THR12" s="43"/>
      <c r="THS12" s="43"/>
      <c r="THT12" s="43"/>
      <c r="THU12" s="43"/>
      <c r="THV12" s="43"/>
      <c r="THW12" s="43"/>
      <c r="THX12" s="43"/>
      <c r="THY12" s="43"/>
      <c r="THZ12" s="43"/>
      <c r="TIA12" s="43"/>
      <c r="TIB12" s="43"/>
      <c r="TIC12" s="43"/>
      <c r="TID12" s="43"/>
      <c r="TIE12" s="43"/>
      <c r="TIF12" s="43"/>
      <c r="TIG12" s="43"/>
      <c r="TIH12" s="43"/>
      <c r="TII12" s="43"/>
      <c r="TIJ12" s="43"/>
      <c r="TIK12" s="43"/>
      <c r="TIL12" s="43"/>
      <c r="TIM12" s="43"/>
      <c r="TIN12" s="43"/>
      <c r="TIO12" s="43"/>
      <c r="TIP12" s="43"/>
      <c r="TIQ12" s="43"/>
      <c r="TIR12" s="43"/>
      <c r="TIS12" s="43"/>
      <c r="TIT12" s="43"/>
      <c r="TIU12" s="43"/>
      <c r="TIV12" s="43"/>
      <c r="TIW12" s="43"/>
      <c r="TIX12" s="43"/>
      <c r="TIY12" s="43"/>
      <c r="TIZ12" s="43"/>
      <c r="TJA12" s="43"/>
      <c r="TJB12" s="43"/>
      <c r="TJC12" s="43"/>
      <c r="TJD12" s="43"/>
      <c r="TJE12" s="43"/>
      <c r="TJF12" s="43"/>
      <c r="TJG12" s="43"/>
      <c r="TJH12" s="43"/>
      <c r="TJI12" s="43"/>
      <c r="TJJ12" s="43"/>
      <c r="TJK12" s="43"/>
      <c r="TJL12" s="43"/>
      <c r="TJM12" s="43"/>
      <c r="TJN12" s="43"/>
      <c r="TJO12" s="43"/>
      <c r="TJP12" s="43"/>
      <c r="TJQ12" s="43"/>
      <c r="TJR12" s="43"/>
      <c r="TJS12" s="43"/>
      <c r="TJT12" s="43"/>
      <c r="TJU12" s="43"/>
      <c r="TJV12" s="43"/>
      <c r="TJW12" s="43"/>
      <c r="TJX12" s="43"/>
      <c r="TJY12" s="43"/>
      <c r="TJZ12" s="43"/>
      <c r="TKA12" s="43"/>
      <c r="TKB12" s="43"/>
      <c r="TKC12" s="43"/>
      <c r="TKD12" s="43"/>
      <c r="TKE12" s="43"/>
      <c r="TKF12" s="43"/>
      <c r="TKG12" s="43"/>
      <c r="TKH12" s="43"/>
      <c r="TKI12" s="43"/>
      <c r="TKJ12" s="43"/>
      <c r="TKK12" s="43"/>
      <c r="TKL12" s="43"/>
      <c r="TKM12" s="43"/>
      <c r="TKN12" s="43"/>
      <c r="TKO12" s="43"/>
      <c r="TKP12" s="43"/>
      <c r="TKQ12" s="43"/>
      <c r="TKR12" s="43"/>
      <c r="TKS12" s="43"/>
      <c r="TKT12" s="43"/>
      <c r="TKU12" s="43"/>
      <c r="TKV12" s="43"/>
      <c r="TKW12" s="43"/>
      <c r="TKX12" s="43"/>
      <c r="TKY12" s="43"/>
      <c r="TKZ12" s="43"/>
      <c r="TLA12" s="43"/>
      <c r="TLB12" s="43"/>
      <c r="TLC12" s="43"/>
      <c r="TLD12" s="43"/>
      <c r="TLE12" s="43"/>
      <c r="TLF12" s="43"/>
      <c r="TLG12" s="43"/>
      <c r="TLH12" s="43"/>
      <c r="TLI12" s="43"/>
      <c r="TLJ12" s="43"/>
      <c r="TLK12" s="43"/>
      <c r="TLL12" s="43"/>
      <c r="TLM12" s="43"/>
      <c r="TLN12" s="43"/>
      <c r="TLO12" s="43"/>
      <c r="TLP12" s="43"/>
      <c r="TLQ12" s="43"/>
      <c r="TLR12" s="43"/>
      <c r="TLS12" s="43"/>
      <c r="TLT12" s="43"/>
      <c r="TLU12" s="43"/>
      <c r="TLV12" s="43"/>
      <c r="TLW12" s="43"/>
      <c r="TLX12" s="43"/>
      <c r="TLY12" s="43"/>
      <c r="TLZ12" s="43"/>
      <c r="TMA12" s="43"/>
      <c r="TMB12" s="43"/>
      <c r="TMC12" s="43"/>
      <c r="TMD12" s="43"/>
      <c r="TME12" s="43"/>
      <c r="TMF12" s="43"/>
      <c r="TMG12" s="43"/>
      <c r="TMH12" s="43"/>
      <c r="TMI12" s="43"/>
      <c r="TMJ12" s="43"/>
      <c r="TMK12" s="43"/>
      <c r="TML12" s="43"/>
      <c r="TMM12" s="43"/>
      <c r="TMN12" s="43"/>
      <c r="TMO12" s="43"/>
      <c r="TMP12" s="43"/>
      <c r="TMQ12" s="43"/>
      <c r="TMR12" s="43"/>
      <c r="TMS12" s="43"/>
      <c r="TMT12" s="43"/>
      <c r="TMU12" s="43"/>
      <c r="TMV12" s="43"/>
      <c r="TMW12" s="43"/>
      <c r="TMX12" s="43"/>
      <c r="TMY12" s="43"/>
      <c r="TMZ12" s="43"/>
      <c r="TNA12" s="43"/>
      <c r="TNB12" s="43"/>
      <c r="TNC12" s="43"/>
      <c r="TND12" s="43"/>
      <c r="TNE12" s="43"/>
      <c r="TNF12" s="43"/>
      <c r="TNG12" s="43"/>
      <c r="TNH12" s="43"/>
      <c r="TNI12" s="43"/>
      <c r="TNJ12" s="43"/>
      <c r="TNK12" s="43"/>
      <c r="TNL12" s="43"/>
      <c r="TNM12" s="43"/>
      <c r="TNN12" s="43"/>
      <c r="TNO12" s="43"/>
      <c r="TNP12" s="43"/>
      <c r="TNQ12" s="43"/>
      <c r="TNR12" s="43"/>
      <c r="TNS12" s="43"/>
      <c r="TNT12" s="43"/>
      <c r="TNU12" s="43"/>
      <c r="TNV12" s="43"/>
      <c r="TNW12" s="43"/>
      <c r="TNX12" s="43"/>
      <c r="TNY12" s="43"/>
      <c r="TNZ12" s="43"/>
      <c r="TOA12" s="43"/>
      <c r="TOB12" s="43"/>
      <c r="TOC12" s="43"/>
      <c r="TOD12" s="43"/>
      <c r="TOE12" s="43"/>
      <c r="TOF12" s="43"/>
      <c r="TOG12" s="43"/>
      <c r="TOH12" s="43"/>
      <c r="TOI12" s="43"/>
      <c r="TOJ12" s="43"/>
      <c r="TOK12" s="43"/>
      <c r="TOL12" s="43"/>
      <c r="TOM12" s="43"/>
      <c r="TON12" s="43"/>
      <c r="TOO12" s="43"/>
      <c r="TOP12" s="43"/>
      <c r="TOQ12" s="43"/>
      <c r="TOR12" s="43"/>
      <c r="TOS12" s="43"/>
      <c r="TOT12" s="43"/>
      <c r="TOU12" s="43"/>
      <c r="TOV12" s="43"/>
      <c r="TOW12" s="43"/>
      <c r="TOX12" s="43"/>
      <c r="TOY12" s="43"/>
      <c r="TOZ12" s="43"/>
      <c r="TPA12" s="43"/>
      <c r="TPB12" s="43"/>
      <c r="TPC12" s="43"/>
      <c r="TPD12" s="43"/>
      <c r="TPE12" s="43"/>
      <c r="TPF12" s="43"/>
      <c r="TPG12" s="43"/>
      <c r="TPH12" s="43"/>
      <c r="TPI12" s="43"/>
      <c r="TPJ12" s="43"/>
      <c r="TPK12" s="43"/>
      <c r="TPL12" s="43"/>
      <c r="TPM12" s="43"/>
      <c r="TPN12" s="43"/>
      <c r="TPO12" s="43"/>
      <c r="TPP12" s="43"/>
      <c r="TPQ12" s="43"/>
      <c r="TPR12" s="43"/>
      <c r="TPS12" s="43"/>
      <c r="TPT12" s="43"/>
      <c r="TPU12" s="43"/>
      <c r="TPV12" s="43"/>
      <c r="TPW12" s="43"/>
      <c r="TPX12" s="43"/>
      <c r="TPY12" s="43"/>
      <c r="TPZ12" s="43"/>
      <c r="TQA12" s="43"/>
      <c r="TQB12" s="43"/>
      <c r="TQC12" s="43"/>
      <c r="TQD12" s="43"/>
      <c r="TQE12" s="43"/>
      <c r="TQF12" s="43"/>
      <c r="TQG12" s="43"/>
      <c r="TQH12" s="43"/>
      <c r="TQI12" s="43"/>
      <c r="TQJ12" s="43"/>
      <c r="TQK12" s="43"/>
      <c r="TQL12" s="43"/>
      <c r="TQM12" s="43"/>
      <c r="TQN12" s="43"/>
      <c r="TQO12" s="43"/>
      <c r="TQP12" s="43"/>
      <c r="TQQ12" s="43"/>
      <c r="TQR12" s="43"/>
      <c r="TQS12" s="43"/>
      <c r="TQT12" s="43"/>
      <c r="TQU12" s="43"/>
      <c r="TQV12" s="43"/>
      <c r="TQW12" s="43"/>
      <c r="TQX12" s="43"/>
      <c r="TQY12" s="43"/>
      <c r="TQZ12" s="43"/>
      <c r="TRA12" s="43"/>
      <c r="TRB12" s="43"/>
      <c r="TRC12" s="43"/>
      <c r="TRD12" s="43"/>
      <c r="TRE12" s="43"/>
      <c r="TRF12" s="43"/>
      <c r="TRG12" s="43"/>
      <c r="TRH12" s="43"/>
      <c r="TRI12" s="43"/>
      <c r="TRJ12" s="43"/>
      <c r="TRK12" s="43"/>
      <c r="TRL12" s="43"/>
      <c r="TRM12" s="43"/>
      <c r="TRN12" s="43"/>
      <c r="TRO12" s="43"/>
      <c r="TRP12" s="43"/>
      <c r="TRQ12" s="43"/>
      <c r="TRR12" s="43"/>
      <c r="TRS12" s="43"/>
      <c r="TRT12" s="43"/>
      <c r="TRU12" s="43"/>
      <c r="TRV12" s="43"/>
      <c r="TRW12" s="43"/>
      <c r="TRX12" s="43"/>
      <c r="TRY12" s="43"/>
      <c r="TRZ12" s="43"/>
      <c r="TSA12" s="43"/>
      <c r="TSB12" s="43"/>
      <c r="TSC12" s="43"/>
      <c r="TSD12" s="43"/>
      <c r="TSE12" s="43"/>
      <c r="TSF12" s="43"/>
      <c r="TSG12" s="43"/>
      <c r="TSH12" s="43"/>
      <c r="TSI12" s="43"/>
      <c r="TSJ12" s="43"/>
      <c r="TSK12" s="43"/>
      <c r="TSL12" s="43"/>
      <c r="TSM12" s="43"/>
      <c r="TSN12" s="43"/>
      <c r="TSO12" s="43"/>
      <c r="TSP12" s="43"/>
      <c r="TSQ12" s="43"/>
      <c r="TSR12" s="43"/>
      <c r="TSS12" s="43"/>
      <c r="TST12" s="43"/>
      <c r="TSU12" s="43"/>
      <c r="TSV12" s="43"/>
      <c r="TSW12" s="43"/>
      <c r="TSX12" s="43"/>
      <c r="TSY12" s="43"/>
      <c r="TSZ12" s="43"/>
      <c r="TTA12" s="43"/>
      <c r="TTB12" s="43"/>
      <c r="TTC12" s="43"/>
      <c r="TTD12" s="43"/>
      <c r="TTE12" s="43"/>
      <c r="TTF12" s="43"/>
      <c r="TTG12" s="43"/>
      <c r="TTH12" s="43"/>
      <c r="TTI12" s="43"/>
      <c r="TTJ12" s="43"/>
      <c r="TTK12" s="43"/>
      <c r="TTL12" s="43"/>
      <c r="TTM12" s="43"/>
      <c r="TTN12" s="43"/>
      <c r="TTO12" s="43"/>
      <c r="TTP12" s="43"/>
      <c r="TTQ12" s="43"/>
      <c r="TTR12" s="43"/>
      <c r="TTS12" s="43"/>
      <c r="TTT12" s="43"/>
      <c r="TTU12" s="43"/>
      <c r="TTV12" s="43"/>
      <c r="TTW12" s="43"/>
      <c r="TTX12" s="43"/>
      <c r="TTY12" s="43"/>
      <c r="TTZ12" s="43"/>
      <c r="TUA12" s="43"/>
      <c r="TUB12" s="43"/>
      <c r="TUC12" s="43"/>
      <c r="TUD12" s="43"/>
      <c r="TUE12" s="43"/>
      <c r="TUF12" s="43"/>
      <c r="TUG12" s="43"/>
      <c r="TUH12" s="43"/>
      <c r="TUI12" s="43"/>
      <c r="TUJ12" s="43"/>
      <c r="TUK12" s="43"/>
      <c r="TUL12" s="43"/>
      <c r="TUM12" s="43"/>
      <c r="TUN12" s="43"/>
      <c r="TUO12" s="43"/>
      <c r="TUP12" s="43"/>
      <c r="TUQ12" s="43"/>
      <c r="TUR12" s="43"/>
      <c r="TUS12" s="43"/>
      <c r="TUT12" s="43"/>
      <c r="TUU12" s="43"/>
      <c r="TUV12" s="43"/>
      <c r="TUW12" s="43"/>
      <c r="TUX12" s="43"/>
      <c r="TUY12" s="43"/>
      <c r="TUZ12" s="43"/>
      <c r="TVA12" s="43"/>
      <c r="TVB12" s="43"/>
      <c r="TVC12" s="43"/>
      <c r="TVD12" s="43"/>
      <c r="TVE12" s="43"/>
      <c r="TVF12" s="43"/>
      <c r="TVG12" s="43"/>
      <c r="TVH12" s="43"/>
      <c r="TVI12" s="43"/>
      <c r="TVJ12" s="43"/>
      <c r="TVK12" s="43"/>
      <c r="TVL12" s="43"/>
      <c r="TVM12" s="43"/>
      <c r="TVN12" s="43"/>
      <c r="TVO12" s="43"/>
      <c r="TVP12" s="43"/>
      <c r="TVQ12" s="43"/>
      <c r="TVR12" s="43"/>
      <c r="TVS12" s="43"/>
      <c r="TVT12" s="43"/>
      <c r="TVU12" s="43"/>
      <c r="TVV12" s="43"/>
      <c r="TVW12" s="43"/>
      <c r="TVX12" s="43"/>
      <c r="TVY12" s="43"/>
      <c r="TVZ12" s="43"/>
      <c r="TWA12" s="43"/>
      <c r="TWB12" s="43"/>
      <c r="TWC12" s="43"/>
      <c r="TWD12" s="43"/>
      <c r="TWE12" s="43"/>
      <c r="TWF12" s="43"/>
      <c r="TWG12" s="43"/>
      <c r="TWH12" s="43"/>
      <c r="TWI12" s="43"/>
      <c r="TWJ12" s="43"/>
      <c r="TWK12" s="43"/>
      <c r="TWL12" s="43"/>
      <c r="TWM12" s="43"/>
      <c r="TWN12" s="43"/>
      <c r="TWO12" s="43"/>
      <c r="TWP12" s="43"/>
      <c r="TWQ12" s="43"/>
      <c r="TWR12" s="43"/>
      <c r="TWS12" s="43"/>
      <c r="TWT12" s="43"/>
      <c r="TWU12" s="43"/>
      <c r="TWV12" s="43"/>
      <c r="TWW12" s="43"/>
      <c r="TWX12" s="43"/>
      <c r="TWY12" s="43"/>
      <c r="TWZ12" s="43"/>
      <c r="TXA12" s="43"/>
      <c r="TXB12" s="43"/>
      <c r="TXC12" s="43"/>
      <c r="TXD12" s="43"/>
      <c r="TXE12" s="43"/>
      <c r="TXF12" s="43"/>
      <c r="TXG12" s="43"/>
      <c r="TXH12" s="43"/>
      <c r="TXI12" s="43"/>
      <c r="TXJ12" s="43"/>
      <c r="TXK12" s="43"/>
      <c r="TXL12" s="43"/>
      <c r="TXM12" s="43"/>
      <c r="TXN12" s="43"/>
      <c r="TXO12" s="43"/>
      <c r="TXP12" s="43"/>
      <c r="TXQ12" s="43"/>
      <c r="TXR12" s="43"/>
      <c r="TXS12" s="43"/>
      <c r="TXT12" s="43"/>
      <c r="TXU12" s="43"/>
      <c r="TXV12" s="43"/>
      <c r="TXW12" s="43"/>
      <c r="TXX12" s="43"/>
      <c r="TXY12" s="43"/>
      <c r="TXZ12" s="43"/>
      <c r="TYA12" s="43"/>
      <c r="TYB12" s="43"/>
      <c r="TYC12" s="43"/>
      <c r="TYD12" s="43"/>
      <c r="TYE12" s="43"/>
      <c r="TYF12" s="43"/>
      <c r="TYG12" s="43"/>
      <c r="TYH12" s="43"/>
      <c r="TYI12" s="43"/>
      <c r="TYJ12" s="43"/>
      <c r="TYK12" s="43"/>
      <c r="TYL12" s="43"/>
      <c r="TYM12" s="43"/>
      <c r="TYN12" s="43"/>
      <c r="TYO12" s="43"/>
      <c r="TYP12" s="43"/>
      <c r="TYQ12" s="43"/>
      <c r="TYR12" s="43"/>
      <c r="TYS12" s="43"/>
      <c r="TYT12" s="43"/>
      <c r="TYU12" s="43"/>
      <c r="TYV12" s="43"/>
      <c r="TYW12" s="43"/>
      <c r="TYX12" s="43"/>
      <c r="TYY12" s="43"/>
      <c r="TYZ12" s="43"/>
      <c r="TZA12" s="43"/>
      <c r="TZB12" s="43"/>
      <c r="TZC12" s="43"/>
      <c r="TZD12" s="43"/>
      <c r="TZE12" s="43"/>
      <c r="TZF12" s="43"/>
      <c r="TZG12" s="43"/>
      <c r="TZH12" s="43"/>
      <c r="TZI12" s="43"/>
      <c r="TZJ12" s="43"/>
      <c r="TZK12" s="43"/>
      <c r="TZL12" s="43"/>
      <c r="TZM12" s="43"/>
      <c r="TZN12" s="43"/>
      <c r="TZO12" s="43"/>
      <c r="TZP12" s="43"/>
      <c r="TZQ12" s="43"/>
      <c r="TZR12" s="43"/>
      <c r="TZS12" s="43"/>
      <c r="TZT12" s="43"/>
      <c r="TZU12" s="43"/>
      <c r="TZV12" s="43"/>
      <c r="TZW12" s="43"/>
      <c r="TZX12" s="43"/>
      <c r="TZY12" s="43"/>
      <c r="TZZ12" s="43"/>
      <c r="UAA12" s="43"/>
      <c r="UAB12" s="43"/>
      <c r="UAC12" s="43"/>
      <c r="UAD12" s="43"/>
      <c r="UAE12" s="43"/>
      <c r="UAF12" s="43"/>
      <c r="UAG12" s="43"/>
      <c r="UAH12" s="43"/>
      <c r="UAI12" s="43"/>
      <c r="UAJ12" s="43"/>
      <c r="UAK12" s="43"/>
      <c r="UAL12" s="43"/>
      <c r="UAM12" s="43"/>
      <c r="UAN12" s="43"/>
      <c r="UAO12" s="43"/>
      <c r="UAP12" s="43"/>
      <c r="UAQ12" s="43"/>
      <c r="UAR12" s="43"/>
      <c r="UAS12" s="43"/>
      <c r="UAT12" s="43"/>
      <c r="UAU12" s="43"/>
      <c r="UAV12" s="43"/>
      <c r="UAW12" s="43"/>
      <c r="UAX12" s="43"/>
      <c r="UAY12" s="43"/>
      <c r="UAZ12" s="43"/>
      <c r="UBA12" s="43"/>
      <c r="UBB12" s="43"/>
      <c r="UBC12" s="43"/>
      <c r="UBD12" s="43"/>
      <c r="UBE12" s="43"/>
      <c r="UBF12" s="43"/>
      <c r="UBG12" s="43"/>
      <c r="UBH12" s="43"/>
      <c r="UBI12" s="43"/>
      <c r="UBJ12" s="43"/>
      <c r="UBK12" s="43"/>
      <c r="UBL12" s="43"/>
      <c r="UBM12" s="43"/>
      <c r="UBN12" s="43"/>
      <c r="UBO12" s="43"/>
      <c r="UBP12" s="43"/>
      <c r="UBQ12" s="43"/>
      <c r="UBR12" s="43"/>
      <c r="UBS12" s="43"/>
      <c r="UBT12" s="43"/>
      <c r="UBU12" s="43"/>
      <c r="UBV12" s="43"/>
      <c r="UBW12" s="43"/>
      <c r="UBX12" s="43"/>
      <c r="UBY12" s="43"/>
      <c r="UBZ12" s="43"/>
      <c r="UCA12" s="43"/>
      <c r="UCB12" s="43"/>
      <c r="UCC12" s="43"/>
      <c r="UCD12" s="43"/>
      <c r="UCE12" s="43"/>
      <c r="UCF12" s="43"/>
      <c r="UCG12" s="43"/>
      <c r="UCH12" s="43"/>
      <c r="UCI12" s="43"/>
      <c r="UCJ12" s="43"/>
      <c r="UCK12" s="43"/>
      <c r="UCL12" s="43"/>
      <c r="UCM12" s="43"/>
      <c r="UCN12" s="43"/>
      <c r="UCO12" s="43"/>
      <c r="UCP12" s="43"/>
      <c r="UCQ12" s="43"/>
      <c r="UCR12" s="43"/>
      <c r="UCS12" s="43"/>
      <c r="UCT12" s="43"/>
      <c r="UCU12" s="43"/>
      <c r="UCV12" s="43"/>
      <c r="UCW12" s="43"/>
      <c r="UCX12" s="43"/>
      <c r="UCY12" s="43"/>
      <c r="UCZ12" s="43"/>
      <c r="UDA12" s="43"/>
      <c r="UDB12" s="43"/>
      <c r="UDC12" s="43"/>
      <c r="UDD12" s="43"/>
      <c r="UDE12" s="43"/>
      <c r="UDF12" s="43"/>
      <c r="UDG12" s="43"/>
      <c r="UDH12" s="43"/>
      <c r="UDI12" s="43"/>
      <c r="UDJ12" s="43"/>
      <c r="UDK12" s="43"/>
      <c r="UDL12" s="43"/>
      <c r="UDM12" s="43"/>
      <c r="UDN12" s="43"/>
      <c r="UDO12" s="43"/>
      <c r="UDP12" s="43"/>
      <c r="UDQ12" s="43"/>
      <c r="UDR12" s="43"/>
      <c r="UDS12" s="43"/>
      <c r="UDT12" s="43"/>
      <c r="UDU12" s="43"/>
      <c r="UDV12" s="43"/>
      <c r="UDW12" s="43"/>
      <c r="UDX12" s="43"/>
      <c r="UDY12" s="43"/>
      <c r="UDZ12" s="43"/>
      <c r="UEA12" s="43"/>
      <c r="UEB12" s="43"/>
      <c r="UEC12" s="43"/>
      <c r="UED12" s="43"/>
      <c r="UEE12" s="43"/>
      <c r="UEF12" s="43"/>
      <c r="UEG12" s="43"/>
      <c r="UEH12" s="43"/>
      <c r="UEI12" s="43"/>
      <c r="UEJ12" s="43"/>
      <c r="UEK12" s="43"/>
      <c r="UEL12" s="43"/>
      <c r="UEM12" s="43"/>
      <c r="UEN12" s="43"/>
      <c r="UEO12" s="43"/>
      <c r="UEP12" s="43"/>
      <c r="UEQ12" s="43"/>
      <c r="UER12" s="43"/>
      <c r="UES12" s="43"/>
      <c r="UET12" s="43"/>
      <c r="UEU12" s="43"/>
      <c r="UEV12" s="43"/>
      <c r="UEW12" s="43"/>
      <c r="UEX12" s="43"/>
      <c r="UEY12" s="43"/>
      <c r="UEZ12" s="43"/>
      <c r="UFA12" s="43"/>
      <c r="UFB12" s="43"/>
      <c r="UFC12" s="43"/>
      <c r="UFD12" s="43"/>
      <c r="UFE12" s="43"/>
      <c r="UFF12" s="43"/>
      <c r="UFG12" s="43"/>
      <c r="UFH12" s="43"/>
      <c r="UFI12" s="43"/>
      <c r="UFJ12" s="43"/>
      <c r="UFK12" s="43"/>
      <c r="UFL12" s="43"/>
      <c r="UFM12" s="43"/>
      <c r="UFN12" s="43"/>
      <c r="UFO12" s="43"/>
      <c r="UFP12" s="43"/>
      <c r="UFQ12" s="43"/>
      <c r="UFR12" s="43"/>
      <c r="UFS12" s="43"/>
      <c r="UFT12" s="43"/>
      <c r="UFU12" s="43"/>
      <c r="UFV12" s="43"/>
      <c r="UFW12" s="43"/>
      <c r="UFX12" s="43"/>
      <c r="UFY12" s="43"/>
      <c r="UFZ12" s="43"/>
      <c r="UGA12" s="43"/>
      <c r="UGB12" s="43"/>
      <c r="UGC12" s="43"/>
      <c r="UGD12" s="43"/>
      <c r="UGE12" s="43"/>
      <c r="UGF12" s="43"/>
      <c r="UGG12" s="43"/>
      <c r="UGH12" s="43"/>
      <c r="UGI12" s="43"/>
      <c r="UGJ12" s="43"/>
      <c r="UGK12" s="43"/>
      <c r="UGL12" s="43"/>
      <c r="UGM12" s="43"/>
      <c r="UGN12" s="43"/>
      <c r="UGO12" s="43"/>
      <c r="UGP12" s="43"/>
      <c r="UGQ12" s="43"/>
      <c r="UGR12" s="43"/>
      <c r="UGS12" s="43"/>
      <c r="UGT12" s="43"/>
      <c r="UGU12" s="43"/>
      <c r="UGV12" s="43"/>
      <c r="UGW12" s="43"/>
      <c r="UGX12" s="43"/>
      <c r="UGY12" s="43"/>
      <c r="UGZ12" s="43"/>
      <c r="UHA12" s="43"/>
      <c r="UHB12" s="43"/>
      <c r="UHC12" s="43"/>
      <c r="UHD12" s="43"/>
      <c r="UHE12" s="43"/>
      <c r="UHF12" s="43"/>
      <c r="UHG12" s="43"/>
      <c r="UHH12" s="43"/>
      <c r="UHI12" s="43"/>
      <c r="UHJ12" s="43"/>
      <c r="UHK12" s="43"/>
      <c r="UHL12" s="43"/>
      <c r="UHM12" s="43"/>
      <c r="UHN12" s="43"/>
      <c r="UHO12" s="43"/>
      <c r="UHP12" s="43"/>
      <c r="UHQ12" s="43"/>
      <c r="UHR12" s="43"/>
      <c r="UHS12" s="43"/>
      <c r="UHT12" s="43"/>
      <c r="UHU12" s="43"/>
      <c r="UHV12" s="43"/>
      <c r="UHW12" s="43"/>
      <c r="UHX12" s="43"/>
      <c r="UHY12" s="43"/>
      <c r="UHZ12" s="43"/>
      <c r="UIA12" s="43"/>
      <c r="UIB12" s="43"/>
      <c r="UIC12" s="43"/>
      <c r="UID12" s="43"/>
      <c r="UIE12" s="43"/>
      <c r="UIF12" s="43"/>
      <c r="UIG12" s="43"/>
      <c r="UIH12" s="43"/>
      <c r="UII12" s="43"/>
      <c r="UIJ12" s="43"/>
      <c r="UIK12" s="43"/>
      <c r="UIL12" s="43"/>
      <c r="UIM12" s="43"/>
      <c r="UIN12" s="43"/>
      <c r="UIO12" s="43"/>
      <c r="UIP12" s="43"/>
      <c r="UIQ12" s="43"/>
      <c r="UIR12" s="43"/>
      <c r="UIS12" s="43"/>
      <c r="UIT12" s="43"/>
      <c r="UIU12" s="43"/>
      <c r="UIV12" s="43"/>
      <c r="UIW12" s="43"/>
      <c r="UIX12" s="43"/>
      <c r="UIY12" s="43"/>
      <c r="UIZ12" s="43"/>
      <c r="UJA12" s="43"/>
      <c r="UJB12" s="43"/>
      <c r="UJC12" s="43"/>
      <c r="UJD12" s="43"/>
      <c r="UJE12" s="43"/>
      <c r="UJF12" s="43"/>
      <c r="UJG12" s="43"/>
      <c r="UJH12" s="43"/>
      <c r="UJI12" s="43"/>
      <c r="UJJ12" s="43"/>
      <c r="UJK12" s="43"/>
      <c r="UJL12" s="43"/>
      <c r="UJM12" s="43"/>
      <c r="UJN12" s="43"/>
      <c r="UJO12" s="43"/>
      <c r="UJP12" s="43"/>
      <c r="UJQ12" s="43"/>
      <c r="UJR12" s="43"/>
      <c r="UJS12" s="43"/>
      <c r="UJT12" s="43"/>
      <c r="UJU12" s="43"/>
      <c r="UJV12" s="43"/>
      <c r="UJW12" s="43"/>
      <c r="UJX12" s="43"/>
      <c r="UJY12" s="43"/>
      <c r="UJZ12" s="43"/>
      <c r="UKA12" s="43"/>
      <c r="UKB12" s="43"/>
      <c r="UKC12" s="43"/>
      <c r="UKD12" s="43"/>
      <c r="UKE12" s="43"/>
      <c r="UKF12" s="43"/>
      <c r="UKG12" s="43"/>
      <c r="UKH12" s="43"/>
      <c r="UKI12" s="43"/>
      <c r="UKJ12" s="43"/>
      <c r="UKK12" s="43"/>
      <c r="UKL12" s="43"/>
      <c r="UKM12" s="43"/>
      <c r="UKN12" s="43"/>
      <c r="UKO12" s="43"/>
      <c r="UKP12" s="43"/>
      <c r="UKQ12" s="43"/>
      <c r="UKR12" s="43"/>
      <c r="UKS12" s="43"/>
      <c r="UKT12" s="43"/>
      <c r="UKU12" s="43"/>
      <c r="UKV12" s="43"/>
      <c r="UKW12" s="43"/>
      <c r="UKX12" s="43"/>
      <c r="UKY12" s="43"/>
      <c r="UKZ12" s="43"/>
      <c r="ULA12" s="43"/>
      <c r="ULB12" s="43"/>
      <c r="ULC12" s="43"/>
      <c r="ULD12" s="43"/>
      <c r="ULE12" s="43"/>
      <c r="ULF12" s="43"/>
      <c r="ULG12" s="43"/>
      <c r="ULH12" s="43"/>
      <c r="ULI12" s="43"/>
      <c r="ULJ12" s="43"/>
      <c r="ULK12" s="43"/>
      <c r="ULL12" s="43"/>
      <c r="ULM12" s="43"/>
      <c r="ULN12" s="43"/>
      <c r="ULO12" s="43"/>
      <c r="ULP12" s="43"/>
      <c r="ULQ12" s="43"/>
      <c r="ULR12" s="43"/>
      <c r="ULS12" s="43"/>
      <c r="ULT12" s="43"/>
      <c r="ULU12" s="43"/>
      <c r="ULV12" s="43"/>
      <c r="ULW12" s="43"/>
      <c r="ULX12" s="43"/>
      <c r="ULY12" s="43"/>
      <c r="ULZ12" s="43"/>
      <c r="UMA12" s="43"/>
      <c r="UMB12" s="43"/>
      <c r="UMC12" s="43"/>
      <c r="UMD12" s="43"/>
      <c r="UME12" s="43"/>
      <c r="UMF12" s="43"/>
      <c r="UMG12" s="43"/>
      <c r="UMH12" s="43"/>
      <c r="UMI12" s="43"/>
      <c r="UMJ12" s="43"/>
      <c r="UMK12" s="43"/>
      <c r="UML12" s="43"/>
      <c r="UMM12" s="43"/>
      <c r="UMN12" s="43"/>
      <c r="UMO12" s="43"/>
      <c r="UMP12" s="43"/>
      <c r="UMQ12" s="43"/>
      <c r="UMR12" s="43"/>
      <c r="UMS12" s="43"/>
      <c r="UMT12" s="43"/>
      <c r="UMU12" s="43"/>
      <c r="UMV12" s="43"/>
      <c r="UMW12" s="43"/>
      <c r="UMX12" s="43"/>
      <c r="UMY12" s="43"/>
      <c r="UMZ12" s="43"/>
      <c r="UNA12" s="43"/>
      <c r="UNB12" s="43"/>
      <c r="UNC12" s="43"/>
      <c r="UND12" s="43"/>
      <c r="UNE12" s="43"/>
      <c r="UNF12" s="43"/>
      <c r="UNG12" s="43"/>
      <c r="UNH12" s="43"/>
      <c r="UNI12" s="43"/>
      <c r="UNJ12" s="43"/>
      <c r="UNK12" s="43"/>
      <c r="UNL12" s="43"/>
      <c r="UNM12" s="43"/>
      <c r="UNN12" s="43"/>
      <c r="UNO12" s="43"/>
      <c r="UNP12" s="43"/>
      <c r="UNQ12" s="43"/>
      <c r="UNR12" s="43"/>
      <c r="UNS12" s="43"/>
      <c r="UNT12" s="43"/>
      <c r="UNU12" s="43"/>
      <c r="UNV12" s="43"/>
      <c r="UNW12" s="43"/>
      <c r="UNX12" s="43"/>
      <c r="UNY12" s="43"/>
      <c r="UNZ12" s="43"/>
      <c r="UOA12" s="43"/>
      <c r="UOB12" s="43"/>
      <c r="UOC12" s="43"/>
      <c r="UOD12" s="43"/>
      <c r="UOE12" s="43"/>
      <c r="UOF12" s="43"/>
      <c r="UOG12" s="43"/>
      <c r="UOH12" s="43"/>
      <c r="UOI12" s="43"/>
      <c r="UOJ12" s="43"/>
      <c r="UOK12" s="43"/>
      <c r="UOL12" s="43"/>
      <c r="UOM12" s="43"/>
      <c r="UON12" s="43"/>
      <c r="UOO12" s="43"/>
      <c r="UOP12" s="43"/>
      <c r="UOQ12" s="43"/>
      <c r="UOR12" s="43"/>
      <c r="UOS12" s="43"/>
      <c r="UOT12" s="43"/>
      <c r="UOU12" s="43"/>
      <c r="UOV12" s="43"/>
      <c r="UOW12" s="43"/>
      <c r="UOX12" s="43"/>
      <c r="UOY12" s="43"/>
      <c r="UOZ12" s="43"/>
      <c r="UPA12" s="43"/>
      <c r="UPB12" s="43"/>
      <c r="UPC12" s="43"/>
      <c r="UPD12" s="43"/>
      <c r="UPE12" s="43"/>
      <c r="UPF12" s="43"/>
      <c r="UPG12" s="43"/>
      <c r="UPH12" s="43"/>
      <c r="UPI12" s="43"/>
      <c r="UPJ12" s="43"/>
      <c r="UPK12" s="43"/>
      <c r="UPL12" s="43"/>
      <c r="UPM12" s="43"/>
      <c r="UPN12" s="43"/>
      <c r="UPO12" s="43"/>
      <c r="UPP12" s="43"/>
      <c r="UPQ12" s="43"/>
      <c r="UPR12" s="43"/>
      <c r="UPS12" s="43"/>
      <c r="UPT12" s="43"/>
      <c r="UPU12" s="43"/>
      <c r="UPV12" s="43"/>
      <c r="UPW12" s="43"/>
      <c r="UPX12" s="43"/>
      <c r="UPY12" s="43"/>
      <c r="UPZ12" s="43"/>
      <c r="UQA12" s="43"/>
      <c r="UQB12" s="43"/>
      <c r="UQC12" s="43"/>
      <c r="UQD12" s="43"/>
      <c r="UQE12" s="43"/>
      <c r="UQF12" s="43"/>
      <c r="UQG12" s="43"/>
      <c r="UQH12" s="43"/>
      <c r="UQI12" s="43"/>
      <c r="UQJ12" s="43"/>
      <c r="UQK12" s="43"/>
      <c r="UQL12" s="43"/>
      <c r="UQM12" s="43"/>
      <c r="UQN12" s="43"/>
      <c r="UQO12" s="43"/>
      <c r="UQP12" s="43"/>
      <c r="UQQ12" s="43"/>
      <c r="UQR12" s="43"/>
      <c r="UQS12" s="43"/>
      <c r="UQT12" s="43"/>
      <c r="UQU12" s="43"/>
      <c r="UQV12" s="43"/>
      <c r="UQW12" s="43"/>
      <c r="UQX12" s="43"/>
      <c r="UQY12" s="43"/>
      <c r="UQZ12" s="43"/>
      <c r="URA12" s="43"/>
      <c r="URB12" s="43"/>
      <c r="URC12" s="43"/>
      <c r="URD12" s="43"/>
      <c r="URE12" s="43"/>
      <c r="URF12" s="43"/>
      <c r="URG12" s="43"/>
      <c r="URH12" s="43"/>
      <c r="URI12" s="43"/>
      <c r="URJ12" s="43"/>
      <c r="URK12" s="43"/>
      <c r="URL12" s="43"/>
      <c r="URM12" s="43"/>
      <c r="URN12" s="43"/>
      <c r="URO12" s="43"/>
      <c r="URP12" s="43"/>
      <c r="URQ12" s="43"/>
      <c r="URR12" s="43"/>
      <c r="URS12" s="43"/>
      <c r="URT12" s="43"/>
      <c r="URU12" s="43"/>
      <c r="URV12" s="43"/>
      <c r="URW12" s="43"/>
      <c r="URX12" s="43"/>
      <c r="URY12" s="43"/>
      <c r="URZ12" s="43"/>
      <c r="USA12" s="43"/>
      <c r="USB12" s="43"/>
      <c r="USC12" s="43"/>
      <c r="USD12" s="43"/>
      <c r="USE12" s="43"/>
      <c r="USF12" s="43"/>
      <c r="USG12" s="43"/>
      <c r="USH12" s="43"/>
      <c r="USI12" s="43"/>
      <c r="USJ12" s="43"/>
      <c r="USK12" s="43"/>
      <c r="USL12" s="43"/>
      <c r="USM12" s="43"/>
      <c r="USN12" s="43"/>
      <c r="USO12" s="43"/>
      <c r="USP12" s="43"/>
      <c r="USQ12" s="43"/>
      <c r="USR12" s="43"/>
      <c r="USS12" s="43"/>
      <c r="UST12" s="43"/>
      <c r="USU12" s="43"/>
      <c r="USV12" s="43"/>
      <c r="USW12" s="43"/>
      <c r="USX12" s="43"/>
      <c r="USY12" s="43"/>
      <c r="USZ12" s="43"/>
      <c r="UTA12" s="43"/>
      <c r="UTB12" s="43"/>
      <c r="UTC12" s="43"/>
      <c r="UTD12" s="43"/>
      <c r="UTE12" s="43"/>
      <c r="UTF12" s="43"/>
      <c r="UTG12" s="43"/>
      <c r="UTH12" s="43"/>
      <c r="UTI12" s="43"/>
      <c r="UTJ12" s="43"/>
      <c r="UTK12" s="43"/>
      <c r="UTL12" s="43"/>
      <c r="UTM12" s="43"/>
      <c r="UTN12" s="43"/>
      <c r="UTO12" s="43"/>
      <c r="UTP12" s="43"/>
      <c r="UTQ12" s="43"/>
      <c r="UTR12" s="43"/>
      <c r="UTS12" s="43"/>
      <c r="UTT12" s="43"/>
      <c r="UTU12" s="43"/>
      <c r="UTV12" s="43"/>
      <c r="UTW12" s="43"/>
      <c r="UTX12" s="43"/>
      <c r="UTY12" s="43"/>
      <c r="UTZ12" s="43"/>
      <c r="UUA12" s="43"/>
      <c r="UUB12" s="43"/>
      <c r="UUC12" s="43"/>
      <c r="UUD12" s="43"/>
      <c r="UUE12" s="43"/>
      <c r="UUF12" s="43"/>
      <c r="UUG12" s="43"/>
      <c r="UUH12" s="43"/>
      <c r="UUI12" s="43"/>
      <c r="UUJ12" s="43"/>
      <c r="UUK12" s="43"/>
      <c r="UUL12" s="43"/>
      <c r="UUM12" s="43"/>
      <c r="UUN12" s="43"/>
      <c r="UUO12" s="43"/>
      <c r="UUP12" s="43"/>
      <c r="UUQ12" s="43"/>
      <c r="UUR12" s="43"/>
      <c r="UUS12" s="43"/>
      <c r="UUT12" s="43"/>
      <c r="UUU12" s="43"/>
      <c r="UUV12" s="43"/>
      <c r="UUW12" s="43"/>
      <c r="UUX12" s="43"/>
      <c r="UUY12" s="43"/>
      <c r="UUZ12" s="43"/>
      <c r="UVA12" s="43"/>
      <c r="UVB12" s="43"/>
      <c r="UVC12" s="43"/>
      <c r="UVD12" s="43"/>
      <c r="UVE12" s="43"/>
      <c r="UVF12" s="43"/>
      <c r="UVG12" s="43"/>
      <c r="UVH12" s="43"/>
      <c r="UVI12" s="43"/>
      <c r="UVJ12" s="43"/>
      <c r="UVK12" s="43"/>
      <c r="UVL12" s="43"/>
      <c r="UVM12" s="43"/>
      <c r="UVN12" s="43"/>
      <c r="UVO12" s="43"/>
      <c r="UVP12" s="43"/>
      <c r="UVQ12" s="43"/>
      <c r="UVR12" s="43"/>
      <c r="UVS12" s="43"/>
      <c r="UVT12" s="43"/>
      <c r="UVU12" s="43"/>
      <c r="UVV12" s="43"/>
      <c r="UVW12" s="43"/>
      <c r="UVX12" s="43"/>
      <c r="UVY12" s="43"/>
      <c r="UVZ12" s="43"/>
      <c r="UWA12" s="43"/>
      <c r="UWB12" s="43"/>
      <c r="UWC12" s="43"/>
      <c r="UWD12" s="43"/>
      <c r="UWE12" s="43"/>
      <c r="UWF12" s="43"/>
      <c r="UWG12" s="43"/>
      <c r="UWH12" s="43"/>
      <c r="UWI12" s="43"/>
      <c r="UWJ12" s="43"/>
      <c r="UWK12" s="43"/>
      <c r="UWL12" s="43"/>
      <c r="UWM12" s="43"/>
      <c r="UWN12" s="43"/>
      <c r="UWO12" s="43"/>
      <c r="UWP12" s="43"/>
      <c r="UWQ12" s="43"/>
      <c r="UWR12" s="43"/>
      <c r="UWS12" s="43"/>
      <c r="UWT12" s="43"/>
      <c r="UWU12" s="43"/>
      <c r="UWV12" s="43"/>
      <c r="UWW12" s="43"/>
      <c r="UWX12" s="43"/>
      <c r="UWY12" s="43"/>
      <c r="UWZ12" s="43"/>
      <c r="UXA12" s="43"/>
      <c r="UXB12" s="43"/>
      <c r="UXC12" s="43"/>
      <c r="UXD12" s="43"/>
      <c r="UXE12" s="43"/>
      <c r="UXF12" s="43"/>
      <c r="UXG12" s="43"/>
      <c r="UXH12" s="43"/>
      <c r="UXI12" s="43"/>
      <c r="UXJ12" s="43"/>
      <c r="UXK12" s="43"/>
      <c r="UXL12" s="43"/>
      <c r="UXM12" s="43"/>
      <c r="UXN12" s="43"/>
      <c r="UXO12" s="43"/>
      <c r="UXP12" s="43"/>
      <c r="UXQ12" s="43"/>
      <c r="UXR12" s="43"/>
      <c r="UXS12" s="43"/>
      <c r="UXT12" s="43"/>
      <c r="UXU12" s="43"/>
      <c r="UXV12" s="43"/>
      <c r="UXW12" s="43"/>
      <c r="UXX12" s="43"/>
      <c r="UXY12" s="43"/>
      <c r="UXZ12" s="43"/>
      <c r="UYA12" s="43"/>
      <c r="UYB12" s="43"/>
      <c r="UYC12" s="43"/>
      <c r="UYD12" s="43"/>
      <c r="UYE12" s="43"/>
      <c r="UYF12" s="43"/>
      <c r="UYG12" s="43"/>
      <c r="UYH12" s="43"/>
      <c r="UYI12" s="43"/>
      <c r="UYJ12" s="43"/>
      <c r="UYK12" s="43"/>
      <c r="UYL12" s="43"/>
      <c r="UYM12" s="43"/>
      <c r="UYN12" s="43"/>
      <c r="UYO12" s="43"/>
      <c r="UYP12" s="43"/>
      <c r="UYQ12" s="43"/>
      <c r="UYR12" s="43"/>
      <c r="UYS12" s="43"/>
      <c r="UYT12" s="43"/>
      <c r="UYU12" s="43"/>
      <c r="UYV12" s="43"/>
      <c r="UYW12" s="43"/>
      <c r="UYX12" s="43"/>
      <c r="UYY12" s="43"/>
      <c r="UYZ12" s="43"/>
      <c r="UZA12" s="43"/>
      <c r="UZB12" s="43"/>
      <c r="UZC12" s="43"/>
      <c r="UZD12" s="43"/>
      <c r="UZE12" s="43"/>
      <c r="UZF12" s="43"/>
      <c r="UZG12" s="43"/>
      <c r="UZH12" s="43"/>
      <c r="UZI12" s="43"/>
      <c r="UZJ12" s="43"/>
      <c r="UZK12" s="43"/>
      <c r="UZL12" s="43"/>
      <c r="UZM12" s="43"/>
      <c r="UZN12" s="43"/>
      <c r="UZO12" s="43"/>
      <c r="UZP12" s="43"/>
      <c r="UZQ12" s="43"/>
      <c r="UZR12" s="43"/>
      <c r="UZS12" s="43"/>
      <c r="UZT12" s="43"/>
      <c r="UZU12" s="43"/>
      <c r="UZV12" s="43"/>
      <c r="UZW12" s="43"/>
      <c r="UZX12" s="43"/>
      <c r="UZY12" s="43"/>
      <c r="UZZ12" s="43"/>
      <c r="VAA12" s="43"/>
      <c r="VAB12" s="43"/>
      <c r="VAC12" s="43"/>
      <c r="VAD12" s="43"/>
      <c r="VAE12" s="43"/>
      <c r="VAF12" s="43"/>
      <c r="VAG12" s="43"/>
      <c r="VAH12" s="43"/>
      <c r="VAI12" s="43"/>
      <c r="VAJ12" s="43"/>
      <c r="VAK12" s="43"/>
      <c r="VAL12" s="43"/>
      <c r="VAM12" s="43"/>
      <c r="VAN12" s="43"/>
      <c r="VAO12" s="43"/>
      <c r="VAP12" s="43"/>
      <c r="VAQ12" s="43"/>
      <c r="VAR12" s="43"/>
      <c r="VAS12" s="43"/>
      <c r="VAT12" s="43"/>
      <c r="VAU12" s="43"/>
      <c r="VAV12" s="43"/>
      <c r="VAW12" s="43"/>
      <c r="VAX12" s="43"/>
      <c r="VAY12" s="43"/>
      <c r="VAZ12" s="43"/>
      <c r="VBA12" s="43"/>
      <c r="VBB12" s="43"/>
      <c r="VBC12" s="43"/>
      <c r="VBD12" s="43"/>
      <c r="VBE12" s="43"/>
      <c r="VBF12" s="43"/>
      <c r="VBG12" s="43"/>
      <c r="VBH12" s="43"/>
      <c r="VBI12" s="43"/>
      <c r="VBJ12" s="43"/>
      <c r="VBK12" s="43"/>
      <c r="VBL12" s="43"/>
      <c r="VBM12" s="43"/>
      <c r="VBN12" s="43"/>
      <c r="VBO12" s="43"/>
      <c r="VBP12" s="43"/>
      <c r="VBQ12" s="43"/>
      <c r="VBR12" s="43"/>
      <c r="VBS12" s="43"/>
      <c r="VBT12" s="43"/>
      <c r="VBU12" s="43"/>
      <c r="VBV12" s="43"/>
      <c r="VBW12" s="43"/>
      <c r="VBX12" s="43"/>
      <c r="VBY12" s="43"/>
      <c r="VBZ12" s="43"/>
      <c r="VCA12" s="43"/>
      <c r="VCB12" s="43"/>
      <c r="VCC12" s="43"/>
      <c r="VCD12" s="43"/>
      <c r="VCE12" s="43"/>
      <c r="VCF12" s="43"/>
      <c r="VCG12" s="43"/>
      <c r="VCH12" s="43"/>
      <c r="VCI12" s="43"/>
      <c r="VCJ12" s="43"/>
      <c r="VCK12" s="43"/>
      <c r="VCL12" s="43"/>
      <c r="VCM12" s="43"/>
      <c r="VCN12" s="43"/>
      <c r="VCO12" s="43"/>
      <c r="VCP12" s="43"/>
      <c r="VCQ12" s="43"/>
      <c r="VCR12" s="43"/>
      <c r="VCS12" s="43"/>
      <c r="VCT12" s="43"/>
      <c r="VCU12" s="43"/>
      <c r="VCV12" s="43"/>
      <c r="VCW12" s="43"/>
      <c r="VCX12" s="43"/>
      <c r="VCY12" s="43"/>
      <c r="VCZ12" s="43"/>
      <c r="VDA12" s="43"/>
      <c r="VDB12" s="43"/>
      <c r="VDC12" s="43"/>
      <c r="VDD12" s="43"/>
      <c r="VDE12" s="43"/>
      <c r="VDF12" s="43"/>
      <c r="VDG12" s="43"/>
      <c r="VDH12" s="43"/>
      <c r="VDI12" s="43"/>
      <c r="VDJ12" s="43"/>
      <c r="VDK12" s="43"/>
      <c r="VDL12" s="43"/>
      <c r="VDM12" s="43"/>
      <c r="VDN12" s="43"/>
      <c r="VDO12" s="43"/>
      <c r="VDP12" s="43"/>
      <c r="VDQ12" s="43"/>
      <c r="VDR12" s="43"/>
      <c r="VDS12" s="43"/>
      <c r="VDT12" s="43"/>
      <c r="VDU12" s="43"/>
      <c r="VDV12" s="43"/>
      <c r="VDW12" s="43"/>
      <c r="VDX12" s="43"/>
      <c r="VDY12" s="43"/>
      <c r="VDZ12" s="43"/>
      <c r="VEA12" s="43"/>
      <c r="VEB12" s="43"/>
      <c r="VEC12" s="43"/>
      <c r="VED12" s="43"/>
      <c r="VEE12" s="43"/>
      <c r="VEF12" s="43"/>
      <c r="VEG12" s="43"/>
      <c r="VEH12" s="43"/>
      <c r="VEI12" s="43"/>
      <c r="VEJ12" s="43"/>
      <c r="VEK12" s="43"/>
      <c r="VEL12" s="43"/>
      <c r="VEM12" s="43"/>
      <c r="VEN12" s="43"/>
      <c r="VEO12" s="43"/>
      <c r="VEP12" s="43"/>
      <c r="VEQ12" s="43"/>
      <c r="VER12" s="43"/>
      <c r="VES12" s="43"/>
      <c r="VET12" s="43"/>
      <c r="VEU12" s="43"/>
      <c r="VEV12" s="43"/>
      <c r="VEW12" s="43"/>
      <c r="VEX12" s="43"/>
      <c r="VEY12" s="43"/>
      <c r="VEZ12" s="43"/>
      <c r="VFA12" s="43"/>
      <c r="VFB12" s="43"/>
      <c r="VFC12" s="43"/>
      <c r="VFD12" s="43"/>
      <c r="VFE12" s="43"/>
      <c r="VFF12" s="43"/>
      <c r="VFG12" s="43"/>
      <c r="VFH12" s="43"/>
      <c r="VFI12" s="43"/>
      <c r="VFJ12" s="43"/>
      <c r="VFK12" s="43"/>
      <c r="VFL12" s="43"/>
      <c r="VFM12" s="43"/>
      <c r="VFN12" s="43"/>
      <c r="VFO12" s="43"/>
      <c r="VFP12" s="43"/>
      <c r="VFQ12" s="43"/>
      <c r="VFR12" s="43"/>
      <c r="VFS12" s="43"/>
      <c r="VFT12" s="43"/>
      <c r="VFU12" s="43"/>
      <c r="VFV12" s="43"/>
      <c r="VFW12" s="43"/>
      <c r="VFX12" s="43"/>
      <c r="VFY12" s="43"/>
      <c r="VFZ12" s="43"/>
      <c r="VGA12" s="43"/>
      <c r="VGB12" s="43"/>
      <c r="VGC12" s="43"/>
      <c r="VGD12" s="43"/>
      <c r="VGE12" s="43"/>
      <c r="VGF12" s="43"/>
      <c r="VGG12" s="43"/>
      <c r="VGH12" s="43"/>
      <c r="VGI12" s="43"/>
      <c r="VGJ12" s="43"/>
      <c r="VGK12" s="43"/>
      <c r="VGL12" s="43"/>
      <c r="VGM12" s="43"/>
      <c r="VGN12" s="43"/>
      <c r="VGO12" s="43"/>
      <c r="VGP12" s="43"/>
      <c r="VGQ12" s="43"/>
      <c r="VGR12" s="43"/>
      <c r="VGS12" s="43"/>
      <c r="VGT12" s="43"/>
      <c r="VGU12" s="43"/>
      <c r="VGV12" s="43"/>
      <c r="VGW12" s="43"/>
      <c r="VGX12" s="43"/>
      <c r="VGY12" s="43"/>
      <c r="VGZ12" s="43"/>
      <c r="VHA12" s="43"/>
      <c r="VHB12" s="43"/>
      <c r="VHC12" s="43"/>
      <c r="VHD12" s="43"/>
      <c r="VHE12" s="43"/>
      <c r="VHF12" s="43"/>
      <c r="VHG12" s="43"/>
      <c r="VHH12" s="43"/>
      <c r="VHI12" s="43"/>
      <c r="VHJ12" s="43"/>
      <c r="VHK12" s="43"/>
      <c r="VHL12" s="43"/>
      <c r="VHM12" s="43"/>
      <c r="VHN12" s="43"/>
      <c r="VHO12" s="43"/>
      <c r="VHP12" s="43"/>
      <c r="VHQ12" s="43"/>
      <c r="VHR12" s="43"/>
      <c r="VHS12" s="43"/>
      <c r="VHT12" s="43"/>
      <c r="VHU12" s="43"/>
      <c r="VHV12" s="43"/>
      <c r="VHW12" s="43"/>
      <c r="VHX12" s="43"/>
      <c r="VHY12" s="43"/>
      <c r="VHZ12" s="43"/>
      <c r="VIA12" s="43"/>
      <c r="VIB12" s="43"/>
      <c r="VIC12" s="43"/>
      <c r="VID12" s="43"/>
      <c r="VIE12" s="43"/>
      <c r="VIF12" s="43"/>
      <c r="VIG12" s="43"/>
      <c r="VIH12" s="43"/>
      <c r="VII12" s="43"/>
      <c r="VIJ12" s="43"/>
      <c r="VIK12" s="43"/>
      <c r="VIL12" s="43"/>
      <c r="VIM12" s="43"/>
      <c r="VIN12" s="43"/>
      <c r="VIO12" s="43"/>
      <c r="VIP12" s="43"/>
      <c r="VIQ12" s="43"/>
      <c r="VIR12" s="43"/>
      <c r="VIS12" s="43"/>
      <c r="VIT12" s="43"/>
      <c r="VIU12" s="43"/>
      <c r="VIV12" s="43"/>
      <c r="VIW12" s="43"/>
      <c r="VIX12" s="43"/>
      <c r="VIY12" s="43"/>
      <c r="VIZ12" s="43"/>
      <c r="VJA12" s="43"/>
      <c r="VJB12" s="43"/>
      <c r="VJC12" s="43"/>
      <c r="VJD12" s="43"/>
      <c r="VJE12" s="43"/>
      <c r="VJF12" s="43"/>
      <c r="VJG12" s="43"/>
      <c r="VJH12" s="43"/>
      <c r="VJI12" s="43"/>
      <c r="VJJ12" s="43"/>
      <c r="VJK12" s="43"/>
      <c r="VJL12" s="43"/>
      <c r="VJM12" s="43"/>
      <c r="VJN12" s="43"/>
      <c r="VJO12" s="43"/>
      <c r="VJP12" s="43"/>
      <c r="VJQ12" s="43"/>
      <c r="VJR12" s="43"/>
      <c r="VJS12" s="43"/>
      <c r="VJT12" s="43"/>
      <c r="VJU12" s="43"/>
      <c r="VJV12" s="43"/>
      <c r="VJW12" s="43"/>
      <c r="VJX12" s="43"/>
      <c r="VJY12" s="43"/>
      <c r="VJZ12" s="43"/>
      <c r="VKA12" s="43"/>
      <c r="VKB12" s="43"/>
      <c r="VKC12" s="43"/>
      <c r="VKD12" s="43"/>
      <c r="VKE12" s="43"/>
      <c r="VKF12" s="43"/>
      <c r="VKG12" s="43"/>
      <c r="VKH12" s="43"/>
      <c r="VKI12" s="43"/>
      <c r="VKJ12" s="43"/>
      <c r="VKK12" s="43"/>
      <c r="VKL12" s="43"/>
      <c r="VKM12" s="43"/>
      <c r="VKN12" s="43"/>
      <c r="VKO12" s="43"/>
      <c r="VKP12" s="43"/>
      <c r="VKQ12" s="43"/>
      <c r="VKR12" s="43"/>
      <c r="VKS12" s="43"/>
      <c r="VKT12" s="43"/>
      <c r="VKU12" s="43"/>
      <c r="VKV12" s="43"/>
      <c r="VKW12" s="43"/>
      <c r="VKX12" s="43"/>
      <c r="VKY12" s="43"/>
      <c r="VKZ12" s="43"/>
      <c r="VLA12" s="43"/>
      <c r="VLB12" s="43"/>
      <c r="VLC12" s="43"/>
      <c r="VLD12" s="43"/>
      <c r="VLE12" s="43"/>
      <c r="VLF12" s="43"/>
      <c r="VLG12" s="43"/>
      <c r="VLH12" s="43"/>
      <c r="VLI12" s="43"/>
      <c r="VLJ12" s="43"/>
      <c r="VLK12" s="43"/>
      <c r="VLL12" s="43"/>
      <c r="VLM12" s="43"/>
      <c r="VLN12" s="43"/>
      <c r="VLO12" s="43"/>
      <c r="VLP12" s="43"/>
      <c r="VLQ12" s="43"/>
      <c r="VLR12" s="43"/>
      <c r="VLS12" s="43"/>
      <c r="VLT12" s="43"/>
      <c r="VLU12" s="43"/>
      <c r="VLV12" s="43"/>
      <c r="VLW12" s="43"/>
      <c r="VLX12" s="43"/>
      <c r="VLY12" s="43"/>
      <c r="VLZ12" s="43"/>
      <c r="VMA12" s="43"/>
      <c r="VMB12" s="43"/>
      <c r="VMC12" s="43"/>
      <c r="VMD12" s="43"/>
      <c r="VME12" s="43"/>
      <c r="VMF12" s="43"/>
      <c r="VMG12" s="43"/>
      <c r="VMH12" s="43"/>
      <c r="VMI12" s="43"/>
      <c r="VMJ12" s="43"/>
      <c r="VMK12" s="43"/>
      <c r="VML12" s="43"/>
      <c r="VMM12" s="43"/>
      <c r="VMN12" s="43"/>
      <c r="VMO12" s="43"/>
      <c r="VMP12" s="43"/>
      <c r="VMQ12" s="43"/>
      <c r="VMR12" s="43"/>
      <c r="VMS12" s="43"/>
      <c r="VMT12" s="43"/>
      <c r="VMU12" s="43"/>
      <c r="VMV12" s="43"/>
      <c r="VMW12" s="43"/>
      <c r="VMX12" s="43"/>
      <c r="VMY12" s="43"/>
      <c r="VMZ12" s="43"/>
      <c r="VNA12" s="43"/>
      <c r="VNB12" s="43"/>
      <c r="VNC12" s="43"/>
      <c r="VND12" s="43"/>
      <c r="VNE12" s="43"/>
      <c r="VNF12" s="43"/>
      <c r="VNG12" s="43"/>
      <c r="VNH12" s="43"/>
      <c r="VNI12" s="43"/>
      <c r="VNJ12" s="43"/>
      <c r="VNK12" s="43"/>
      <c r="VNL12" s="43"/>
      <c r="VNM12" s="43"/>
      <c r="VNN12" s="43"/>
      <c r="VNO12" s="43"/>
      <c r="VNP12" s="43"/>
      <c r="VNQ12" s="43"/>
      <c r="VNR12" s="43"/>
      <c r="VNS12" s="43"/>
      <c r="VNT12" s="43"/>
      <c r="VNU12" s="43"/>
      <c r="VNV12" s="43"/>
      <c r="VNW12" s="43"/>
      <c r="VNX12" s="43"/>
      <c r="VNY12" s="43"/>
      <c r="VNZ12" s="43"/>
      <c r="VOA12" s="43"/>
      <c r="VOB12" s="43"/>
      <c r="VOC12" s="43"/>
      <c r="VOD12" s="43"/>
      <c r="VOE12" s="43"/>
      <c r="VOF12" s="43"/>
      <c r="VOG12" s="43"/>
      <c r="VOH12" s="43"/>
      <c r="VOI12" s="43"/>
      <c r="VOJ12" s="43"/>
      <c r="VOK12" s="43"/>
      <c r="VOL12" s="43"/>
      <c r="VOM12" s="43"/>
      <c r="VON12" s="43"/>
      <c r="VOO12" s="43"/>
      <c r="VOP12" s="43"/>
      <c r="VOQ12" s="43"/>
      <c r="VOR12" s="43"/>
      <c r="VOS12" s="43"/>
      <c r="VOT12" s="43"/>
      <c r="VOU12" s="43"/>
      <c r="VOV12" s="43"/>
      <c r="VOW12" s="43"/>
      <c r="VOX12" s="43"/>
      <c r="VOY12" s="43"/>
      <c r="VOZ12" s="43"/>
      <c r="VPA12" s="43"/>
      <c r="VPB12" s="43"/>
      <c r="VPC12" s="43"/>
      <c r="VPD12" s="43"/>
      <c r="VPE12" s="43"/>
      <c r="VPF12" s="43"/>
      <c r="VPG12" s="43"/>
      <c r="VPH12" s="43"/>
      <c r="VPI12" s="43"/>
      <c r="VPJ12" s="43"/>
      <c r="VPK12" s="43"/>
      <c r="VPL12" s="43"/>
      <c r="VPM12" s="43"/>
      <c r="VPN12" s="43"/>
      <c r="VPO12" s="43"/>
      <c r="VPP12" s="43"/>
      <c r="VPQ12" s="43"/>
      <c r="VPR12" s="43"/>
      <c r="VPS12" s="43"/>
      <c r="VPT12" s="43"/>
      <c r="VPU12" s="43"/>
      <c r="VPV12" s="43"/>
      <c r="VPW12" s="43"/>
      <c r="VPX12" s="43"/>
      <c r="VPY12" s="43"/>
      <c r="VPZ12" s="43"/>
      <c r="VQA12" s="43"/>
      <c r="VQB12" s="43"/>
      <c r="VQC12" s="43"/>
      <c r="VQD12" s="43"/>
      <c r="VQE12" s="43"/>
      <c r="VQF12" s="43"/>
      <c r="VQG12" s="43"/>
      <c r="VQH12" s="43"/>
      <c r="VQI12" s="43"/>
      <c r="VQJ12" s="43"/>
      <c r="VQK12" s="43"/>
      <c r="VQL12" s="43"/>
      <c r="VQM12" s="43"/>
      <c r="VQN12" s="43"/>
      <c r="VQO12" s="43"/>
      <c r="VQP12" s="43"/>
      <c r="VQQ12" s="43"/>
      <c r="VQR12" s="43"/>
      <c r="VQS12" s="43"/>
      <c r="VQT12" s="43"/>
      <c r="VQU12" s="43"/>
      <c r="VQV12" s="43"/>
      <c r="VQW12" s="43"/>
      <c r="VQX12" s="43"/>
      <c r="VQY12" s="43"/>
      <c r="VQZ12" s="43"/>
      <c r="VRA12" s="43"/>
      <c r="VRB12" s="43"/>
      <c r="VRC12" s="43"/>
      <c r="VRD12" s="43"/>
      <c r="VRE12" s="43"/>
      <c r="VRF12" s="43"/>
      <c r="VRG12" s="43"/>
      <c r="VRH12" s="43"/>
      <c r="VRI12" s="43"/>
      <c r="VRJ12" s="43"/>
      <c r="VRK12" s="43"/>
      <c r="VRL12" s="43"/>
      <c r="VRM12" s="43"/>
      <c r="VRN12" s="43"/>
      <c r="VRO12" s="43"/>
      <c r="VRP12" s="43"/>
      <c r="VRQ12" s="43"/>
      <c r="VRR12" s="43"/>
      <c r="VRS12" s="43"/>
      <c r="VRT12" s="43"/>
      <c r="VRU12" s="43"/>
      <c r="VRV12" s="43"/>
      <c r="VRW12" s="43"/>
      <c r="VRX12" s="43"/>
      <c r="VRY12" s="43"/>
      <c r="VRZ12" s="43"/>
      <c r="VSA12" s="43"/>
      <c r="VSB12" s="43"/>
      <c r="VSC12" s="43"/>
      <c r="VSD12" s="43"/>
      <c r="VSE12" s="43"/>
      <c r="VSF12" s="43"/>
      <c r="VSG12" s="43"/>
      <c r="VSH12" s="43"/>
      <c r="VSI12" s="43"/>
      <c r="VSJ12" s="43"/>
      <c r="VSK12" s="43"/>
      <c r="VSL12" s="43"/>
      <c r="VSM12" s="43"/>
      <c r="VSN12" s="43"/>
      <c r="VSO12" s="43"/>
      <c r="VSP12" s="43"/>
      <c r="VSQ12" s="43"/>
      <c r="VSR12" s="43"/>
      <c r="VSS12" s="43"/>
      <c r="VST12" s="43"/>
      <c r="VSU12" s="43"/>
      <c r="VSV12" s="43"/>
      <c r="VSW12" s="43"/>
      <c r="VSX12" s="43"/>
      <c r="VSY12" s="43"/>
      <c r="VSZ12" s="43"/>
      <c r="VTA12" s="43"/>
      <c r="VTB12" s="43"/>
      <c r="VTC12" s="43"/>
      <c r="VTD12" s="43"/>
      <c r="VTE12" s="43"/>
      <c r="VTF12" s="43"/>
      <c r="VTG12" s="43"/>
      <c r="VTH12" s="43"/>
      <c r="VTI12" s="43"/>
      <c r="VTJ12" s="43"/>
      <c r="VTK12" s="43"/>
      <c r="VTL12" s="43"/>
      <c r="VTM12" s="43"/>
      <c r="VTN12" s="43"/>
      <c r="VTO12" s="43"/>
      <c r="VTP12" s="43"/>
      <c r="VTQ12" s="43"/>
      <c r="VTR12" s="43"/>
      <c r="VTS12" s="43"/>
      <c r="VTT12" s="43"/>
      <c r="VTU12" s="43"/>
      <c r="VTV12" s="43"/>
      <c r="VTW12" s="43"/>
      <c r="VTX12" s="43"/>
      <c r="VTY12" s="43"/>
      <c r="VTZ12" s="43"/>
      <c r="VUA12" s="43"/>
      <c r="VUB12" s="43"/>
      <c r="VUC12" s="43"/>
      <c r="VUD12" s="43"/>
      <c r="VUE12" s="43"/>
      <c r="VUF12" s="43"/>
      <c r="VUG12" s="43"/>
      <c r="VUH12" s="43"/>
      <c r="VUI12" s="43"/>
      <c r="VUJ12" s="43"/>
      <c r="VUK12" s="43"/>
      <c r="VUL12" s="43"/>
      <c r="VUM12" s="43"/>
      <c r="VUN12" s="43"/>
      <c r="VUO12" s="43"/>
      <c r="VUP12" s="43"/>
      <c r="VUQ12" s="43"/>
      <c r="VUR12" s="43"/>
      <c r="VUS12" s="43"/>
      <c r="VUT12" s="43"/>
      <c r="VUU12" s="43"/>
      <c r="VUV12" s="43"/>
      <c r="VUW12" s="43"/>
      <c r="VUX12" s="43"/>
      <c r="VUY12" s="43"/>
      <c r="VUZ12" s="43"/>
      <c r="VVA12" s="43"/>
      <c r="VVB12" s="43"/>
      <c r="VVC12" s="43"/>
      <c r="VVD12" s="43"/>
      <c r="VVE12" s="43"/>
      <c r="VVF12" s="43"/>
      <c r="VVG12" s="43"/>
      <c r="VVH12" s="43"/>
      <c r="VVI12" s="43"/>
      <c r="VVJ12" s="43"/>
      <c r="VVK12" s="43"/>
      <c r="VVL12" s="43"/>
      <c r="VVM12" s="43"/>
      <c r="VVN12" s="43"/>
      <c r="VVO12" s="43"/>
      <c r="VVP12" s="43"/>
      <c r="VVQ12" s="43"/>
      <c r="VVR12" s="43"/>
      <c r="VVS12" s="43"/>
      <c r="VVT12" s="43"/>
      <c r="VVU12" s="43"/>
      <c r="VVV12" s="43"/>
      <c r="VVW12" s="43"/>
      <c r="VVX12" s="43"/>
      <c r="VVY12" s="43"/>
      <c r="VVZ12" s="43"/>
      <c r="VWA12" s="43"/>
      <c r="VWB12" s="43"/>
      <c r="VWC12" s="43"/>
      <c r="VWD12" s="43"/>
      <c r="VWE12" s="43"/>
      <c r="VWF12" s="43"/>
      <c r="VWG12" s="43"/>
      <c r="VWH12" s="43"/>
      <c r="VWI12" s="43"/>
      <c r="VWJ12" s="43"/>
      <c r="VWK12" s="43"/>
      <c r="VWL12" s="43"/>
      <c r="VWM12" s="43"/>
      <c r="VWN12" s="43"/>
      <c r="VWO12" s="43"/>
      <c r="VWP12" s="43"/>
      <c r="VWQ12" s="43"/>
      <c r="VWR12" s="43"/>
      <c r="VWS12" s="43"/>
      <c r="VWT12" s="43"/>
      <c r="VWU12" s="43"/>
      <c r="VWV12" s="43"/>
      <c r="VWW12" s="43"/>
      <c r="VWX12" s="43"/>
      <c r="VWY12" s="43"/>
      <c r="VWZ12" s="43"/>
      <c r="VXA12" s="43"/>
      <c r="VXB12" s="43"/>
      <c r="VXC12" s="43"/>
      <c r="VXD12" s="43"/>
      <c r="VXE12" s="43"/>
      <c r="VXF12" s="43"/>
      <c r="VXG12" s="43"/>
      <c r="VXH12" s="43"/>
      <c r="VXI12" s="43"/>
      <c r="VXJ12" s="43"/>
      <c r="VXK12" s="43"/>
      <c r="VXL12" s="43"/>
      <c r="VXM12" s="43"/>
      <c r="VXN12" s="43"/>
      <c r="VXO12" s="43"/>
      <c r="VXP12" s="43"/>
      <c r="VXQ12" s="43"/>
      <c r="VXR12" s="43"/>
      <c r="VXS12" s="43"/>
      <c r="VXT12" s="43"/>
      <c r="VXU12" s="43"/>
      <c r="VXV12" s="43"/>
      <c r="VXW12" s="43"/>
      <c r="VXX12" s="43"/>
      <c r="VXY12" s="43"/>
      <c r="VXZ12" s="43"/>
      <c r="VYA12" s="43"/>
      <c r="VYB12" s="43"/>
      <c r="VYC12" s="43"/>
      <c r="VYD12" s="43"/>
      <c r="VYE12" s="43"/>
      <c r="VYF12" s="43"/>
      <c r="VYG12" s="43"/>
      <c r="VYH12" s="43"/>
      <c r="VYI12" s="43"/>
      <c r="VYJ12" s="43"/>
      <c r="VYK12" s="43"/>
      <c r="VYL12" s="43"/>
      <c r="VYM12" s="43"/>
      <c r="VYN12" s="43"/>
      <c r="VYO12" s="43"/>
      <c r="VYP12" s="43"/>
      <c r="VYQ12" s="43"/>
      <c r="VYR12" s="43"/>
      <c r="VYS12" s="43"/>
      <c r="VYT12" s="43"/>
      <c r="VYU12" s="43"/>
      <c r="VYV12" s="43"/>
      <c r="VYW12" s="43"/>
      <c r="VYX12" s="43"/>
      <c r="VYY12" s="43"/>
      <c r="VYZ12" s="43"/>
      <c r="VZA12" s="43"/>
      <c r="VZB12" s="43"/>
      <c r="VZC12" s="43"/>
      <c r="VZD12" s="43"/>
      <c r="VZE12" s="43"/>
      <c r="VZF12" s="43"/>
      <c r="VZG12" s="43"/>
      <c r="VZH12" s="43"/>
      <c r="VZI12" s="43"/>
      <c r="VZJ12" s="43"/>
      <c r="VZK12" s="43"/>
      <c r="VZL12" s="43"/>
      <c r="VZM12" s="43"/>
      <c r="VZN12" s="43"/>
      <c r="VZO12" s="43"/>
      <c r="VZP12" s="43"/>
      <c r="VZQ12" s="43"/>
      <c r="VZR12" s="43"/>
      <c r="VZS12" s="43"/>
      <c r="VZT12" s="43"/>
      <c r="VZU12" s="43"/>
      <c r="VZV12" s="43"/>
      <c r="VZW12" s="43"/>
      <c r="VZX12" s="43"/>
      <c r="VZY12" s="43"/>
      <c r="VZZ12" s="43"/>
      <c r="WAA12" s="43"/>
      <c r="WAB12" s="43"/>
      <c r="WAC12" s="43"/>
      <c r="WAD12" s="43"/>
      <c r="WAE12" s="43"/>
      <c r="WAF12" s="43"/>
      <c r="WAG12" s="43"/>
      <c r="WAH12" s="43"/>
      <c r="WAI12" s="43"/>
      <c r="WAJ12" s="43"/>
      <c r="WAK12" s="43"/>
      <c r="WAL12" s="43"/>
      <c r="WAM12" s="43"/>
      <c r="WAN12" s="43"/>
      <c r="WAO12" s="43"/>
      <c r="WAP12" s="43"/>
      <c r="WAQ12" s="43"/>
      <c r="WAR12" s="43"/>
      <c r="WAS12" s="43"/>
      <c r="WAT12" s="43"/>
      <c r="WAU12" s="43"/>
      <c r="WAV12" s="43"/>
      <c r="WAW12" s="43"/>
      <c r="WAX12" s="43"/>
      <c r="WAY12" s="43"/>
      <c r="WAZ12" s="43"/>
      <c r="WBA12" s="43"/>
      <c r="WBB12" s="43"/>
      <c r="WBC12" s="43"/>
      <c r="WBD12" s="43"/>
      <c r="WBE12" s="43"/>
      <c r="WBF12" s="43"/>
      <c r="WBG12" s="43"/>
      <c r="WBH12" s="43"/>
      <c r="WBI12" s="43"/>
      <c r="WBJ12" s="43"/>
      <c r="WBK12" s="43"/>
      <c r="WBL12" s="43"/>
      <c r="WBM12" s="43"/>
      <c r="WBN12" s="43"/>
      <c r="WBO12" s="43"/>
      <c r="WBP12" s="43"/>
      <c r="WBQ12" s="43"/>
      <c r="WBR12" s="43"/>
      <c r="WBS12" s="43"/>
      <c r="WBT12" s="43"/>
      <c r="WBU12" s="43"/>
      <c r="WBV12" s="43"/>
      <c r="WBW12" s="43"/>
      <c r="WBX12" s="43"/>
      <c r="WBY12" s="43"/>
      <c r="WBZ12" s="43"/>
      <c r="WCA12" s="43"/>
      <c r="WCB12" s="43"/>
      <c r="WCC12" s="43"/>
      <c r="WCD12" s="43"/>
      <c r="WCE12" s="43"/>
      <c r="WCF12" s="43"/>
      <c r="WCG12" s="43"/>
      <c r="WCH12" s="43"/>
      <c r="WCI12" s="43"/>
      <c r="WCJ12" s="43"/>
      <c r="WCK12" s="43"/>
      <c r="WCL12" s="43"/>
      <c r="WCM12" s="43"/>
      <c r="WCN12" s="43"/>
      <c r="WCO12" s="43"/>
      <c r="WCP12" s="43"/>
      <c r="WCQ12" s="43"/>
      <c r="WCR12" s="43"/>
      <c r="WCS12" s="43"/>
      <c r="WCT12" s="43"/>
      <c r="WCU12" s="43"/>
      <c r="WCV12" s="43"/>
      <c r="WCW12" s="43"/>
      <c r="WCX12" s="43"/>
      <c r="WCY12" s="43"/>
      <c r="WCZ12" s="43"/>
      <c r="WDA12" s="43"/>
      <c r="WDB12" s="43"/>
      <c r="WDC12" s="43"/>
      <c r="WDD12" s="43"/>
      <c r="WDE12" s="43"/>
      <c r="WDF12" s="43"/>
      <c r="WDG12" s="43"/>
      <c r="WDH12" s="43"/>
      <c r="WDI12" s="43"/>
      <c r="WDJ12" s="43"/>
      <c r="WDK12" s="43"/>
      <c r="WDL12" s="43"/>
      <c r="WDM12" s="43"/>
      <c r="WDN12" s="43"/>
      <c r="WDO12" s="43"/>
      <c r="WDP12" s="43"/>
      <c r="WDQ12" s="43"/>
      <c r="WDR12" s="43"/>
      <c r="WDS12" s="43"/>
      <c r="WDT12" s="43"/>
      <c r="WDU12" s="43"/>
      <c r="WDV12" s="43"/>
      <c r="WDW12" s="43"/>
      <c r="WDX12" s="43"/>
      <c r="WDY12" s="43"/>
      <c r="WDZ12" s="43"/>
      <c r="WEA12" s="43"/>
      <c r="WEB12" s="43"/>
      <c r="WEC12" s="43"/>
      <c r="WED12" s="43"/>
      <c r="WEE12" s="43"/>
      <c r="WEF12" s="43"/>
      <c r="WEG12" s="43"/>
      <c r="WEH12" s="43"/>
      <c r="WEI12" s="43"/>
      <c r="WEJ12" s="43"/>
      <c r="WEK12" s="43"/>
      <c r="WEL12" s="43"/>
      <c r="WEM12" s="43"/>
      <c r="WEN12" s="43"/>
      <c r="WEO12" s="43"/>
      <c r="WEP12" s="43"/>
      <c r="WEQ12" s="43"/>
      <c r="WER12" s="43"/>
      <c r="WES12" s="43"/>
      <c r="WET12" s="43"/>
      <c r="WEU12" s="43"/>
      <c r="WEV12" s="43"/>
      <c r="WEW12" s="43"/>
      <c r="WEX12" s="43"/>
      <c r="WEY12" s="43"/>
      <c r="WEZ12" s="43"/>
      <c r="WFA12" s="43"/>
      <c r="WFB12" s="43"/>
      <c r="WFC12" s="43"/>
      <c r="WFD12" s="43"/>
      <c r="WFE12" s="43"/>
      <c r="WFF12" s="43"/>
      <c r="WFG12" s="43"/>
      <c r="WFH12" s="43"/>
      <c r="WFI12" s="43"/>
      <c r="WFJ12" s="43"/>
      <c r="WFK12" s="43"/>
      <c r="WFL12" s="43"/>
      <c r="WFM12" s="43"/>
      <c r="WFN12" s="43"/>
      <c r="WFO12" s="43"/>
      <c r="WFP12" s="43"/>
      <c r="WFQ12" s="43"/>
      <c r="WFR12" s="43"/>
      <c r="WFS12" s="43"/>
      <c r="WFT12" s="43"/>
      <c r="WFU12" s="43"/>
      <c r="WFV12" s="43"/>
      <c r="WFW12" s="43"/>
      <c r="WFX12" s="43"/>
      <c r="WFY12" s="43"/>
      <c r="WFZ12" s="43"/>
      <c r="WGA12" s="43"/>
      <c r="WGB12" s="43"/>
      <c r="WGC12" s="43"/>
      <c r="WGD12" s="43"/>
      <c r="WGE12" s="43"/>
      <c r="WGF12" s="43"/>
      <c r="WGG12" s="43"/>
      <c r="WGH12" s="43"/>
      <c r="WGI12" s="43"/>
      <c r="WGJ12" s="43"/>
      <c r="WGK12" s="43"/>
      <c r="WGL12" s="43"/>
      <c r="WGM12" s="43"/>
      <c r="WGN12" s="43"/>
      <c r="WGO12" s="43"/>
      <c r="WGP12" s="43"/>
      <c r="WGQ12" s="43"/>
      <c r="WGR12" s="43"/>
      <c r="WGS12" s="43"/>
      <c r="WGT12" s="43"/>
      <c r="WGU12" s="43"/>
      <c r="WGV12" s="43"/>
      <c r="WGW12" s="43"/>
      <c r="WGX12" s="43"/>
      <c r="WGY12" s="43"/>
      <c r="WGZ12" s="43"/>
      <c r="WHA12" s="43"/>
      <c r="WHB12" s="43"/>
      <c r="WHC12" s="43"/>
      <c r="WHD12" s="43"/>
      <c r="WHE12" s="43"/>
      <c r="WHF12" s="43"/>
      <c r="WHG12" s="43"/>
      <c r="WHH12" s="43"/>
      <c r="WHI12" s="43"/>
      <c r="WHJ12" s="43"/>
      <c r="WHK12" s="43"/>
      <c r="WHL12" s="43"/>
      <c r="WHM12" s="43"/>
      <c r="WHN12" s="43"/>
      <c r="WHO12" s="43"/>
      <c r="WHP12" s="43"/>
      <c r="WHQ12" s="43"/>
      <c r="WHR12" s="43"/>
      <c r="WHS12" s="43"/>
      <c r="WHT12" s="43"/>
      <c r="WHU12" s="43"/>
      <c r="WHV12" s="43"/>
      <c r="WHW12" s="43"/>
      <c r="WHX12" s="43"/>
      <c r="WHY12" s="43"/>
      <c r="WHZ12" s="43"/>
      <c r="WIA12" s="43"/>
      <c r="WIB12" s="43"/>
      <c r="WIC12" s="43"/>
      <c r="WID12" s="43"/>
      <c r="WIE12" s="43"/>
      <c r="WIF12" s="43"/>
      <c r="WIG12" s="43"/>
      <c r="WIH12" s="43"/>
      <c r="WII12" s="43"/>
      <c r="WIJ12" s="43"/>
      <c r="WIK12" s="43"/>
      <c r="WIL12" s="43"/>
      <c r="WIM12" s="43"/>
      <c r="WIN12" s="43"/>
      <c r="WIO12" s="43"/>
      <c r="WIP12" s="43"/>
      <c r="WIQ12" s="43"/>
      <c r="WIR12" s="43"/>
      <c r="WIS12" s="43"/>
      <c r="WIT12" s="43"/>
      <c r="WIU12" s="43"/>
      <c r="WIV12" s="43"/>
      <c r="WIW12" s="43"/>
      <c r="WIX12" s="43"/>
      <c r="WIY12" s="43"/>
      <c r="WIZ12" s="43"/>
      <c r="WJA12" s="43"/>
      <c r="WJB12" s="43"/>
      <c r="WJC12" s="43"/>
      <c r="WJD12" s="43"/>
      <c r="WJE12" s="43"/>
      <c r="WJF12" s="43"/>
      <c r="WJG12" s="43"/>
      <c r="WJH12" s="43"/>
      <c r="WJI12" s="43"/>
      <c r="WJJ12" s="43"/>
      <c r="WJK12" s="43"/>
      <c r="WJL12" s="43"/>
      <c r="WJM12" s="43"/>
      <c r="WJN12" s="43"/>
      <c r="WJO12" s="43"/>
      <c r="WJP12" s="43"/>
      <c r="WJQ12" s="43"/>
      <c r="WJR12" s="43"/>
      <c r="WJS12" s="43"/>
      <c r="WJT12" s="43"/>
      <c r="WJU12" s="43"/>
      <c r="WJV12" s="43"/>
      <c r="WJW12" s="43"/>
      <c r="WJX12" s="43"/>
      <c r="WJY12" s="43"/>
      <c r="WJZ12" s="43"/>
      <c r="WKA12" s="43"/>
      <c r="WKB12" s="43"/>
      <c r="WKC12" s="43"/>
      <c r="WKD12" s="43"/>
      <c r="WKE12" s="43"/>
      <c r="WKF12" s="43"/>
      <c r="WKG12" s="43"/>
      <c r="WKH12" s="43"/>
      <c r="WKI12" s="43"/>
      <c r="WKJ12" s="43"/>
      <c r="WKK12" s="43"/>
      <c r="WKL12" s="43"/>
      <c r="WKM12" s="43"/>
      <c r="WKN12" s="43"/>
      <c r="WKO12" s="43"/>
      <c r="WKP12" s="43"/>
      <c r="WKQ12" s="43"/>
      <c r="WKR12" s="43"/>
      <c r="WKS12" s="43"/>
      <c r="WKT12" s="43"/>
      <c r="WKU12" s="43"/>
      <c r="WKV12" s="43"/>
      <c r="WKW12" s="43"/>
      <c r="WKX12" s="43"/>
      <c r="WKY12" s="43"/>
      <c r="WKZ12" s="43"/>
      <c r="WLA12" s="43"/>
      <c r="WLB12" s="43"/>
      <c r="WLC12" s="43"/>
      <c r="WLD12" s="43"/>
      <c r="WLE12" s="43"/>
      <c r="WLF12" s="43"/>
      <c r="WLG12" s="43"/>
      <c r="WLH12" s="43"/>
      <c r="WLI12" s="43"/>
      <c r="WLJ12" s="43"/>
      <c r="WLK12" s="43"/>
      <c r="WLL12" s="43"/>
      <c r="WLM12" s="43"/>
      <c r="WLN12" s="43"/>
      <c r="WLO12" s="43"/>
      <c r="WLP12" s="43"/>
      <c r="WLQ12" s="43"/>
      <c r="WLR12" s="43"/>
      <c r="WLS12" s="43"/>
      <c r="WLT12" s="43"/>
      <c r="WLU12" s="43"/>
      <c r="WLV12" s="43"/>
      <c r="WLW12" s="43"/>
      <c r="WLX12" s="43"/>
      <c r="WLY12" s="43"/>
      <c r="WLZ12" s="43"/>
      <c r="WMA12" s="43"/>
      <c r="WMB12" s="43"/>
      <c r="WMC12" s="43"/>
      <c r="WMD12" s="43"/>
      <c r="WME12" s="43"/>
      <c r="WMF12" s="43"/>
      <c r="WMG12" s="43"/>
      <c r="WMH12" s="43"/>
      <c r="WMI12" s="43"/>
      <c r="WMJ12" s="43"/>
      <c r="WMK12" s="43"/>
      <c r="WML12" s="43"/>
      <c r="WMM12" s="43"/>
      <c r="WMN12" s="43"/>
      <c r="WMO12" s="43"/>
      <c r="WMP12" s="43"/>
      <c r="WMQ12" s="43"/>
      <c r="WMR12" s="43"/>
      <c r="WMS12" s="43"/>
      <c r="WMT12" s="43"/>
      <c r="WMU12" s="43"/>
      <c r="WMV12" s="43"/>
      <c r="WMW12" s="43"/>
      <c r="WMX12" s="43"/>
      <c r="WMY12" s="43"/>
      <c r="WMZ12" s="43"/>
      <c r="WNA12" s="43"/>
      <c r="WNB12" s="43"/>
      <c r="WNC12" s="43"/>
      <c r="WND12" s="43"/>
      <c r="WNE12" s="43"/>
      <c r="WNF12" s="43"/>
      <c r="WNG12" s="43"/>
      <c r="WNH12" s="43"/>
      <c r="WNI12" s="43"/>
      <c r="WNJ12" s="43"/>
      <c r="WNK12" s="43"/>
      <c r="WNL12" s="43"/>
      <c r="WNM12" s="43"/>
      <c r="WNN12" s="43"/>
      <c r="WNO12" s="43"/>
      <c r="WNP12" s="43"/>
      <c r="WNQ12" s="43"/>
      <c r="WNR12" s="43"/>
      <c r="WNS12" s="43"/>
      <c r="WNT12" s="43"/>
      <c r="WNU12" s="43"/>
      <c r="WNV12" s="43"/>
      <c r="WNW12" s="43"/>
      <c r="WNX12" s="43"/>
      <c r="WNY12" s="43"/>
      <c r="WNZ12" s="43"/>
      <c r="WOA12" s="43"/>
      <c r="WOB12" s="43"/>
      <c r="WOC12" s="43"/>
      <c r="WOD12" s="43"/>
      <c r="WOE12" s="43"/>
      <c r="WOF12" s="43"/>
      <c r="WOG12" s="43"/>
      <c r="WOH12" s="43"/>
      <c r="WOI12" s="43"/>
      <c r="WOJ12" s="43"/>
      <c r="WOK12" s="43"/>
      <c r="WOL12" s="43"/>
      <c r="WOM12" s="43"/>
      <c r="WON12" s="43"/>
      <c r="WOO12" s="43"/>
      <c r="WOP12" s="43"/>
      <c r="WOQ12" s="43"/>
      <c r="WOR12" s="43"/>
      <c r="WOS12" s="43"/>
      <c r="WOT12" s="43"/>
      <c r="WOU12" s="43"/>
      <c r="WOV12" s="43"/>
      <c r="WOW12" s="43"/>
      <c r="WOX12" s="43"/>
      <c r="WOY12" s="43"/>
      <c r="WOZ12" s="43"/>
      <c r="WPA12" s="43"/>
      <c r="WPB12" s="43"/>
      <c r="WPC12" s="43"/>
      <c r="WPD12" s="43"/>
      <c r="WPE12" s="43"/>
      <c r="WPF12" s="43"/>
      <c r="WPG12" s="43"/>
      <c r="WPH12" s="43"/>
      <c r="WPI12" s="43"/>
      <c r="WPJ12" s="43"/>
      <c r="WPK12" s="43"/>
      <c r="WPL12" s="43"/>
      <c r="WPM12" s="43"/>
      <c r="WPN12" s="43"/>
      <c r="WPO12" s="43"/>
      <c r="WPP12" s="43"/>
      <c r="WPQ12" s="43"/>
      <c r="WPR12" s="43"/>
      <c r="WPS12" s="43"/>
      <c r="WPT12" s="43"/>
      <c r="WPU12" s="43"/>
      <c r="WPV12" s="43"/>
      <c r="WPW12" s="43"/>
      <c r="WPX12" s="43"/>
      <c r="WPY12" s="43"/>
      <c r="WPZ12" s="43"/>
      <c r="WQA12" s="43"/>
      <c r="WQB12" s="43"/>
      <c r="WQC12" s="43"/>
      <c r="WQD12" s="43"/>
      <c r="WQE12" s="43"/>
      <c r="WQF12" s="43"/>
      <c r="WQG12" s="43"/>
      <c r="WQH12" s="43"/>
      <c r="WQI12" s="43"/>
      <c r="WQJ12" s="43"/>
      <c r="WQK12" s="43"/>
      <c r="WQL12" s="43"/>
      <c r="WQM12" s="43"/>
      <c r="WQN12" s="43"/>
      <c r="WQO12" s="43"/>
      <c r="WQP12" s="43"/>
      <c r="WQQ12" s="43"/>
      <c r="WQR12" s="43"/>
      <c r="WQS12" s="43"/>
      <c r="WQT12" s="43"/>
      <c r="WQU12" s="43"/>
      <c r="WQV12" s="43"/>
      <c r="WQW12" s="43"/>
      <c r="WQX12" s="43"/>
      <c r="WQY12" s="43"/>
      <c r="WQZ12" s="43"/>
      <c r="WRA12" s="43"/>
      <c r="WRB12" s="43"/>
      <c r="WRC12" s="43"/>
      <c r="WRD12" s="43"/>
      <c r="WRE12" s="43"/>
      <c r="WRF12" s="43"/>
      <c r="WRG12" s="43"/>
      <c r="WRH12" s="43"/>
      <c r="WRI12" s="43"/>
      <c r="WRJ12" s="43"/>
      <c r="WRK12" s="43"/>
      <c r="WRL12" s="43"/>
      <c r="WRM12" s="43"/>
      <c r="WRN12" s="43"/>
      <c r="WRO12" s="43"/>
      <c r="WRP12" s="43"/>
      <c r="WRQ12" s="43"/>
      <c r="WRR12" s="43"/>
      <c r="WRS12" s="43"/>
      <c r="WRT12" s="43"/>
      <c r="WRU12" s="43"/>
      <c r="WRV12" s="43"/>
      <c r="WRW12" s="43"/>
      <c r="WRX12" s="43"/>
      <c r="WRY12" s="43"/>
      <c r="WRZ12" s="43"/>
      <c r="WSA12" s="43"/>
      <c r="WSB12" s="43"/>
      <c r="WSC12" s="43"/>
      <c r="WSD12" s="43"/>
      <c r="WSE12" s="43"/>
      <c r="WSF12" s="43"/>
      <c r="WSG12" s="43"/>
      <c r="WSH12" s="43"/>
      <c r="WSI12" s="43"/>
      <c r="WSJ12" s="43"/>
      <c r="WSK12" s="43"/>
      <c r="WSL12" s="43"/>
      <c r="WSM12" s="43"/>
      <c r="WSN12" s="43"/>
      <c r="WSO12" s="43"/>
      <c r="WSP12" s="43"/>
      <c r="WSQ12" s="43"/>
      <c r="WSR12" s="43"/>
      <c r="WSS12" s="43"/>
      <c r="WST12" s="43"/>
      <c r="WSU12" s="43"/>
      <c r="WSV12" s="43"/>
      <c r="WSW12" s="43"/>
      <c r="WSX12" s="43"/>
      <c r="WSY12" s="43"/>
      <c r="WSZ12" s="43"/>
      <c r="WTA12" s="43"/>
      <c r="WTB12" s="43"/>
      <c r="WTC12" s="43"/>
      <c r="WTD12" s="43"/>
      <c r="WTE12" s="43"/>
      <c r="WTF12" s="43"/>
      <c r="WTG12" s="43"/>
      <c r="WTH12" s="43"/>
      <c r="WTI12" s="43"/>
      <c r="WTJ12" s="43"/>
      <c r="WTK12" s="43"/>
      <c r="WTL12" s="43"/>
      <c r="WTM12" s="43"/>
      <c r="WTN12" s="43"/>
      <c r="WTO12" s="43"/>
      <c r="WTP12" s="43"/>
      <c r="WTQ12" s="43"/>
      <c r="WTR12" s="43"/>
      <c r="WTS12" s="43"/>
      <c r="WTT12" s="43"/>
      <c r="WTU12" s="43"/>
      <c r="WTV12" s="43"/>
      <c r="WTW12" s="43"/>
      <c r="WTX12" s="43"/>
      <c r="WTY12" s="43"/>
      <c r="WTZ12" s="43"/>
      <c r="WUA12" s="43"/>
      <c r="WUB12" s="43"/>
      <c r="WUC12" s="43"/>
      <c r="WUD12" s="43"/>
      <c r="WUE12" s="43"/>
      <c r="WUF12" s="43"/>
      <c r="WUG12" s="43"/>
      <c r="WUH12" s="43"/>
      <c r="WUI12" s="43"/>
      <c r="WUJ12" s="43"/>
      <c r="WUK12" s="43"/>
      <c r="WUL12" s="43"/>
      <c r="WUM12" s="43"/>
      <c r="WUN12" s="43"/>
      <c r="WUO12" s="43"/>
      <c r="WUP12" s="43"/>
      <c r="WUQ12" s="43"/>
      <c r="WUR12" s="43"/>
      <c r="WUS12" s="43"/>
      <c r="WUT12" s="43"/>
      <c r="WUU12" s="43"/>
      <c r="WUV12" s="43"/>
      <c r="WUW12" s="43"/>
      <c r="WUX12" s="43"/>
      <c r="WUY12" s="43"/>
      <c r="WUZ12" s="43"/>
      <c r="WVA12" s="43"/>
      <c r="WVB12" s="43"/>
      <c r="WVC12" s="43"/>
      <c r="WVD12" s="43"/>
      <c r="WVE12" s="43"/>
      <c r="WVF12" s="43"/>
      <c r="WVG12" s="43"/>
      <c r="WVH12" s="43"/>
      <c r="WVI12" s="43"/>
      <c r="WVJ12" s="43"/>
      <c r="WVK12" s="43"/>
      <c r="WVL12" s="43"/>
      <c r="WVM12" s="43"/>
      <c r="WVN12" s="43"/>
      <c r="WVO12" s="43"/>
      <c r="WVP12" s="43"/>
      <c r="WVQ12" s="43"/>
      <c r="WVR12" s="43"/>
      <c r="WVS12" s="43"/>
      <c r="WVT12" s="43"/>
      <c r="WVU12" s="43"/>
      <c r="WVV12" s="43"/>
      <c r="WVW12" s="43"/>
      <c r="WVX12" s="43"/>
      <c r="WVY12" s="43"/>
      <c r="WVZ12" s="43"/>
      <c r="WWA12" s="43"/>
      <c r="WWB12" s="43"/>
      <c r="WWC12" s="43"/>
      <c r="WWD12" s="43"/>
      <c r="WWE12" s="43"/>
      <c r="WWF12" s="43"/>
      <c r="WWG12" s="43"/>
      <c r="WWH12" s="43"/>
      <c r="WWI12" s="43"/>
      <c r="WWJ12" s="43"/>
      <c r="WWK12" s="43"/>
      <c r="WWL12" s="43"/>
      <c r="WWM12" s="43"/>
      <c r="WWN12" s="43"/>
      <c r="WWO12" s="43"/>
      <c r="WWP12" s="43"/>
      <c r="WWQ12" s="43"/>
      <c r="WWR12" s="43"/>
      <c r="WWS12" s="43"/>
      <c r="WWT12" s="43"/>
      <c r="WWU12" s="43"/>
      <c r="WWV12" s="43"/>
      <c r="WWW12" s="43"/>
      <c r="WWX12" s="43"/>
      <c r="WWY12" s="43"/>
      <c r="WWZ12" s="43"/>
      <c r="WXA12" s="43"/>
      <c r="WXB12" s="43"/>
      <c r="WXC12" s="43"/>
      <c r="WXD12" s="43"/>
      <c r="WXE12" s="43"/>
      <c r="WXF12" s="43"/>
      <c r="WXG12" s="43"/>
      <c r="WXH12" s="43"/>
      <c r="WXI12" s="43"/>
      <c r="WXJ12" s="43"/>
      <c r="WXK12" s="43"/>
      <c r="WXL12" s="43"/>
      <c r="WXM12" s="43"/>
      <c r="WXN12" s="43"/>
      <c r="WXO12" s="43"/>
      <c r="WXP12" s="43"/>
      <c r="WXQ12" s="43"/>
      <c r="WXR12" s="43"/>
      <c r="WXS12" s="43"/>
      <c r="WXT12" s="43"/>
      <c r="WXU12" s="43"/>
      <c r="WXV12" s="43"/>
      <c r="WXW12" s="43"/>
      <c r="WXX12" s="43"/>
      <c r="WXY12" s="43"/>
      <c r="WXZ12" s="43"/>
      <c r="WYA12" s="43"/>
      <c r="WYB12" s="43"/>
      <c r="WYC12" s="43"/>
      <c r="WYD12" s="43"/>
      <c r="WYE12" s="43"/>
      <c r="WYF12" s="43"/>
      <c r="WYG12" s="43"/>
      <c r="WYH12" s="43"/>
      <c r="WYI12" s="43"/>
      <c r="WYJ12" s="43"/>
      <c r="WYK12" s="43"/>
      <c r="WYL12" s="43"/>
      <c r="WYM12" s="43"/>
      <c r="WYN12" s="43"/>
      <c r="WYO12" s="43"/>
      <c r="WYP12" s="43"/>
      <c r="WYQ12" s="43"/>
      <c r="WYR12" s="43"/>
      <c r="WYS12" s="43"/>
      <c r="WYT12" s="43"/>
      <c r="WYU12" s="43"/>
      <c r="WYV12" s="43"/>
      <c r="WYW12" s="43"/>
      <c r="WYX12" s="43"/>
      <c r="WYY12" s="43"/>
      <c r="WYZ12" s="43"/>
      <c r="WZA12" s="43"/>
      <c r="WZB12" s="43"/>
      <c r="WZC12" s="43"/>
      <c r="WZD12" s="43"/>
      <c r="WZE12" s="43"/>
      <c r="WZF12" s="43"/>
      <c r="WZG12" s="43"/>
      <c r="WZH12" s="43"/>
      <c r="WZI12" s="43"/>
      <c r="WZJ12" s="43"/>
      <c r="WZK12" s="43"/>
      <c r="WZL12" s="43"/>
      <c r="WZM12" s="43"/>
      <c r="WZN12" s="43"/>
      <c r="WZO12" s="43"/>
      <c r="WZP12" s="43"/>
      <c r="WZQ12" s="43"/>
      <c r="WZR12" s="43"/>
      <c r="WZS12" s="43"/>
      <c r="WZT12" s="43"/>
      <c r="WZU12" s="43"/>
      <c r="WZV12" s="43"/>
      <c r="WZW12" s="43"/>
      <c r="WZX12" s="43"/>
      <c r="WZY12" s="43"/>
      <c r="WZZ12" s="43"/>
      <c r="XAA12" s="43"/>
      <c r="XAB12" s="43"/>
      <c r="XAC12" s="43"/>
      <c r="XAD12" s="43"/>
      <c r="XAE12" s="43"/>
      <c r="XAF12" s="43"/>
      <c r="XAG12" s="43"/>
      <c r="XAH12" s="43"/>
      <c r="XAI12" s="43"/>
      <c r="XAJ12" s="43"/>
      <c r="XAK12" s="43"/>
      <c r="XAL12" s="43"/>
      <c r="XAM12" s="43"/>
      <c r="XAN12" s="43"/>
      <c r="XAO12" s="43"/>
      <c r="XAP12" s="43"/>
      <c r="XAQ12" s="43"/>
      <c r="XAR12" s="43"/>
      <c r="XAS12" s="43"/>
      <c r="XAT12" s="43"/>
      <c r="XAU12" s="43"/>
      <c r="XAV12" s="43"/>
      <c r="XAW12" s="43"/>
      <c r="XAX12" s="43"/>
      <c r="XAY12" s="43"/>
      <c r="XAZ12" s="43"/>
      <c r="XBA12" s="43"/>
      <c r="XBB12" s="43"/>
      <c r="XBC12" s="43"/>
      <c r="XBD12" s="43"/>
      <c r="XBE12" s="43"/>
      <c r="XBF12" s="43"/>
      <c r="XBG12" s="43"/>
      <c r="XBH12" s="43"/>
      <c r="XBI12" s="43"/>
      <c r="XBJ12" s="43"/>
      <c r="XBK12" s="43"/>
      <c r="XBL12" s="43"/>
      <c r="XBM12" s="43"/>
      <c r="XBN12" s="43"/>
      <c r="XBO12" s="43"/>
      <c r="XBP12" s="43"/>
      <c r="XBQ12" s="43"/>
      <c r="XBR12" s="43"/>
      <c r="XBS12" s="43"/>
      <c r="XBT12" s="43"/>
      <c r="XBU12" s="43"/>
      <c r="XBV12" s="43"/>
      <c r="XBW12" s="43"/>
      <c r="XBX12" s="43"/>
      <c r="XBY12" s="43"/>
      <c r="XBZ12" s="43"/>
      <c r="XCA12" s="43"/>
      <c r="XCB12" s="43"/>
      <c r="XCC12" s="43"/>
      <c r="XCD12" s="43"/>
      <c r="XCE12" s="43"/>
      <c r="XCF12" s="43"/>
      <c r="XCG12" s="43"/>
      <c r="XCH12" s="43"/>
      <c r="XCI12" s="43"/>
      <c r="XCJ12" s="43"/>
      <c r="XCK12" s="43"/>
      <c r="XCL12" s="43"/>
      <c r="XCM12" s="43"/>
      <c r="XCN12" s="43"/>
      <c r="XCO12" s="43"/>
      <c r="XCP12" s="43"/>
      <c r="XCQ12" s="43"/>
      <c r="XCR12" s="43"/>
      <c r="XCS12" s="43"/>
      <c r="XCT12" s="43"/>
      <c r="XCU12" s="43"/>
      <c r="XCV12" s="43"/>
      <c r="XCW12" s="43"/>
      <c r="XCX12" s="43"/>
      <c r="XCY12" s="43"/>
      <c r="XCZ12" s="43"/>
      <c r="XDA12" s="43"/>
      <c r="XDB12" s="43"/>
      <c r="XDC12" s="43"/>
      <c r="XDD12" s="43"/>
      <c r="XDE12" s="43"/>
      <c r="XDF12" s="43"/>
      <c r="XDG12" s="43"/>
      <c r="XDH12" s="43"/>
      <c r="XDI12" s="43"/>
      <c r="XDJ12" s="43"/>
      <c r="XDK12" s="43"/>
      <c r="XDL12" s="43"/>
      <c r="XDM12" s="43"/>
      <c r="XDN12" s="43"/>
      <c r="XDO12" s="43"/>
      <c r="XDP12" s="43"/>
      <c r="XDQ12" s="43"/>
      <c r="XDR12" s="43"/>
      <c r="XDS12" s="43"/>
      <c r="XDT12" s="43"/>
      <c r="XDU12" s="43"/>
      <c r="XDV12" s="43"/>
      <c r="XDW12" s="43"/>
      <c r="XDX12" s="43"/>
      <c r="XDY12" s="43"/>
      <c r="XDZ12" s="43"/>
      <c r="XEA12" s="43"/>
      <c r="XEB12" s="43"/>
      <c r="XEC12" s="43"/>
      <c r="XED12" s="43"/>
      <c r="XEE12" s="43"/>
      <c r="XEF12" s="43"/>
      <c r="XEG12" s="43"/>
      <c r="XEH12" s="43"/>
      <c r="XEI12" s="43"/>
      <c r="XEJ12" s="43"/>
      <c r="XEK12" s="43"/>
      <c r="XEL12" s="43"/>
      <c r="XEM12" s="43"/>
      <c r="XEN12" s="43"/>
      <c r="XEO12" s="43"/>
      <c r="XEP12" s="43"/>
      <c r="XEQ12" s="43"/>
      <c r="XER12" s="43"/>
      <c r="XES12" s="43"/>
      <c r="XET12" s="43"/>
      <c r="XEU12" s="43"/>
      <c r="XEV12" s="43"/>
      <c r="XEW12" s="43"/>
      <c r="XEX12" s="43"/>
      <c r="XEY12" s="43"/>
      <c r="XEZ12" s="43"/>
      <c r="XFA12" s="43"/>
      <c r="XFB12" s="43"/>
      <c r="XFC12" s="43"/>
      <c r="XFD12" s="43"/>
    </row>
    <row r="13" spans="1:16384" ht="25.5" x14ac:dyDescent="0.2">
      <c r="A13" s="5" t="s">
        <v>410</v>
      </c>
      <c r="B13" s="43" t="s">
        <v>445</v>
      </c>
      <c r="C13" s="44" t="s">
        <v>444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3"/>
      <c r="IW13" s="43"/>
      <c r="IX13" s="43"/>
      <c r="IY13" s="43"/>
      <c r="IZ13" s="43"/>
      <c r="JA13" s="43"/>
      <c r="JB13" s="43"/>
      <c r="JC13" s="43"/>
      <c r="JD13" s="43"/>
      <c r="JE13" s="43"/>
      <c r="JF13" s="43"/>
      <c r="JG13" s="43"/>
      <c r="JH13" s="43"/>
      <c r="JI13" s="43"/>
      <c r="JJ13" s="43"/>
      <c r="JK13" s="43"/>
      <c r="JL13" s="43"/>
      <c r="JM13" s="43"/>
      <c r="JN13" s="43"/>
      <c r="JO13" s="43"/>
      <c r="JP13" s="43"/>
      <c r="JQ13" s="43"/>
      <c r="JR13" s="43"/>
      <c r="JS13" s="43"/>
      <c r="JT13" s="43"/>
      <c r="JU13" s="43"/>
      <c r="JV13" s="43"/>
      <c r="JW13" s="43"/>
      <c r="JX13" s="43"/>
      <c r="JY13" s="43"/>
      <c r="JZ13" s="43"/>
      <c r="KA13" s="43"/>
      <c r="KB13" s="43"/>
      <c r="KC13" s="43"/>
      <c r="KD13" s="43"/>
      <c r="KE13" s="43"/>
      <c r="KF13" s="43"/>
      <c r="KG13" s="43"/>
      <c r="KH13" s="43"/>
      <c r="KI13" s="43"/>
      <c r="KJ13" s="43"/>
      <c r="KK13" s="43"/>
      <c r="KL13" s="43"/>
      <c r="KM13" s="43"/>
      <c r="KN13" s="43"/>
      <c r="KO13" s="43"/>
      <c r="KP13" s="43"/>
      <c r="KQ13" s="43"/>
      <c r="KR13" s="43"/>
      <c r="KS13" s="43"/>
      <c r="KT13" s="43"/>
      <c r="KU13" s="43"/>
      <c r="KV13" s="43"/>
      <c r="KW13" s="43"/>
      <c r="KX13" s="43"/>
      <c r="KY13" s="43"/>
      <c r="KZ13" s="43"/>
      <c r="LA13" s="43"/>
      <c r="LB13" s="43"/>
      <c r="LC13" s="43"/>
      <c r="LD13" s="43"/>
      <c r="LE13" s="43"/>
      <c r="LF13" s="43"/>
      <c r="LG13" s="43"/>
      <c r="LH13" s="43"/>
      <c r="LI13" s="43"/>
      <c r="LJ13" s="43"/>
      <c r="LK13" s="43"/>
      <c r="LL13" s="43"/>
      <c r="LM13" s="43"/>
      <c r="LN13" s="43"/>
      <c r="LO13" s="43"/>
      <c r="LP13" s="43"/>
      <c r="LQ13" s="43"/>
      <c r="LR13" s="43"/>
      <c r="LS13" s="43"/>
      <c r="LT13" s="43"/>
      <c r="LU13" s="43"/>
      <c r="LV13" s="43"/>
      <c r="LW13" s="43"/>
      <c r="LX13" s="43"/>
      <c r="LY13" s="43"/>
      <c r="LZ13" s="43"/>
      <c r="MA13" s="43"/>
      <c r="MB13" s="43"/>
      <c r="MC13" s="43"/>
      <c r="MD13" s="43"/>
      <c r="ME13" s="43"/>
      <c r="MF13" s="43"/>
      <c r="MG13" s="43"/>
      <c r="MH13" s="43"/>
      <c r="MI13" s="43"/>
      <c r="MJ13" s="43"/>
      <c r="MK13" s="43"/>
      <c r="ML13" s="43"/>
      <c r="MM13" s="43"/>
      <c r="MN13" s="43"/>
      <c r="MO13" s="43"/>
      <c r="MP13" s="43"/>
      <c r="MQ13" s="43"/>
      <c r="MR13" s="43"/>
      <c r="MS13" s="43"/>
      <c r="MT13" s="43"/>
      <c r="MU13" s="43"/>
      <c r="MV13" s="43"/>
      <c r="MW13" s="43"/>
      <c r="MX13" s="43"/>
      <c r="MY13" s="43"/>
      <c r="MZ13" s="43"/>
      <c r="NA13" s="43"/>
      <c r="NB13" s="43"/>
      <c r="NC13" s="43"/>
      <c r="ND13" s="43"/>
      <c r="NE13" s="43"/>
      <c r="NF13" s="43"/>
      <c r="NG13" s="43"/>
      <c r="NH13" s="43"/>
      <c r="NI13" s="43"/>
      <c r="NJ13" s="43"/>
      <c r="NK13" s="43"/>
      <c r="NL13" s="43"/>
      <c r="NM13" s="43"/>
      <c r="NN13" s="43"/>
      <c r="NO13" s="43"/>
      <c r="NP13" s="43"/>
      <c r="NQ13" s="43"/>
      <c r="NR13" s="43"/>
      <c r="NS13" s="43"/>
      <c r="NT13" s="43"/>
      <c r="NU13" s="43"/>
      <c r="NV13" s="43"/>
      <c r="NW13" s="43"/>
      <c r="NX13" s="43"/>
      <c r="NY13" s="43"/>
      <c r="NZ13" s="43"/>
      <c r="OA13" s="43"/>
      <c r="OB13" s="43"/>
      <c r="OC13" s="43"/>
      <c r="OD13" s="43"/>
      <c r="OE13" s="43"/>
      <c r="OF13" s="43"/>
      <c r="OG13" s="43"/>
      <c r="OH13" s="43"/>
      <c r="OI13" s="43"/>
      <c r="OJ13" s="43"/>
      <c r="OK13" s="43"/>
      <c r="OL13" s="43"/>
      <c r="OM13" s="43"/>
      <c r="ON13" s="43"/>
      <c r="OO13" s="43"/>
      <c r="OP13" s="43"/>
      <c r="OQ13" s="43"/>
      <c r="OR13" s="43"/>
      <c r="OS13" s="43"/>
      <c r="OT13" s="43"/>
      <c r="OU13" s="43"/>
      <c r="OV13" s="43"/>
      <c r="OW13" s="43"/>
      <c r="OX13" s="43"/>
      <c r="OY13" s="43"/>
      <c r="OZ13" s="43"/>
      <c r="PA13" s="43"/>
      <c r="PB13" s="43"/>
      <c r="PC13" s="43"/>
      <c r="PD13" s="43"/>
      <c r="PE13" s="43"/>
      <c r="PF13" s="43"/>
      <c r="PG13" s="43"/>
      <c r="PH13" s="43"/>
      <c r="PI13" s="43"/>
      <c r="PJ13" s="43"/>
      <c r="PK13" s="43"/>
      <c r="PL13" s="43"/>
      <c r="PM13" s="43"/>
      <c r="PN13" s="43"/>
      <c r="PO13" s="43"/>
      <c r="PP13" s="43"/>
      <c r="PQ13" s="43"/>
      <c r="PR13" s="43"/>
      <c r="PS13" s="43"/>
      <c r="PT13" s="43"/>
      <c r="PU13" s="43"/>
      <c r="PV13" s="43"/>
      <c r="PW13" s="43"/>
      <c r="PX13" s="43"/>
      <c r="PY13" s="43"/>
      <c r="PZ13" s="43"/>
      <c r="QA13" s="43"/>
      <c r="QB13" s="43"/>
      <c r="QC13" s="43"/>
      <c r="QD13" s="43"/>
      <c r="QE13" s="43"/>
      <c r="QF13" s="43"/>
      <c r="QG13" s="43"/>
      <c r="QH13" s="43"/>
      <c r="QI13" s="43"/>
      <c r="QJ13" s="43"/>
      <c r="QK13" s="43"/>
      <c r="QL13" s="43"/>
      <c r="QM13" s="43"/>
      <c r="QN13" s="43"/>
      <c r="QO13" s="43"/>
      <c r="QP13" s="43"/>
      <c r="QQ13" s="43"/>
      <c r="QR13" s="43"/>
      <c r="QS13" s="43"/>
      <c r="QT13" s="43"/>
      <c r="QU13" s="43"/>
      <c r="QV13" s="43"/>
      <c r="QW13" s="43"/>
      <c r="QX13" s="43"/>
      <c r="QY13" s="43"/>
      <c r="QZ13" s="43"/>
      <c r="RA13" s="43"/>
      <c r="RB13" s="43"/>
      <c r="RC13" s="43"/>
      <c r="RD13" s="43"/>
      <c r="RE13" s="43"/>
      <c r="RF13" s="43"/>
      <c r="RG13" s="43"/>
      <c r="RH13" s="43"/>
      <c r="RI13" s="43"/>
      <c r="RJ13" s="43"/>
      <c r="RK13" s="43"/>
      <c r="RL13" s="43"/>
      <c r="RM13" s="43"/>
      <c r="RN13" s="43"/>
      <c r="RO13" s="43"/>
      <c r="RP13" s="43"/>
      <c r="RQ13" s="43"/>
      <c r="RR13" s="43"/>
      <c r="RS13" s="43"/>
      <c r="RT13" s="43"/>
      <c r="RU13" s="43"/>
      <c r="RV13" s="43"/>
      <c r="RW13" s="43"/>
      <c r="RX13" s="43"/>
      <c r="RY13" s="43"/>
      <c r="RZ13" s="43"/>
      <c r="SA13" s="43"/>
      <c r="SB13" s="43"/>
      <c r="SC13" s="43"/>
      <c r="SD13" s="43"/>
      <c r="SE13" s="43"/>
      <c r="SF13" s="43"/>
      <c r="SG13" s="43"/>
      <c r="SH13" s="43"/>
      <c r="SI13" s="43"/>
      <c r="SJ13" s="43"/>
      <c r="SK13" s="43"/>
      <c r="SL13" s="43"/>
      <c r="SM13" s="43"/>
      <c r="SN13" s="43"/>
      <c r="SO13" s="43"/>
      <c r="SP13" s="43"/>
      <c r="SQ13" s="43"/>
      <c r="SR13" s="43"/>
      <c r="SS13" s="43"/>
      <c r="ST13" s="43"/>
      <c r="SU13" s="43"/>
      <c r="SV13" s="43"/>
      <c r="SW13" s="43"/>
      <c r="SX13" s="43"/>
      <c r="SY13" s="43"/>
      <c r="SZ13" s="43"/>
      <c r="TA13" s="43"/>
      <c r="TB13" s="43"/>
      <c r="TC13" s="43"/>
      <c r="TD13" s="43"/>
      <c r="TE13" s="43"/>
      <c r="TF13" s="43"/>
      <c r="TG13" s="43"/>
      <c r="TH13" s="43"/>
      <c r="TI13" s="43"/>
      <c r="TJ13" s="43"/>
      <c r="TK13" s="43"/>
      <c r="TL13" s="43"/>
      <c r="TM13" s="43"/>
      <c r="TN13" s="43"/>
      <c r="TO13" s="43"/>
      <c r="TP13" s="43"/>
      <c r="TQ13" s="43"/>
      <c r="TR13" s="43"/>
      <c r="TS13" s="43"/>
      <c r="TT13" s="43"/>
      <c r="TU13" s="43"/>
      <c r="TV13" s="43"/>
      <c r="TW13" s="43"/>
      <c r="TX13" s="43"/>
      <c r="TY13" s="43"/>
      <c r="TZ13" s="43"/>
      <c r="UA13" s="43"/>
      <c r="UB13" s="43"/>
      <c r="UC13" s="43"/>
      <c r="UD13" s="43"/>
      <c r="UE13" s="43"/>
      <c r="UF13" s="43"/>
      <c r="UG13" s="43"/>
      <c r="UH13" s="43"/>
      <c r="UI13" s="43"/>
      <c r="UJ13" s="43"/>
      <c r="UK13" s="43"/>
      <c r="UL13" s="43"/>
      <c r="UM13" s="43"/>
      <c r="UN13" s="43"/>
      <c r="UO13" s="43"/>
      <c r="UP13" s="43"/>
      <c r="UQ13" s="43"/>
      <c r="UR13" s="43"/>
      <c r="US13" s="43"/>
      <c r="UT13" s="43"/>
      <c r="UU13" s="43"/>
      <c r="UV13" s="43"/>
      <c r="UW13" s="43"/>
      <c r="UX13" s="43"/>
      <c r="UY13" s="43"/>
      <c r="UZ13" s="43"/>
      <c r="VA13" s="43"/>
      <c r="VB13" s="43"/>
      <c r="VC13" s="43"/>
      <c r="VD13" s="43"/>
      <c r="VE13" s="43"/>
      <c r="VF13" s="43"/>
      <c r="VG13" s="43"/>
      <c r="VH13" s="43"/>
      <c r="VI13" s="43"/>
      <c r="VJ13" s="43"/>
      <c r="VK13" s="43"/>
      <c r="VL13" s="43"/>
      <c r="VM13" s="43"/>
      <c r="VN13" s="43"/>
      <c r="VO13" s="43"/>
      <c r="VP13" s="43"/>
      <c r="VQ13" s="43"/>
      <c r="VR13" s="43"/>
      <c r="VS13" s="43"/>
      <c r="VT13" s="43"/>
      <c r="VU13" s="43"/>
      <c r="VV13" s="43"/>
      <c r="VW13" s="43"/>
      <c r="VX13" s="43"/>
      <c r="VY13" s="43"/>
      <c r="VZ13" s="43"/>
      <c r="WA13" s="43"/>
      <c r="WB13" s="43"/>
      <c r="WC13" s="43"/>
      <c r="WD13" s="43"/>
      <c r="WE13" s="43"/>
      <c r="WF13" s="43"/>
      <c r="WG13" s="43"/>
      <c r="WH13" s="43"/>
      <c r="WI13" s="43"/>
      <c r="WJ13" s="43"/>
      <c r="WK13" s="43"/>
      <c r="WL13" s="43"/>
      <c r="WM13" s="43"/>
      <c r="WN13" s="43"/>
      <c r="WO13" s="43"/>
      <c r="WP13" s="43"/>
      <c r="WQ13" s="43"/>
      <c r="WR13" s="43"/>
      <c r="WS13" s="43"/>
      <c r="WT13" s="43"/>
      <c r="WU13" s="43"/>
      <c r="WV13" s="43"/>
      <c r="WW13" s="43"/>
      <c r="WX13" s="43"/>
      <c r="WY13" s="43"/>
      <c r="WZ13" s="43"/>
      <c r="XA13" s="43"/>
      <c r="XB13" s="43"/>
      <c r="XC13" s="43"/>
      <c r="XD13" s="43"/>
      <c r="XE13" s="43"/>
      <c r="XF13" s="43"/>
      <c r="XG13" s="43"/>
      <c r="XH13" s="43"/>
      <c r="XI13" s="43"/>
      <c r="XJ13" s="43"/>
      <c r="XK13" s="43"/>
      <c r="XL13" s="43"/>
      <c r="XM13" s="43"/>
      <c r="XN13" s="43"/>
      <c r="XO13" s="43"/>
      <c r="XP13" s="43"/>
      <c r="XQ13" s="43"/>
      <c r="XR13" s="43"/>
      <c r="XS13" s="43"/>
      <c r="XT13" s="43"/>
      <c r="XU13" s="43"/>
      <c r="XV13" s="43"/>
      <c r="XW13" s="43"/>
      <c r="XX13" s="43"/>
      <c r="XY13" s="43"/>
      <c r="XZ13" s="43"/>
      <c r="YA13" s="43"/>
      <c r="YB13" s="43"/>
      <c r="YC13" s="43"/>
      <c r="YD13" s="43"/>
      <c r="YE13" s="43"/>
      <c r="YF13" s="43"/>
      <c r="YG13" s="43"/>
      <c r="YH13" s="43"/>
      <c r="YI13" s="43"/>
      <c r="YJ13" s="43"/>
      <c r="YK13" s="43"/>
      <c r="YL13" s="43"/>
      <c r="YM13" s="43"/>
      <c r="YN13" s="43"/>
      <c r="YO13" s="43"/>
      <c r="YP13" s="43"/>
      <c r="YQ13" s="43"/>
      <c r="YR13" s="43"/>
      <c r="YS13" s="43"/>
      <c r="YT13" s="43"/>
      <c r="YU13" s="43"/>
      <c r="YV13" s="43"/>
      <c r="YW13" s="43"/>
      <c r="YX13" s="43"/>
      <c r="YY13" s="43"/>
      <c r="YZ13" s="43"/>
      <c r="ZA13" s="43"/>
      <c r="ZB13" s="43"/>
      <c r="ZC13" s="43"/>
      <c r="ZD13" s="43"/>
      <c r="ZE13" s="43"/>
      <c r="ZF13" s="43"/>
      <c r="ZG13" s="43"/>
      <c r="ZH13" s="43"/>
      <c r="ZI13" s="43"/>
      <c r="ZJ13" s="43"/>
      <c r="ZK13" s="43"/>
      <c r="ZL13" s="43"/>
      <c r="ZM13" s="43"/>
      <c r="ZN13" s="43"/>
      <c r="ZO13" s="43"/>
      <c r="ZP13" s="43"/>
      <c r="ZQ13" s="43"/>
      <c r="ZR13" s="43"/>
      <c r="ZS13" s="43"/>
      <c r="ZT13" s="43"/>
      <c r="ZU13" s="43"/>
      <c r="ZV13" s="43"/>
      <c r="ZW13" s="43"/>
      <c r="ZX13" s="43"/>
      <c r="ZY13" s="43"/>
      <c r="ZZ13" s="43"/>
      <c r="AAA13" s="43"/>
      <c r="AAB13" s="43"/>
      <c r="AAC13" s="43"/>
      <c r="AAD13" s="43"/>
      <c r="AAE13" s="43"/>
      <c r="AAF13" s="43"/>
      <c r="AAG13" s="43"/>
      <c r="AAH13" s="43"/>
      <c r="AAI13" s="43"/>
      <c r="AAJ13" s="43"/>
      <c r="AAK13" s="43"/>
      <c r="AAL13" s="43"/>
      <c r="AAM13" s="43"/>
      <c r="AAN13" s="43"/>
      <c r="AAO13" s="43"/>
      <c r="AAP13" s="43"/>
      <c r="AAQ13" s="43"/>
      <c r="AAR13" s="43"/>
      <c r="AAS13" s="43"/>
      <c r="AAT13" s="43"/>
      <c r="AAU13" s="43"/>
      <c r="AAV13" s="43"/>
      <c r="AAW13" s="43"/>
      <c r="AAX13" s="43"/>
      <c r="AAY13" s="43"/>
      <c r="AAZ13" s="43"/>
      <c r="ABA13" s="43"/>
      <c r="ABB13" s="43"/>
      <c r="ABC13" s="43"/>
      <c r="ABD13" s="43"/>
      <c r="ABE13" s="43"/>
      <c r="ABF13" s="43"/>
      <c r="ABG13" s="43"/>
      <c r="ABH13" s="43"/>
      <c r="ABI13" s="43"/>
      <c r="ABJ13" s="43"/>
      <c r="ABK13" s="43"/>
      <c r="ABL13" s="43"/>
      <c r="ABM13" s="43"/>
      <c r="ABN13" s="43"/>
      <c r="ABO13" s="43"/>
      <c r="ABP13" s="43"/>
      <c r="ABQ13" s="43"/>
      <c r="ABR13" s="43"/>
      <c r="ABS13" s="43"/>
      <c r="ABT13" s="43"/>
      <c r="ABU13" s="43"/>
      <c r="ABV13" s="43"/>
      <c r="ABW13" s="43"/>
      <c r="ABX13" s="43"/>
      <c r="ABY13" s="43"/>
      <c r="ABZ13" s="43"/>
      <c r="ACA13" s="43"/>
      <c r="ACB13" s="43"/>
      <c r="ACC13" s="43"/>
      <c r="ACD13" s="43"/>
      <c r="ACE13" s="43"/>
      <c r="ACF13" s="43"/>
      <c r="ACG13" s="43"/>
      <c r="ACH13" s="43"/>
      <c r="ACI13" s="43"/>
      <c r="ACJ13" s="43"/>
      <c r="ACK13" s="43"/>
      <c r="ACL13" s="43"/>
      <c r="ACM13" s="43"/>
      <c r="ACN13" s="43"/>
      <c r="ACO13" s="43"/>
      <c r="ACP13" s="43"/>
      <c r="ACQ13" s="43"/>
      <c r="ACR13" s="43"/>
      <c r="ACS13" s="43"/>
      <c r="ACT13" s="43"/>
      <c r="ACU13" s="43"/>
      <c r="ACV13" s="43"/>
      <c r="ACW13" s="43"/>
      <c r="ACX13" s="43"/>
      <c r="ACY13" s="43"/>
      <c r="ACZ13" s="43"/>
      <c r="ADA13" s="43"/>
      <c r="ADB13" s="43"/>
      <c r="ADC13" s="43"/>
      <c r="ADD13" s="43"/>
      <c r="ADE13" s="43"/>
      <c r="ADF13" s="43"/>
      <c r="ADG13" s="43"/>
      <c r="ADH13" s="43"/>
      <c r="ADI13" s="43"/>
      <c r="ADJ13" s="43"/>
      <c r="ADK13" s="43"/>
      <c r="ADL13" s="43"/>
      <c r="ADM13" s="43"/>
      <c r="ADN13" s="43"/>
      <c r="ADO13" s="43"/>
      <c r="ADP13" s="43"/>
      <c r="ADQ13" s="43"/>
      <c r="ADR13" s="43"/>
      <c r="ADS13" s="43"/>
      <c r="ADT13" s="43"/>
      <c r="ADU13" s="43"/>
      <c r="ADV13" s="43"/>
      <c r="ADW13" s="43"/>
      <c r="ADX13" s="43"/>
      <c r="ADY13" s="43"/>
      <c r="ADZ13" s="43"/>
      <c r="AEA13" s="43"/>
      <c r="AEB13" s="43"/>
      <c r="AEC13" s="43"/>
      <c r="AED13" s="43"/>
      <c r="AEE13" s="43"/>
      <c r="AEF13" s="43"/>
      <c r="AEG13" s="43"/>
      <c r="AEH13" s="43"/>
      <c r="AEI13" s="43"/>
      <c r="AEJ13" s="43"/>
      <c r="AEK13" s="43"/>
      <c r="AEL13" s="43"/>
      <c r="AEM13" s="43"/>
      <c r="AEN13" s="43"/>
      <c r="AEO13" s="43"/>
      <c r="AEP13" s="43"/>
      <c r="AEQ13" s="43"/>
      <c r="AER13" s="43"/>
      <c r="AES13" s="43"/>
      <c r="AET13" s="43"/>
      <c r="AEU13" s="43"/>
      <c r="AEV13" s="43"/>
      <c r="AEW13" s="43"/>
      <c r="AEX13" s="43"/>
      <c r="AEY13" s="43"/>
      <c r="AEZ13" s="43"/>
      <c r="AFA13" s="43"/>
      <c r="AFB13" s="43"/>
      <c r="AFC13" s="43"/>
      <c r="AFD13" s="43"/>
      <c r="AFE13" s="43"/>
      <c r="AFF13" s="43"/>
      <c r="AFG13" s="43"/>
      <c r="AFH13" s="43"/>
      <c r="AFI13" s="43"/>
      <c r="AFJ13" s="43"/>
      <c r="AFK13" s="43"/>
      <c r="AFL13" s="43"/>
      <c r="AFM13" s="43"/>
      <c r="AFN13" s="43"/>
      <c r="AFO13" s="43"/>
      <c r="AFP13" s="43"/>
      <c r="AFQ13" s="43"/>
      <c r="AFR13" s="43"/>
      <c r="AFS13" s="43"/>
      <c r="AFT13" s="43"/>
      <c r="AFU13" s="43"/>
      <c r="AFV13" s="43"/>
      <c r="AFW13" s="43"/>
      <c r="AFX13" s="43"/>
      <c r="AFY13" s="43"/>
      <c r="AFZ13" s="43"/>
      <c r="AGA13" s="43"/>
      <c r="AGB13" s="43"/>
      <c r="AGC13" s="43"/>
      <c r="AGD13" s="43"/>
      <c r="AGE13" s="43"/>
      <c r="AGF13" s="43"/>
      <c r="AGG13" s="43"/>
      <c r="AGH13" s="43"/>
      <c r="AGI13" s="43"/>
      <c r="AGJ13" s="43"/>
      <c r="AGK13" s="43"/>
      <c r="AGL13" s="43"/>
      <c r="AGM13" s="43"/>
      <c r="AGN13" s="43"/>
      <c r="AGO13" s="43"/>
      <c r="AGP13" s="43"/>
      <c r="AGQ13" s="43"/>
      <c r="AGR13" s="43"/>
      <c r="AGS13" s="43"/>
      <c r="AGT13" s="43"/>
      <c r="AGU13" s="43"/>
      <c r="AGV13" s="43"/>
      <c r="AGW13" s="43"/>
      <c r="AGX13" s="43"/>
      <c r="AGY13" s="43"/>
      <c r="AGZ13" s="43"/>
      <c r="AHA13" s="43"/>
      <c r="AHB13" s="43"/>
      <c r="AHC13" s="43"/>
      <c r="AHD13" s="43"/>
      <c r="AHE13" s="43"/>
      <c r="AHF13" s="43"/>
      <c r="AHG13" s="43"/>
      <c r="AHH13" s="43"/>
      <c r="AHI13" s="43"/>
      <c r="AHJ13" s="43"/>
      <c r="AHK13" s="43"/>
      <c r="AHL13" s="43"/>
      <c r="AHM13" s="43"/>
      <c r="AHN13" s="43"/>
      <c r="AHO13" s="43"/>
      <c r="AHP13" s="43"/>
      <c r="AHQ13" s="43"/>
      <c r="AHR13" s="43"/>
      <c r="AHS13" s="43"/>
      <c r="AHT13" s="43"/>
      <c r="AHU13" s="43"/>
      <c r="AHV13" s="43"/>
      <c r="AHW13" s="43"/>
      <c r="AHX13" s="43"/>
      <c r="AHY13" s="43"/>
      <c r="AHZ13" s="43"/>
      <c r="AIA13" s="43"/>
      <c r="AIB13" s="43"/>
      <c r="AIC13" s="43"/>
      <c r="AID13" s="43"/>
      <c r="AIE13" s="43"/>
      <c r="AIF13" s="43"/>
      <c r="AIG13" s="43"/>
      <c r="AIH13" s="43"/>
      <c r="AII13" s="43"/>
      <c r="AIJ13" s="43"/>
      <c r="AIK13" s="43"/>
      <c r="AIL13" s="43"/>
      <c r="AIM13" s="43"/>
      <c r="AIN13" s="43"/>
      <c r="AIO13" s="43"/>
      <c r="AIP13" s="43"/>
      <c r="AIQ13" s="43"/>
      <c r="AIR13" s="43"/>
      <c r="AIS13" s="43"/>
      <c r="AIT13" s="43"/>
      <c r="AIU13" s="43"/>
      <c r="AIV13" s="43"/>
      <c r="AIW13" s="43"/>
      <c r="AIX13" s="43"/>
      <c r="AIY13" s="43"/>
      <c r="AIZ13" s="43"/>
      <c r="AJA13" s="43"/>
      <c r="AJB13" s="43"/>
      <c r="AJC13" s="43"/>
      <c r="AJD13" s="43"/>
      <c r="AJE13" s="43"/>
      <c r="AJF13" s="43"/>
      <c r="AJG13" s="43"/>
      <c r="AJH13" s="43"/>
      <c r="AJI13" s="43"/>
      <c r="AJJ13" s="43"/>
      <c r="AJK13" s="43"/>
      <c r="AJL13" s="43"/>
      <c r="AJM13" s="43"/>
      <c r="AJN13" s="43"/>
      <c r="AJO13" s="43"/>
      <c r="AJP13" s="43"/>
      <c r="AJQ13" s="43"/>
      <c r="AJR13" s="43"/>
      <c r="AJS13" s="43"/>
      <c r="AJT13" s="43"/>
      <c r="AJU13" s="43"/>
      <c r="AJV13" s="43"/>
      <c r="AJW13" s="43"/>
      <c r="AJX13" s="43"/>
      <c r="AJY13" s="43"/>
      <c r="AJZ13" s="43"/>
      <c r="AKA13" s="43"/>
      <c r="AKB13" s="43"/>
      <c r="AKC13" s="43"/>
      <c r="AKD13" s="43"/>
      <c r="AKE13" s="43"/>
      <c r="AKF13" s="43"/>
      <c r="AKG13" s="43"/>
      <c r="AKH13" s="43"/>
      <c r="AKI13" s="43"/>
      <c r="AKJ13" s="43"/>
      <c r="AKK13" s="43"/>
      <c r="AKL13" s="43"/>
      <c r="AKM13" s="43"/>
      <c r="AKN13" s="43"/>
      <c r="AKO13" s="43"/>
      <c r="AKP13" s="43"/>
      <c r="AKQ13" s="43"/>
      <c r="AKR13" s="43"/>
      <c r="AKS13" s="43"/>
      <c r="AKT13" s="43"/>
      <c r="AKU13" s="43"/>
      <c r="AKV13" s="43"/>
      <c r="AKW13" s="43"/>
      <c r="AKX13" s="43"/>
      <c r="AKY13" s="43"/>
      <c r="AKZ13" s="43"/>
      <c r="ALA13" s="43"/>
      <c r="ALB13" s="43"/>
      <c r="ALC13" s="43"/>
      <c r="ALD13" s="43"/>
      <c r="ALE13" s="43"/>
      <c r="ALF13" s="43"/>
      <c r="ALG13" s="43"/>
      <c r="ALH13" s="43"/>
      <c r="ALI13" s="43"/>
      <c r="ALJ13" s="43"/>
      <c r="ALK13" s="43"/>
      <c r="ALL13" s="43"/>
      <c r="ALM13" s="43"/>
      <c r="ALN13" s="43"/>
      <c r="ALO13" s="43"/>
      <c r="ALP13" s="43"/>
      <c r="ALQ13" s="43"/>
      <c r="ALR13" s="43"/>
      <c r="ALS13" s="43"/>
      <c r="ALT13" s="43"/>
      <c r="ALU13" s="43"/>
      <c r="ALV13" s="43"/>
      <c r="ALW13" s="43"/>
      <c r="ALX13" s="43"/>
      <c r="ALY13" s="43"/>
      <c r="ALZ13" s="43"/>
      <c r="AMA13" s="43"/>
      <c r="AMB13" s="43"/>
      <c r="AMC13" s="43"/>
      <c r="AMD13" s="43"/>
      <c r="AME13" s="43"/>
      <c r="AMF13" s="43"/>
      <c r="AMG13" s="43"/>
      <c r="AMH13" s="43"/>
      <c r="AMI13" s="43"/>
      <c r="AMJ13" s="43"/>
      <c r="AMK13" s="43"/>
      <c r="AML13" s="43"/>
      <c r="AMM13" s="43"/>
      <c r="AMN13" s="43"/>
      <c r="AMO13" s="43"/>
      <c r="AMP13" s="43"/>
      <c r="AMQ13" s="43"/>
      <c r="AMR13" s="43"/>
      <c r="AMS13" s="43"/>
      <c r="AMT13" s="43"/>
      <c r="AMU13" s="43"/>
      <c r="AMV13" s="43"/>
      <c r="AMW13" s="43"/>
      <c r="AMX13" s="43"/>
      <c r="AMY13" s="43"/>
      <c r="AMZ13" s="43"/>
      <c r="ANA13" s="43"/>
      <c r="ANB13" s="43"/>
      <c r="ANC13" s="43"/>
      <c r="AND13" s="43"/>
      <c r="ANE13" s="43"/>
      <c r="ANF13" s="43"/>
      <c r="ANG13" s="43"/>
      <c r="ANH13" s="43"/>
      <c r="ANI13" s="43"/>
      <c r="ANJ13" s="43"/>
      <c r="ANK13" s="43"/>
      <c r="ANL13" s="43"/>
      <c r="ANM13" s="43"/>
      <c r="ANN13" s="43"/>
      <c r="ANO13" s="43"/>
      <c r="ANP13" s="43"/>
      <c r="ANQ13" s="43"/>
      <c r="ANR13" s="43"/>
      <c r="ANS13" s="43"/>
      <c r="ANT13" s="43"/>
      <c r="ANU13" s="43"/>
      <c r="ANV13" s="43"/>
      <c r="ANW13" s="43"/>
      <c r="ANX13" s="43"/>
      <c r="ANY13" s="43"/>
      <c r="ANZ13" s="43"/>
      <c r="AOA13" s="43"/>
      <c r="AOB13" s="43"/>
      <c r="AOC13" s="43"/>
      <c r="AOD13" s="43"/>
      <c r="AOE13" s="43"/>
      <c r="AOF13" s="43"/>
      <c r="AOG13" s="43"/>
      <c r="AOH13" s="43"/>
      <c r="AOI13" s="43"/>
      <c r="AOJ13" s="43"/>
      <c r="AOK13" s="43"/>
      <c r="AOL13" s="43"/>
      <c r="AOM13" s="43"/>
      <c r="AON13" s="43"/>
      <c r="AOO13" s="43"/>
      <c r="AOP13" s="43"/>
      <c r="AOQ13" s="43"/>
      <c r="AOR13" s="43"/>
      <c r="AOS13" s="43"/>
      <c r="AOT13" s="43"/>
      <c r="AOU13" s="43"/>
      <c r="AOV13" s="43"/>
      <c r="AOW13" s="43"/>
      <c r="AOX13" s="43"/>
      <c r="AOY13" s="43"/>
      <c r="AOZ13" s="43"/>
      <c r="APA13" s="43"/>
      <c r="APB13" s="43"/>
      <c r="APC13" s="43"/>
      <c r="APD13" s="43"/>
      <c r="APE13" s="43"/>
      <c r="APF13" s="43"/>
      <c r="APG13" s="43"/>
      <c r="APH13" s="43"/>
      <c r="API13" s="43"/>
      <c r="APJ13" s="43"/>
      <c r="APK13" s="43"/>
      <c r="APL13" s="43"/>
      <c r="APM13" s="43"/>
      <c r="APN13" s="43"/>
      <c r="APO13" s="43"/>
      <c r="APP13" s="43"/>
      <c r="APQ13" s="43"/>
      <c r="APR13" s="43"/>
      <c r="APS13" s="43"/>
      <c r="APT13" s="43"/>
      <c r="APU13" s="43"/>
      <c r="APV13" s="43"/>
      <c r="APW13" s="43"/>
      <c r="APX13" s="43"/>
      <c r="APY13" s="43"/>
      <c r="APZ13" s="43"/>
      <c r="AQA13" s="43"/>
      <c r="AQB13" s="43"/>
      <c r="AQC13" s="43"/>
      <c r="AQD13" s="43"/>
      <c r="AQE13" s="43"/>
      <c r="AQF13" s="43"/>
      <c r="AQG13" s="43"/>
      <c r="AQH13" s="43"/>
      <c r="AQI13" s="43"/>
      <c r="AQJ13" s="43"/>
      <c r="AQK13" s="43"/>
      <c r="AQL13" s="43"/>
      <c r="AQM13" s="43"/>
      <c r="AQN13" s="43"/>
      <c r="AQO13" s="43"/>
      <c r="AQP13" s="43"/>
      <c r="AQQ13" s="43"/>
      <c r="AQR13" s="43"/>
      <c r="AQS13" s="43"/>
      <c r="AQT13" s="43"/>
      <c r="AQU13" s="43"/>
      <c r="AQV13" s="43"/>
      <c r="AQW13" s="43"/>
      <c r="AQX13" s="43"/>
      <c r="AQY13" s="43"/>
      <c r="AQZ13" s="43"/>
      <c r="ARA13" s="43"/>
      <c r="ARB13" s="43"/>
      <c r="ARC13" s="43"/>
      <c r="ARD13" s="43"/>
      <c r="ARE13" s="43"/>
      <c r="ARF13" s="43"/>
      <c r="ARG13" s="43"/>
      <c r="ARH13" s="43"/>
      <c r="ARI13" s="43"/>
      <c r="ARJ13" s="43"/>
      <c r="ARK13" s="43"/>
      <c r="ARL13" s="43"/>
      <c r="ARM13" s="43"/>
      <c r="ARN13" s="43"/>
      <c r="ARO13" s="43"/>
      <c r="ARP13" s="43"/>
      <c r="ARQ13" s="43"/>
      <c r="ARR13" s="43"/>
      <c r="ARS13" s="43"/>
      <c r="ART13" s="43"/>
      <c r="ARU13" s="43"/>
      <c r="ARV13" s="43"/>
      <c r="ARW13" s="43"/>
      <c r="ARX13" s="43"/>
      <c r="ARY13" s="43"/>
      <c r="ARZ13" s="43"/>
      <c r="ASA13" s="43"/>
      <c r="ASB13" s="43"/>
      <c r="ASC13" s="43"/>
      <c r="ASD13" s="43"/>
      <c r="ASE13" s="43"/>
      <c r="ASF13" s="43"/>
      <c r="ASG13" s="43"/>
      <c r="ASH13" s="43"/>
      <c r="ASI13" s="43"/>
      <c r="ASJ13" s="43"/>
      <c r="ASK13" s="43"/>
      <c r="ASL13" s="43"/>
      <c r="ASM13" s="43"/>
      <c r="ASN13" s="43"/>
      <c r="ASO13" s="43"/>
      <c r="ASP13" s="43"/>
      <c r="ASQ13" s="43"/>
      <c r="ASR13" s="43"/>
      <c r="ASS13" s="43"/>
      <c r="AST13" s="43"/>
      <c r="ASU13" s="43"/>
      <c r="ASV13" s="43"/>
      <c r="ASW13" s="43"/>
      <c r="ASX13" s="43"/>
      <c r="ASY13" s="43"/>
      <c r="ASZ13" s="43"/>
      <c r="ATA13" s="43"/>
      <c r="ATB13" s="43"/>
      <c r="ATC13" s="43"/>
      <c r="ATD13" s="43"/>
      <c r="ATE13" s="43"/>
      <c r="ATF13" s="43"/>
      <c r="ATG13" s="43"/>
      <c r="ATH13" s="43"/>
      <c r="ATI13" s="43"/>
      <c r="ATJ13" s="43"/>
      <c r="ATK13" s="43"/>
      <c r="ATL13" s="43"/>
      <c r="ATM13" s="43"/>
      <c r="ATN13" s="43"/>
      <c r="ATO13" s="43"/>
      <c r="ATP13" s="43"/>
      <c r="ATQ13" s="43"/>
      <c r="ATR13" s="43"/>
      <c r="ATS13" s="43"/>
      <c r="ATT13" s="43"/>
      <c r="ATU13" s="43"/>
      <c r="ATV13" s="43"/>
      <c r="ATW13" s="43"/>
      <c r="ATX13" s="43"/>
      <c r="ATY13" s="43"/>
      <c r="ATZ13" s="43"/>
      <c r="AUA13" s="43"/>
      <c r="AUB13" s="43"/>
      <c r="AUC13" s="43"/>
      <c r="AUD13" s="43"/>
      <c r="AUE13" s="43"/>
      <c r="AUF13" s="43"/>
      <c r="AUG13" s="43"/>
      <c r="AUH13" s="43"/>
      <c r="AUI13" s="43"/>
      <c r="AUJ13" s="43"/>
      <c r="AUK13" s="43"/>
      <c r="AUL13" s="43"/>
      <c r="AUM13" s="43"/>
      <c r="AUN13" s="43"/>
      <c r="AUO13" s="43"/>
      <c r="AUP13" s="43"/>
      <c r="AUQ13" s="43"/>
      <c r="AUR13" s="43"/>
      <c r="AUS13" s="43"/>
      <c r="AUT13" s="43"/>
      <c r="AUU13" s="43"/>
      <c r="AUV13" s="43"/>
      <c r="AUW13" s="43"/>
      <c r="AUX13" s="43"/>
      <c r="AUY13" s="43"/>
      <c r="AUZ13" s="43"/>
      <c r="AVA13" s="43"/>
      <c r="AVB13" s="43"/>
      <c r="AVC13" s="43"/>
      <c r="AVD13" s="43"/>
      <c r="AVE13" s="43"/>
      <c r="AVF13" s="43"/>
      <c r="AVG13" s="43"/>
      <c r="AVH13" s="43"/>
      <c r="AVI13" s="43"/>
      <c r="AVJ13" s="43"/>
      <c r="AVK13" s="43"/>
      <c r="AVL13" s="43"/>
      <c r="AVM13" s="43"/>
      <c r="AVN13" s="43"/>
      <c r="AVO13" s="43"/>
      <c r="AVP13" s="43"/>
      <c r="AVQ13" s="43"/>
      <c r="AVR13" s="43"/>
      <c r="AVS13" s="43"/>
      <c r="AVT13" s="43"/>
      <c r="AVU13" s="43"/>
      <c r="AVV13" s="43"/>
      <c r="AVW13" s="43"/>
      <c r="AVX13" s="43"/>
      <c r="AVY13" s="43"/>
      <c r="AVZ13" s="43"/>
      <c r="AWA13" s="43"/>
      <c r="AWB13" s="43"/>
      <c r="AWC13" s="43"/>
      <c r="AWD13" s="43"/>
      <c r="AWE13" s="43"/>
      <c r="AWF13" s="43"/>
      <c r="AWG13" s="43"/>
      <c r="AWH13" s="43"/>
      <c r="AWI13" s="43"/>
      <c r="AWJ13" s="43"/>
      <c r="AWK13" s="43"/>
      <c r="AWL13" s="43"/>
      <c r="AWM13" s="43"/>
      <c r="AWN13" s="43"/>
      <c r="AWO13" s="43"/>
      <c r="AWP13" s="43"/>
      <c r="AWQ13" s="43"/>
      <c r="AWR13" s="43"/>
      <c r="AWS13" s="43"/>
      <c r="AWT13" s="43"/>
      <c r="AWU13" s="43"/>
      <c r="AWV13" s="43"/>
      <c r="AWW13" s="43"/>
      <c r="AWX13" s="43"/>
      <c r="AWY13" s="43"/>
      <c r="AWZ13" s="43"/>
      <c r="AXA13" s="43"/>
      <c r="AXB13" s="43"/>
      <c r="AXC13" s="43"/>
      <c r="AXD13" s="43"/>
      <c r="AXE13" s="43"/>
      <c r="AXF13" s="43"/>
      <c r="AXG13" s="43"/>
      <c r="AXH13" s="43"/>
      <c r="AXI13" s="43"/>
      <c r="AXJ13" s="43"/>
      <c r="AXK13" s="43"/>
      <c r="AXL13" s="43"/>
      <c r="AXM13" s="43"/>
      <c r="AXN13" s="43"/>
      <c r="AXO13" s="43"/>
      <c r="AXP13" s="43"/>
      <c r="AXQ13" s="43"/>
      <c r="AXR13" s="43"/>
      <c r="AXS13" s="43"/>
      <c r="AXT13" s="43"/>
      <c r="AXU13" s="43"/>
      <c r="AXV13" s="43"/>
      <c r="AXW13" s="43"/>
      <c r="AXX13" s="43"/>
      <c r="AXY13" s="43"/>
      <c r="AXZ13" s="43"/>
      <c r="AYA13" s="43"/>
      <c r="AYB13" s="43"/>
      <c r="AYC13" s="43"/>
      <c r="AYD13" s="43"/>
      <c r="AYE13" s="43"/>
      <c r="AYF13" s="43"/>
      <c r="AYG13" s="43"/>
      <c r="AYH13" s="43"/>
      <c r="AYI13" s="43"/>
      <c r="AYJ13" s="43"/>
      <c r="AYK13" s="43"/>
      <c r="AYL13" s="43"/>
      <c r="AYM13" s="43"/>
      <c r="AYN13" s="43"/>
      <c r="AYO13" s="43"/>
      <c r="AYP13" s="43"/>
      <c r="AYQ13" s="43"/>
      <c r="AYR13" s="43"/>
      <c r="AYS13" s="43"/>
      <c r="AYT13" s="43"/>
      <c r="AYU13" s="43"/>
      <c r="AYV13" s="43"/>
      <c r="AYW13" s="43"/>
      <c r="AYX13" s="43"/>
      <c r="AYY13" s="43"/>
      <c r="AYZ13" s="43"/>
      <c r="AZA13" s="43"/>
      <c r="AZB13" s="43"/>
      <c r="AZC13" s="43"/>
      <c r="AZD13" s="43"/>
      <c r="AZE13" s="43"/>
      <c r="AZF13" s="43"/>
      <c r="AZG13" s="43"/>
      <c r="AZH13" s="43"/>
      <c r="AZI13" s="43"/>
      <c r="AZJ13" s="43"/>
      <c r="AZK13" s="43"/>
      <c r="AZL13" s="43"/>
      <c r="AZM13" s="43"/>
      <c r="AZN13" s="43"/>
      <c r="AZO13" s="43"/>
      <c r="AZP13" s="43"/>
      <c r="AZQ13" s="43"/>
      <c r="AZR13" s="43"/>
      <c r="AZS13" s="43"/>
      <c r="AZT13" s="43"/>
      <c r="AZU13" s="43"/>
      <c r="AZV13" s="43"/>
      <c r="AZW13" s="43"/>
      <c r="AZX13" s="43"/>
      <c r="AZY13" s="43"/>
      <c r="AZZ13" s="43"/>
      <c r="BAA13" s="43"/>
      <c r="BAB13" s="43"/>
      <c r="BAC13" s="43"/>
      <c r="BAD13" s="43"/>
      <c r="BAE13" s="43"/>
      <c r="BAF13" s="43"/>
      <c r="BAG13" s="43"/>
      <c r="BAH13" s="43"/>
      <c r="BAI13" s="43"/>
      <c r="BAJ13" s="43"/>
      <c r="BAK13" s="43"/>
      <c r="BAL13" s="43"/>
      <c r="BAM13" s="43"/>
      <c r="BAN13" s="43"/>
      <c r="BAO13" s="43"/>
      <c r="BAP13" s="43"/>
      <c r="BAQ13" s="43"/>
      <c r="BAR13" s="43"/>
      <c r="BAS13" s="43"/>
      <c r="BAT13" s="43"/>
      <c r="BAU13" s="43"/>
      <c r="BAV13" s="43"/>
      <c r="BAW13" s="43"/>
      <c r="BAX13" s="43"/>
      <c r="BAY13" s="43"/>
      <c r="BAZ13" s="43"/>
      <c r="BBA13" s="43"/>
      <c r="BBB13" s="43"/>
      <c r="BBC13" s="43"/>
      <c r="BBD13" s="43"/>
      <c r="BBE13" s="43"/>
      <c r="BBF13" s="43"/>
      <c r="BBG13" s="43"/>
      <c r="BBH13" s="43"/>
      <c r="BBI13" s="43"/>
      <c r="BBJ13" s="43"/>
      <c r="BBK13" s="43"/>
      <c r="BBL13" s="43"/>
      <c r="BBM13" s="43"/>
      <c r="BBN13" s="43"/>
      <c r="BBO13" s="43"/>
      <c r="BBP13" s="43"/>
      <c r="BBQ13" s="43"/>
      <c r="BBR13" s="43"/>
      <c r="BBS13" s="43"/>
      <c r="BBT13" s="43"/>
      <c r="BBU13" s="43"/>
      <c r="BBV13" s="43"/>
      <c r="BBW13" s="43"/>
      <c r="BBX13" s="43"/>
      <c r="BBY13" s="43"/>
      <c r="BBZ13" s="43"/>
      <c r="BCA13" s="43"/>
      <c r="BCB13" s="43"/>
      <c r="BCC13" s="43"/>
      <c r="BCD13" s="43"/>
      <c r="BCE13" s="43"/>
      <c r="BCF13" s="43"/>
      <c r="BCG13" s="43"/>
      <c r="BCH13" s="43"/>
      <c r="BCI13" s="43"/>
      <c r="BCJ13" s="43"/>
      <c r="BCK13" s="43"/>
      <c r="BCL13" s="43"/>
      <c r="BCM13" s="43"/>
      <c r="BCN13" s="43"/>
      <c r="BCO13" s="43"/>
      <c r="BCP13" s="43"/>
      <c r="BCQ13" s="43"/>
      <c r="BCR13" s="43"/>
      <c r="BCS13" s="43"/>
      <c r="BCT13" s="43"/>
      <c r="BCU13" s="43"/>
      <c r="BCV13" s="43"/>
      <c r="BCW13" s="43"/>
      <c r="BCX13" s="43"/>
      <c r="BCY13" s="43"/>
      <c r="BCZ13" s="43"/>
      <c r="BDA13" s="43"/>
      <c r="BDB13" s="43"/>
      <c r="BDC13" s="43"/>
      <c r="BDD13" s="43"/>
      <c r="BDE13" s="43"/>
      <c r="BDF13" s="43"/>
      <c r="BDG13" s="43"/>
      <c r="BDH13" s="43"/>
      <c r="BDI13" s="43"/>
      <c r="BDJ13" s="43"/>
      <c r="BDK13" s="43"/>
      <c r="BDL13" s="43"/>
      <c r="BDM13" s="43"/>
      <c r="BDN13" s="43"/>
      <c r="BDO13" s="43"/>
      <c r="BDP13" s="43"/>
      <c r="BDQ13" s="43"/>
      <c r="BDR13" s="43"/>
      <c r="BDS13" s="43"/>
      <c r="BDT13" s="43"/>
      <c r="BDU13" s="43"/>
      <c r="BDV13" s="43"/>
      <c r="BDW13" s="43"/>
      <c r="BDX13" s="43"/>
      <c r="BDY13" s="43"/>
      <c r="BDZ13" s="43"/>
      <c r="BEA13" s="43"/>
      <c r="BEB13" s="43"/>
      <c r="BEC13" s="43"/>
      <c r="BED13" s="43"/>
      <c r="BEE13" s="43"/>
      <c r="BEF13" s="43"/>
      <c r="BEG13" s="43"/>
      <c r="BEH13" s="43"/>
      <c r="BEI13" s="43"/>
      <c r="BEJ13" s="43"/>
      <c r="BEK13" s="43"/>
      <c r="BEL13" s="43"/>
      <c r="BEM13" s="43"/>
      <c r="BEN13" s="43"/>
      <c r="BEO13" s="43"/>
      <c r="BEP13" s="43"/>
      <c r="BEQ13" s="43"/>
      <c r="BER13" s="43"/>
      <c r="BES13" s="43"/>
      <c r="BET13" s="43"/>
      <c r="BEU13" s="43"/>
      <c r="BEV13" s="43"/>
      <c r="BEW13" s="43"/>
      <c r="BEX13" s="43"/>
      <c r="BEY13" s="43"/>
      <c r="BEZ13" s="43"/>
      <c r="BFA13" s="43"/>
      <c r="BFB13" s="43"/>
      <c r="BFC13" s="43"/>
      <c r="BFD13" s="43"/>
      <c r="BFE13" s="43"/>
      <c r="BFF13" s="43"/>
      <c r="BFG13" s="43"/>
      <c r="BFH13" s="43"/>
      <c r="BFI13" s="43"/>
      <c r="BFJ13" s="43"/>
      <c r="BFK13" s="43"/>
      <c r="BFL13" s="43"/>
      <c r="BFM13" s="43"/>
      <c r="BFN13" s="43"/>
      <c r="BFO13" s="43"/>
      <c r="BFP13" s="43"/>
      <c r="BFQ13" s="43"/>
      <c r="BFR13" s="43"/>
      <c r="BFS13" s="43"/>
      <c r="BFT13" s="43"/>
      <c r="BFU13" s="43"/>
      <c r="BFV13" s="43"/>
      <c r="BFW13" s="43"/>
      <c r="BFX13" s="43"/>
      <c r="BFY13" s="43"/>
      <c r="BFZ13" s="43"/>
      <c r="BGA13" s="43"/>
      <c r="BGB13" s="43"/>
      <c r="BGC13" s="43"/>
      <c r="BGD13" s="43"/>
      <c r="BGE13" s="43"/>
      <c r="BGF13" s="43"/>
      <c r="BGG13" s="43"/>
      <c r="BGH13" s="43"/>
      <c r="BGI13" s="43"/>
      <c r="BGJ13" s="43"/>
      <c r="BGK13" s="43"/>
      <c r="BGL13" s="43"/>
      <c r="BGM13" s="43"/>
      <c r="BGN13" s="43"/>
      <c r="BGO13" s="43"/>
      <c r="BGP13" s="43"/>
      <c r="BGQ13" s="43"/>
      <c r="BGR13" s="43"/>
      <c r="BGS13" s="43"/>
      <c r="BGT13" s="43"/>
      <c r="BGU13" s="43"/>
      <c r="BGV13" s="43"/>
      <c r="BGW13" s="43"/>
      <c r="BGX13" s="43"/>
      <c r="BGY13" s="43"/>
      <c r="BGZ13" s="43"/>
      <c r="BHA13" s="43"/>
      <c r="BHB13" s="43"/>
      <c r="BHC13" s="43"/>
      <c r="BHD13" s="43"/>
      <c r="BHE13" s="43"/>
      <c r="BHF13" s="43"/>
      <c r="BHG13" s="43"/>
      <c r="BHH13" s="43"/>
      <c r="BHI13" s="43"/>
      <c r="BHJ13" s="43"/>
      <c r="BHK13" s="43"/>
      <c r="BHL13" s="43"/>
      <c r="BHM13" s="43"/>
      <c r="BHN13" s="43"/>
      <c r="BHO13" s="43"/>
      <c r="BHP13" s="43"/>
      <c r="BHQ13" s="43"/>
      <c r="BHR13" s="43"/>
      <c r="BHS13" s="43"/>
      <c r="BHT13" s="43"/>
      <c r="BHU13" s="43"/>
      <c r="BHV13" s="43"/>
      <c r="BHW13" s="43"/>
      <c r="BHX13" s="43"/>
      <c r="BHY13" s="43"/>
      <c r="BHZ13" s="43"/>
      <c r="BIA13" s="43"/>
      <c r="BIB13" s="43"/>
      <c r="BIC13" s="43"/>
      <c r="BID13" s="43"/>
      <c r="BIE13" s="43"/>
      <c r="BIF13" s="43"/>
      <c r="BIG13" s="43"/>
      <c r="BIH13" s="43"/>
      <c r="BII13" s="43"/>
      <c r="BIJ13" s="43"/>
      <c r="BIK13" s="43"/>
      <c r="BIL13" s="43"/>
      <c r="BIM13" s="43"/>
      <c r="BIN13" s="43"/>
      <c r="BIO13" s="43"/>
      <c r="BIP13" s="43"/>
      <c r="BIQ13" s="43"/>
      <c r="BIR13" s="43"/>
      <c r="BIS13" s="43"/>
      <c r="BIT13" s="43"/>
      <c r="BIU13" s="43"/>
      <c r="BIV13" s="43"/>
      <c r="BIW13" s="43"/>
      <c r="BIX13" s="43"/>
      <c r="BIY13" s="43"/>
      <c r="BIZ13" s="43"/>
      <c r="BJA13" s="43"/>
      <c r="BJB13" s="43"/>
      <c r="BJC13" s="43"/>
      <c r="BJD13" s="43"/>
      <c r="BJE13" s="43"/>
      <c r="BJF13" s="43"/>
      <c r="BJG13" s="43"/>
      <c r="BJH13" s="43"/>
      <c r="BJI13" s="43"/>
      <c r="BJJ13" s="43"/>
      <c r="BJK13" s="43"/>
      <c r="BJL13" s="43"/>
      <c r="BJM13" s="43"/>
      <c r="BJN13" s="43"/>
      <c r="BJO13" s="43"/>
      <c r="BJP13" s="43"/>
      <c r="BJQ13" s="43"/>
      <c r="BJR13" s="43"/>
      <c r="BJS13" s="43"/>
      <c r="BJT13" s="43"/>
      <c r="BJU13" s="43"/>
      <c r="BJV13" s="43"/>
      <c r="BJW13" s="43"/>
      <c r="BJX13" s="43"/>
      <c r="BJY13" s="43"/>
      <c r="BJZ13" s="43"/>
      <c r="BKA13" s="43"/>
      <c r="BKB13" s="43"/>
      <c r="BKC13" s="43"/>
      <c r="BKD13" s="43"/>
      <c r="BKE13" s="43"/>
      <c r="BKF13" s="43"/>
      <c r="BKG13" s="43"/>
      <c r="BKH13" s="43"/>
      <c r="BKI13" s="43"/>
      <c r="BKJ13" s="43"/>
      <c r="BKK13" s="43"/>
      <c r="BKL13" s="43"/>
      <c r="BKM13" s="43"/>
      <c r="BKN13" s="43"/>
      <c r="BKO13" s="43"/>
      <c r="BKP13" s="43"/>
      <c r="BKQ13" s="43"/>
      <c r="BKR13" s="43"/>
      <c r="BKS13" s="43"/>
      <c r="BKT13" s="43"/>
      <c r="BKU13" s="43"/>
      <c r="BKV13" s="43"/>
      <c r="BKW13" s="43"/>
      <c r="BKX13" s="43"/>
      <c r="BKY13" s="43"/>
      <c r="BKZ13" s="43"/>
      <c r="BLA13" s="43"/>
      <c r="BLB13" s="43"/>
      <c r="BLC13" s="43"/>
      <c r="BLD13" s="43"/>
      <c r="BLE13" s="43"/>
      <c r="BLF13" s="43"/>
      <c r="BLG13" s="43"/>
      <c r="BLH13" s="43"/>
      <c r="BLI13" s="43"/>
      <c r="BLJ13" s="43"/>
      <c r="BLK13" s="43"/>
      <c r="BLL13" s="43"/>
      <c r="BLM13" s="43"/>
      <c r="BLN13" s="43"/>
      <c r="BLO13" s="43"/>
      <c r="BLP13" s="43"/>
      <c r="BLQ13" s="43"/>
      <c r="BLR13" s="43"/>
      <c r="BLS13" s="43"/>
      <c r="BLT13" s="43"/>
      <c r="BLU13" s="43"/>
      <c r="BLV13" s="43"/>
      <c r="BLW13" s="43"/>
      <c r="BLX13" s="43"/>
      <c r="BLY13" s="43"/>
      <c r="BLZ13" s="43"/>
      <c r="BMA13" s="43"/>
      <c r="BMB13" s="43"/>
      <c r="BMC13" s="43"/>
      <c r="BMD13" s="43"/>
      <c r="BME13" s="43"/>
      <c r="BMF13" s="43"/>
      <c r="BMG13" s="43"/>
      <c r="BMH13" s="43"/>
      <c r="BMI13" s="43"/>
      <c r="BMJ13" s="43"/>
      <c r="BMK13" s="43"/>
      <c r="BML13" s="43"/>
      <c r="BMM13" s="43"/>
      <c r="BMN13" s="43"/>
      <c r="BMO13" s="43"/>
      <c r="BMP13" s="43"/>
      <c r="BMQ13" s="43"/>
      <c r="BMR13" s="43"/>
      <c r="BMS13" s="43"/>
      <c r="BMT13" s="43"/>
      <c r="BMU13" s="43"/>
      <c r="BMV13" s="43"/>
      <c r="BMW13" s="43"/>
      <c r="BMX13" s="43"/>
      <c r="BMY13" s="43"/>
      <c r="BMZ13" s="43"/>
      <c r="BNA13" s="43"/>
      <c r="BNB13" s="43"/>
      <c r="BNC13" s="43"/>
      <c r="BND13" s="43"/>
      <c r="BNE13" s="43"/>
      <c r="BNF13" s="43"/>
      <c r="BNG13" s="43"/>
      <c r="BNH13" s="43"/>
      <c r="BNI13" s="43"/>
      <c r="BNJ13" s="43"/>
      <c r="BNK13" s="43"/>
      <c r="BNL13" s="43"/>
      <c r="BNM13" s="43"/>
      <c r="BNN13" s="43"/>
      <c r="BNO13" s="43"/>
      <c r="BNP13" s="43"/>
      <c r="BNQ13" s="43"/>
      <c r="BNR13" s="43"/>
      <c r="BNS13" s="43"/>
      <c r="BNT13" s="43"/>
      <c r="BNU13" s="43"/>
      <c r="BNV13" s="43"/>
      <c r="BNW13" s="43"/>
      <c r="BNX13" s="43"/>
      <c r="BNY13" s="43"/>
      <c r="BNZ13" s="43"/>
      <c r="BOA13" s="43"/>
      <c r="BOB13" s="43"/>
      <c r="BOC13" s="43"/>
      <c r="BOD13" s="43"/>
      <c r="BOE13" s="43"/>
      <c r="BOF13" s="43"/>
      <c r="BOG13" s="43"/>
      <c r="BOH13" s="43"/>
      <c r="BOI13" s="43"/>
      <c r="BOJ13" s="43"/>
      <c r="BOK13" s="43"/>
      <c r="BOL13" s="43"/>
      <c r="BOM13" s="43"/>
      <c r="BON13" s="43"/>
      <c r="BOO13" s="43"/>
      <c r="BOP13" s="43"/>
      <c r="BOQ13" s="43"/>
      <c r="BOR13" s="43"/>
      <c r="BOS13" s="43"/>
      <c r="BOT13" s="43"/>
      <c r="BOU13" s="43"/>
      <c r="BOV13" s="43"/>
      <c r="BOW13" s="43"/>
      <c r="BOX13" s="43"/>
      <c r="BOY13" s="43"/>
      <c r="BOZ13" s="43"/>
      <c r="BPA13" s="43"/>
      <c r="BPB13" s="43"/>
      <c r="BPC13" s="43"/>
      <c r="BPD13" s="43"/>
      <c r="BPE13" s="43"/>
      <c r="BPF13" s="43"/>
      <c r="BPG13" s="43"/>
      <c r="BPH13" s="43"/>
      <c r="BPI13" s="43"/>
      <c r="BPJ13" s="43"/>
      <c r="BPK13" s="43"/>
      <c r="BPL13" s="43"/>
      <c r="BPM13" s="43"/>
      <c r="BPN13" s="43"/>
      <c r="BPO13" s="43"/>
      <c r="BPP13" s="43"/>
      <c r="BPQ13" s="43"/>
      <c r="BPR13" s="43"/>
      <c r="BPS13" s="43"/>
      <c r="BPT13" s="43"/>
      <c r="BPU13" s="43"/>
      <c r="BPV13" s="43"/>
      <c r="BPW13" s="43"/>
      <c r="BPX13" s="43"/>
      <c r="BPY13" s="43"/>
      <c r="BPZ13" s="43"/>
      <c r="BQA13" s="43"/>
      <c r="BQB13" s="43"/>
      <c r="BQC13" s="43"/>
      <c r="BQD13" s="43"/>
      <c r="BQE13" s="43"/>
      <c r="BQF13" s="43"/>
      <c r="BQG13" s="43"/>
      <c r="BQH13" s="43"/>
      <c r="BQI13" s="43"/>
      <c r="BQJ13" s="43"/>
      <c r="BQK13" s="43"/>
      <c r="BQL13" s="43"/>
      <c r="BQM13" s="43"/>
      <c r="BQN13" s="43"/>
      <c r="BQO13" s="43"/>
      <c r="BQP13" s="43"/>
      <c r="BQQ13" s="43"/>
      <c r="BQR13" s="43"/>
      <c r="BQS13" s="43"/>
      <c r="BQT13" s="43"/>
      <c r="BQU13" s="43"/>
      <c r="BQV13" s="43"/>
      <c r="BQW13" s="43"/>
      <c r="BQX13" s="43"/>
      <c r="BQY13" s="43"/>
      <c r="BQZ13" s="43"/>
      <c r="BRA13" s="43"/>
      <c r="BRB13" s="43"/>
      <c r="BRC13" s="43"/>
      <c r="BRD13" s="43"/>
      <c r="BRE13" s="43"/>
      <c r="BRF13" s="43"/>
      <c r="BRG13" s="43"/>
      <c r="BRH13" s="43"/>
      <c r="BRI13" s="43"/>
      <c r="BRJ13" s="43"/>
      <c r="BRK13" s="43"/>
      <c r="BRL13" s="43"/>
      <c r="BRM13" s="43"/>
      <c r="BRN13" s="43"/>
      <c r="BRO13" s="43"/>
      <c r="BRP13" s="43"/>
      <c r="BRQ13" s="43"/>
      <c r="BRR13" s="43"/>
      <c r="BRS13" s="43"/>
      <c r="BRT13" s="43"/>
      <c r="BRU13" s="43"/>
      <c r="BRV13" s="43"/>
      <c r="BRW13" s="43"/>
      <c r="BRX13" s="43"/>
      <c r="BRY13" s="43"/>
      <c r="BRZ13" s="43"/>
      <c r="BSA13" s="43"/>
      <c r="BSB13" s="43"/>
      <c r="BSC13" s="43"/>
      <c r="BSD13" s="43"/>
      <c r="BSE13" s="43"/>
      <c r="BSF13" s="43"/>
      <c r="BSG13" s="43"/>
      <c r="BSH13" s="43"/>
      <c r="BSI13" s="43"/>
      <c r="BSJ13" s="43"/>
      <c r="BSK13" s="43"/>
      <c r="BSL13" s="43"/>
      <c r="BSM13" s="43"/>
      <c r="BSN13" s="43"/>
      <c r="BSO13" s="43"/>
      <c r="BSP13" s="43"/>
      <c r="BSQ13" s="43"/>
      <c r="BSR13" s="43"/>
      <c r="BSS13" s="43"/>
      <c r="BST13" s="43"/>
      <c r="BSU13" s="43"/>
      <c r="BSV13" s="43"/>
      <c r="BSW13" s="43"/>
      <c r="BSX13" s="43"/>
      <c r="BSY13" s="43"/>
      <c r="BSZ13" s="43"/>
      <c r="BTA13" s="43"/>
      <c r="BTB13" s="43"/>
      <c r="BTC13" s="43"/>
      <c r="BTD13" s="43"/>
      <c r="BTE13" s="43"/>
      <c r="BTF13" s="43"/>
      <c r="BTG13" s="43"/>
      <c r="BTH13" s="43"/>
      <c r="BTI13" s="43"/>
      <c r="BTJ13" s="43"/>
      <c r="BTK13" s="43"/>
      <c r="BTL13" s="43"/>
      <c r="BTM13" s="43"/>
      <c r="BTN13" s="43"/>
      <c r="BTO13" s="43"/>
      <c r="BTP13" s="43"/>
      <c r="BTQ13" s="43"/>
      <c r="BTR13" s="43"/>
      <c r="BTS13" s="43"/>
      <c r="BTT13" s="43"/>
      <c r="BTU13" s="43"/>
      <c r="BTV13" s="43"/>
      <c r="BTW13" s="43"/>
      <c r="BTX13" s="43"/>
      <c r="BTY13" s="43"/>
      <c r="BTZ13" s="43"/>
      <c r="BUA13" s="43"/>
      <c r="BUB13" s="43"/>
      <c r="BUC13" s="43"/>
      <c r="BUD13" s="43"/>
      <c r="BUE13" s="43"/>
      <c r="BUF13" s="43"/>
      <c r="BUG13" s="43"/>
      <c r="BUH13" s="43"/>
      <c r="BUI13" s="43"/>
      <c r="BUJ13" s="43"/>
      <c r="BUK13" s="43"/>
      <c r="BUL13" s="43"/>
      <c r="BUM13" s="43"/>
      <c r="BUN13" s="43"/>
      <c r="BUO13" s="43"/>
      <c r="BUP13" s="43"/>
      <c r="BUQ13" s="43"/>
      <c r="BUR13" s="43"/>
      <c r="BUS13" s="43"/>
      <c r="BUT13" s="43"/>
      <c r="BUU13" s="43"/>
      <c r="BUV13" s="43"/>
      <c r="BUW13" s="43"/>
      <c r="BUX13" s="43"/>
      <c r="BUY13" s="43"/>
      <c r="BUZ13" s="43"/>
      <c r="BVA13" s="43"/>
      <c r="BVB13" s="43"/>
      <c r="BVC13" s="43"/>
      <c r="BVD13" s="43"/>
      <c r="BVE13" s="43"/>
      <c r="BVF13" s="43"/>
      <c r="BVG13" s="43"/>
      <c r="BVH13" s="43"/>
      <c r="BVI13" s="43"/>
      <c r="BVJ13" s="43"/>
      <c r="BVK13" s="43"/>
      <c r="BVL13" s="43"/>
      <c r="BVM13" s="43"/>
      <c r="BVN13" s="43"/>
      <c r="BVO13" s="43"/>
      <c r="BVP13" s="43"/>
      <c r="BVQ13" s="43"/>
      <c r="BVR13" s="43"/>
      <c r="BVS13" s="43"/>
      <c r="BVT13" s="43"/>
      <c r="BVU13" s="43"/>
      <c r="BVV13" s="43"/>
      <c r="BVW13" s="43"/>
      <c r="BVX13" s="43"/>
      <c r="BVY13" s="43"/>
      <c r="BVZ13" s="43"/>
      <c r="BWA13" s="43"/>
      <c r="BWB13" s="43"/>
      <c r="BWC13" s="43"/>
      <c r="BWD13" s="43"/>
      <c r="BWE13" s="43"/>
      <c r="BWF13" s="43"/>
      <c r="BWG13" s="43"/>
      <c r="BWH13" s="43"/>
      <c r="BWI13" s="43"/>
      <c r="BWJ13" s="43"/>
      <c r="BWK13" s="43"/>
      <c r="BWL13" s="43"/>
      <c r="BWM13" s="43"/>
      <c r="BWN13" s="43"/>
      <c r="BWO13" s="43"/>
      <c r="BWP13" s="43"/>
      <c r="BWQ13" s="43"/>
      <c r="BWR13" s="43"/>
      <c r="BWS13" s="43"/>
      <c r="BWT13" s="43"/>
      <c r="BWU13" s="43"/>
      <c r="BWV13" s="43"/>
      <c r="BWW13" s="43"/>
      <c r="BWX13" s="43"/>
      <c r="BWY13" s="43"/>
      <c r="BWZ13" s="43"/>
      <c r="BXA13" s="43"/>
      <c r="BXB13" s="43"/>
      <c r="BXC13" s="43"/>
      <c r="BXD13" s="43"/>
      <c r="BXE13" s="43"/>
      <c r="BXF13" s="43"/>
      <c r="BXG13" s="43"/>
      <c r="BXH13" s="43"/>
      <c r="BXI13" s="43"/>
      <c r="BXJ13" s="43"/>
      <c r="BXK13" s="43"/>
      <c r="BXL13" s="43"/>
      <c r="BXM13" s="43"/>
      <c r="BXN13" s="43"/>
      <c r="BXO13" s="43"/>
      <c r="BXP13" s="43"/>
      <c r="BXQ13" s="43"/>
      <c r="BXR13" s="43"/>
      <c r="BXS13" s="43"/>
      <c r="BXT13" s="43"/>
      <c r="BXU13" s="43"/>
      <c r="BXV13" s="43"/>
      <c r="BXW13" s="43"/>
      <c r="BXX13" s="43"/>
      <c r="BXY13" s="43"/>
      <c r="BXZ13" s="43"/>
      <c r="BYA13" s="43"/>
      <c r="BYB13" s="43"/>
      <c r="BYC13" s="43"/>
      <c r="BYD13" s="43"/>
      <c r="BYE13" s="43"/>
      <c r="BYF13" s="43"/>
      <c r="BYG13" s="43"/>
      <c r="BYH13" s="43"/>
      <c r="BYI13" s="43"/>
      <c r="BYJ13" s="43"/>
      <c r="BYK13" s="43"/>
      <c r="BYL13" s="43"/>
      <c r="BYM13" s="43"/>
      <c r="BYN13" s="43"/>
      <c r="BYO13" s="43"/>
      <c r="BYP13" s="43"/>
      <c r="BYQ13" s="43"/>
      <c r="BYR13" s="43"/>
      <c r="BYS13" s="43"/>
      <c r="BYT13" s="43"/>
      <c r="BYU13" s="43"/>
      <c r="BYV13" s="43"/>
      <c r="BYW13" s="43"/>
      <c r="BYX13" s="43"/>
      <c r="BYY13" s="43"/>
      <c r="BYZ13" s="43"/>
      <c r="BZA13" s="43"/>
      <c r="BZB13" s="43"/>
      <c r="BZC13" s="43"/>
      <c r="BZD13" s="43"/>
      <c r="BZE13" s="43"/>
      <c r="BZF13" s="43"/>
      <c r="BZG13" s="43"/>
      <c r="BZH13" s="43"/>
      <c r="BZI13" s="43"/>
      <c r="BZJ13" s="43"/>
      <c r="BZK13" s="43"/>
      <c r="BZL13" s="43"/>
      <c r="BZM13" s="43"/>
      <c r="BZN13" s="43"/>
      <c r="BZO13" s="43"/>
      <c r="BZP13" s="43"/>
      <c r="BZQ13" s="43"/>
      <c r="BZR13" s="43"/>
      <c r="BZS13" s="43"/>
      <c r="BZT13" s="43"/>
      <c r="BZU13" s="43"/>
      <c r="BZV13" s="43"/>
      <c r="BZW13" s="43"/>
      <c r="BZX13" s="43"/>
      <c r="BZY13" s="43"/>
      <c r="BZZ13" s="43"/>
      <c r="CAA13" s="43"/>
      <c r="CAB13" s="43"/>
      <c r="CAC13" s="43"/>
      <c r="CAD13" s="43"/>
      <c r="CAE13" s="43"/>
      <c r="CAF13" s="43"/>
      <c r="CAG13" s="43"/>
      <c r="CAH13" s="43"/>
      <c r="CAI13" s="43"/>
      <c r="CAJ13" s="43"/>
      <c r="CAK13" s="43"/>
      <c r="CAL13" s="43"/>
      <c r="CAM13" s="43"/>
      <c r="CAN13" s="43"/>
      <c r="CAO13" s="43"/>
      <c r="CAP13" s="43"/>
      <c r="CAQ13" s="43"/>
      <c r="CAR13" s="43"/>
      <c r="CAS13" s="43"/>
      <c r="CAT13" s="43"/>
      <c r="CAU13" s="43"/>
      <c r="CAV13" s="43"/>
      <c r="CAW13" s="43"/>
      <c r="CAX13" s="43"/>
      <c r="CAY13" s="43"/>
      <c r="CAZ13" s="43"/>
      <c r="CBA13" s="43"/>
      <c r="CBB13" s="43"/>
      <c r="CBC13" s="43"/>
      <c r="CBD13" s="43"/>
      <c r="CBE13" s="43"/>
      <c r="CBF13" s="43"/>
      <c r="CBG13" s="43"/>
      <c r="CBH13" s="43"/>
      <c r="CBI13" s="43"/>
      <c r="CBJ13" s="43"/>
      <c r="CBK13" s="43"/>
      <c r="CBL13" s="43"/>
      <c r="CBM13" s="43"/>
      <c r="CBN13" s="43"/>
      <c r="CBO13" s="43"/>
      <c r="CBP13" s="43"/>
      <c r="CBQ13" s="43"/>
      <c r="CBR13" s="43"/>
      <c r="CBS13" s="43"/>
      <c r="CBT13" s="43"/>
      <c r="CBU13" s="43"/>
      <c r="CBV13" s="43"/>
      <c r="CBW13" s="43"/>
      <c r="CBX13" s="43"/>
      <c r="CBY13" s="43"/>
      <c r="CBZ13" s="43"/>
      <c r="CCA13" s="43"/>
      <c r="CCB13" s="43"/>
      <c r="CCC13" s="43"/>
      <c r="CCD13" s="43"/>
      <c r="CCE13" s="43"/>
      <c r="CCF13" s="43"/>
      <c r="CCG13" s="43"/>
      <c r="CCH13" s="43"/>
      <c r="CCI13" s="43"/>
      <c r="CCJ13" s="43"/>
      <c r="CCK13" s="43"/>
      <c r="CCL13" s="43"/>
      <c r="CCM13" s="43"/>
      <c r="CCN13" s="43"/>
      <c r="CCO13" s="43"/>
      <c r="CCP13" s="43"/>
      <c r="CCQ13" s="43"/>
      <c r="CCR13" s="43"/>
      <c r="CCS13" s="43"/>
      <c r="CCT13" s="43"/>
      <c r="CCU13" s="43"/>
      <c r="CCV13" s="43"/>
      <c r="CCW13" s="43"/>
      <c r="CCX13" s="43"/>
      <c r="CCY13" s="43"/>
      <c r="CCZ13" s="43"/>
      <c r="CDA13" s="43"/>
      <c r="CDB13" s="43"/>
      <c r="CDC13" s="43"/>
      <c r="CDD13" s="43"/>
      <c r="CDE13" s="43"/>
      <c r="CDF13" s="43"/>
      <c r="CDG13" s="43"/>
      <c r="CDH13" s="43"/>
      <c r="CDI13" s="43"/>
      <c r="CDJ13" s="43"/>
      <c r="CDK13" s="43"/>
      <c r="CDL13" s="43"/>
      <c r="CDM13" s="43"/>
      <c r="CDN13" s="43"/>
      <c r="CDO13" s="43"/>
      <c r="CDP13" s="43"/>
      <c r="CDQ13" s="43"/>
      <c r="CDR13" s="43"/>
      <c r="CDS13" s="43"/>
      <c r="CDT13" s="43"/>
      <c r="CDU13" s="43"/>
      <c r="CDV13" s="43"/>
      <c r="CDW13" s="43"/>
      <c r="CDX13" s="43"/>
      <c r="CDY13" s="43"/>
      <c r="CDZ13" s="43"/>
      <c r="CEA13" s="43"/>
      <c r="CEB13" s="43"/>
      <c r="CEC13" s="43"/>
      <c r="CED13" s="43"/>
      <c r="CEE13" s="43"/>
      <c r="CEF13" s="43"/>
      <c r="CEG13" s="43"/>
      <c r="CEH13" s="43"/>
      <c r="CEI13" s="43"/>
      <c r="CEJ13" s="43"/>
      <c r="CEK13" s="43"/>
      <c r="CEL13" s="43"/>
      <c r="CEM13" s="43"/>
      <c r="CEN13" s="43"/>
      <c r="CEO13" s="43"/>
      <c r="CEP13" s="43"/>
      <c r="CEQ13" s="43"/>
      <c r="CER13" s="43"/>
      <c r="CES13" s="43"/>
      <c r="CET13" s="43"/>
      <c r="CEU13" s="43"/>
      <c r="CEV13" s="43"/>
      <c r="CEW13" s="43"/>
      <c r="CEX13" s="43"/>
      <c r="CEY13" s="43"/>
      <c r="CEZ13" s="43"/>
      <c r="CFA13" s="43"/>
      <c r="CFB13" s="43"/>
      <c r="CFC13" s="43"/>
      <c r="CFD13" s="43"/>
      <c r="CFE13" s="43"/>
      <c r="CFF13" s="43"/>
      <c r="CFG13" s="43"/>
      <c r="CFH13" s="43"/>
      <c r="CFI13" s="43"/>
      <c r="CFJ13" s="43"/>
      <c r="CFK13" s="43"/>
      <c r="CFL13" s="43"/>
      <c r="CFM13" s="43"/>
      <c r="CFN13" s="43"/>
      <c r="CFO13" s="43"/>
      <c r="CFP13" s="43"/>
      <c r="CFQ13" s="43"/>
      <c r="CFR13" s="43"/>
      <c r="CFS13" s="43"/>
      <c r="CFT13" s="43"/>
      <c r="CFU13" s="43"/>
      <c r="CFV13" s="43"/>
      <c r="CFW13" s="43"/>
      <c r="CFX13" s="43"/>
      <c r="CFY13" s="43"/>
      <c r="CFZ13" s="43"/>
      <c r="CGA13" s="43"/>
      <c r="CGB13" s="43"/>
      <c r="CGC13" s="43"/>
      <c r="CGD13" s="43"/>
      <c r="CGE13" s="43"/>
      <c r="CGF13" s="43"/>
      <c r="CGG13" s="43"/>
      <c r="CGH13" s="43"/>
      <c r="CGI13" s="43"/>
      <c r="CGJ13" s="43"/>
      <c r="CGK13" s="43"/>
      <c r="CGL13" s="43"/>
      <c r="CGM13" s="43"/>
      <c r="CGN13" s="43"/>
      <c r="CGO13" s="43"/>
      <c r="CGP13" s="43"/>
      <c r="CGQ13" s="43"/>
      <c r="CGR13" s="43"/>
      <c r="CGS13" s="43"/>
      <c r="CGT13" s="43"/>
      <c r="CGU13" s="43"/>
      <c r="CGV13" s="43"/>
      <c r="CGW13" s="43"/>
      <c r="CGX13" s="43"/>
      <c r="CGY13" s="43"/>
      <c r="CGZ13" s="43"/>
      <c r="CHA13" s="43"/>
      <c r="CHB13" s="43"/>
      <c r="CHC13" s="43"/>
      <c r="CHD13" s="43"/>
      <c r="CHE13" s="43"/>
      <c r="CHF13" s="43"/>
      <c r="CHG13" s="43"/>
      <c r="CHH13" s="43"/>
      <c r="CHI13" s="43"/>
      <c r="CHJ13" s="43"/>
      <c r="CHK13" s="43"/>
      <c r="CHL13" s="43"/>
      <c r="CHM13" s="43"/>
      <c r="CHN13" s="43"/>
      <c r="CHO13" s="43"/>
      <c r="CHP13" s="43"/>
      <c r="CHQ13" s="43"/>
      <c r="CHR13" s="43"/>
      <c r="CHS13" s="43"/>
      <c r="CHT13" s="43"/>
      <c r="CHU13" s="43"/>
      <c r="CHV13" s="43"/>
      <c r="CHW13" s="43"/>
      <c r="CHX13" s="43"/>
      <c r="CHY13" s="43"/>
      <c r="CHZ13" s="43"/>
      <c r="CIA13" s="43"/>
      <c r="CIB13" s="43"/>
      <c r="CIC13" s="43"/>
      <c r="CID13" s="43"/>
      <c r="CIE13" s="43"/>
      <c r="CIF13" s="43"/>
      <c r="CIG13" s="43"/>
      <c r="CIH13" s="43"/>
      <c r="CII13" s="43"/>
      <c r="CIJ13" s="43"/>
      <c r="CIK13" s="43"/>
      <c r="CIL13" s="43"/>
      <c r="CIM13" s="43"/>
      <c r="CIN13" s="43"/>
      <c r="CIO13" s="43"/>
      <c r="CIP13" s="43"/>
      <c r="CIQ13" s="43"/>
      <c r="CIR13" s="43"/>
      <c r="CIS13" s="43"/>
      <c r="CIT13" s="43"/>
      <c r="CIU13" s="43"/>
      <c r="CIV13" s="43"/>
      <c r="CIW13" s="43"/>
      <c r="CIX13" s="43"/>
      <c r="CIY13" s="43"/>
      <c r="CIZ13" s="43"/>
      <c r="CJA13" s="43"/>
      <c r="CJB13" s="43"/>
      <c r="CJC13" s="43"/>
      <c r="CJD13" s="43"/>
      <c r="CJE13" s="43"/>
      <c r="CJF13" s="43"/>
      <c r="CJG13" s="43"/>
      <c r="CJH13" s="43"/>
      <c r="CJI13" s="43"/>
      <c r="CJJ13" s="43"/>
      <c r="CJK13" s="43"/>
      <c r="CJL13" s="43"/>
      <c r="CJM13" s="43"/>
      <c r="CJN13" s="43"/>
      <c r="CJO13" s="43"/>
      <c r="CJP13" s="43"/>
      <c r="CJQ13" s="43"/>
      <c r="CJR13" s="43"/>
      <c r="CJS13" s="43"/>
      <c r="CJT13" s="43"/>
      <c r="CJU13" s="43"/>
      <c r="CJV13" s="43"/>
      <c r="CJW13" s="43"/>
      <c r="CJX13" s="43"/>
      <c r="CJY13" s="43"/>
      <c r="CJZ13" s="43"/>
      <c r="CKA13" s="43"/>
      <c r="CKB13" s="43"/>
      <c r="CKC13" s="43"/>
      <c r="CKD13" s="43"/>
      <c r="CKE13" s="43"/>
      <c r="CKF13" s="43"/>
      <c r="CKG13" s="43"/>
      <c r="CKH13" s="43"/>
      <c r="CKI13" s="43"/>
      <c r="CKJ13" s="43"/>
      <c r="CKK13" s="43"/>
      <c r="CKL13" s="43"/>
      <c r="CKM13" s="43"/>
      <c r="CKN13" s="43"/>
      <c r="CKO13" s="43"/>
      <c r="CKP13" s="43"/>
      <c r="CKQ13" s="43"/>
      <c r="CKR13" s="43"/>
      <c r="CKS13" s="43"/>
      <c r="CKT13" s="43"/>
      <c r="CKU13" s="43"/>
      <c r="CKV13" s="43"/>
      <c r="CKW13" s="43"/>
      <c r="CKX13" s="43"/>
      <c r="CKY13" s="43"/>
      <c r="CKZ13" s="43"/>
      <c r="CLA13" s="43"/>
      <c r="CLB13" s="43"/>
      <c r="CLC13" s="43"/>
      <c r="CLD13" s="43"/>
      <c r="CLE13" s="43"/>
      <c r="CLF13" s="43"/>
      <c r="CLG13" s="43"/>
      <c r="CLH13" s="43"/>
      <c r="CLI13" s="43"/>
      <c r="CLJ13" s="43"/>
      <c r="CLK13" s="43"/>
      <c r="CLL13" s="43"/>
      <c r="CLM13" s="43"/>
      <c r="CLN13" s="43"/>
      <c r="CLO13" s="43"/>
      <c r="CLP13" s="43"/>
      <c r="CLQ13" s="43"/>
      <c r="CLR13" s="43"/>
      <c r="CLS13" s="43"/>
      <c r="CLT13" s="43"/>
      <c r="CLU13" s="43"/>
      <c r="CLV13" s="43"/>
      <c r="CLW13" s="43"/>
      <c r="CLX13" s="43"/>
      <c r="CLY13" s="43"/>
      <c r="CLZ13" s="43"/>
      <c r="CMA13" s="43"/>
      <c r="CMB13" s="43"/>
      <c r="CMC13" s="43"/>
      <c r="CMD13" s="43"/>
      <c r="CME13" s="43"/>
      <c r="CMF13" s="43"/>
      <c r="CMG13" s="43"/>
      <c r="CMH13" s="43"/>
      <c r="CMI13" s="43"/>
      <c r="CMJ13" s="43"/>
      <c r="CMK13" s="43"/>
      <c r="CML13" s="43"/>
      <c r="CMM13" s="43"/>
      <c r="CMN13" s="43"/>
      <c r="CMO13" s="43"/>
      <c r="CMP13" s="43"/>
      <c r="CMQ13" s="43"/>
      <c r="CMR13" s="43"/>
      <c r="CMS13" s="43"/>
      <c r="CMT13" s="43"/>
      <c r="CMU13" s="43"/>
      <c r="CMV13" s="43"/>
      <c r="CMW13" s="43"/>
      <c r="CMX13" s="43"/>
      <c r="CMY13" s="43"/>
      <c r="CMZ13" s="43"/>
      <c r="CNA13" s="43"/>
      <c r="CNB13" s="43"/>
      <c r="CNC13" s="43"/>
      <c r="CND13" s="43"/>
      <c r="CNE13" s="43"/>
      <c r="CNF13" s="43"/>
      <c r="CNG13" s="43"/>
      <c r="CNH13" s="43"/>
      <c r="CNI13" s="43"/>
      <c r="CNJ13" s="43"/>
      <c r="CNK13" s="43"/>
      <c r="CNL13" s="43"/>
      <c r="CNM13" s="43"/>
      <c r="CNN13" s="43"/>
      <c r="CNO13" s="43"/>
      <c r="CNP13" s="43"/>
      <c r="CNQ13" s="43"/>
      <c r="CNR13" s="43"/>
      <c r="CNS13" s="43"/>
      <c r="CNT13" s="43"/>
      <c r="CNU13" s="43"/>
      <c r="CNV13" s="43"/>
      <c r="CNW13" s="43"/>
      <c r="CNX13" s="43"/>
      <c r="CNY13" s="43"/>
      <c r="CNZ13" s="43"/>
      <c r="COA13" s="43"/>
      <c r="COB13" s="43"/>
      <c r="COC13" s="43"/>
      <c r="COD13" s="43"/>
      <c r="COE13" s="43"/>
      <c r="COF13" s="43"/>
      <c r="COG13" s="43"/>
      <c r="COH13" s="43"/>
      <c r="COI13" s="43"/>
      <c r="COJ13" s="43"/>
      <c r="COK13" s="43"/>
      <c r="COL13" s="43"/>
      <c r="COM13" s="43"/>
      <c r="CON13" s="43"/>
      <c r="COO13" s="43"/>
      <c r="COP13" s="43"/>
      <c r="COQ13" s="43"/>
      <c r="COR13" s="43"/>
      <c r="COS13" s="43"/>
      <c r="COT13" s="43"/>
      <c r="COU13" s="43"/>
      <c r="COV13" s="43"/>
      <c r="COW13" s="43"/>
      <c r="COX13" s="43"/>
      <c r="COY13" s="43"/>
      <c r="COZ13" s="43"/>
      <c r="CPA13" s="43"/>
      <c r="CPB13" s="43"/>
      <c r="CPC13" s="43"/>
      <c r="CPD13" s="43"/>
      <c r="CPE13" s="43"/>
      <c r="CPF13" s="43"/>
      <c r="CPG13" s="43"/>
      <c r="CPH13" s="43"/>
      <c r="CPI13" s="43"/>
      <c r="CPJ13" s="43"/>
      <c r="CPK13" s="43"/>
      <c r="CPL13" s="43"/>
      <c r="CPM13" s="43"/>
      <c r="CPN13" s="43"/>
      <c r="CPO13" s="43"/>
      <c r="CPP13" s="43"/>
      <c r="CPQ13" s="43"/>
      <c r="CPR13" s="43"/>
      <c r="CPS13" s="43"/>
      <c r="CPT13" s="43"/>
      <c r="CPU13" s="43"/>
      <c r="CPV13" s="43"/>
      <c r="CPW13" s="43"/>
      <c r="CPX13" s="43"/>
      <c r="CPY13" s="43"/>
      <c r="CPZ13" s="43"/>
      <c r="CQA13" s="43"/>
      <c r="CQB13" s="43"/>
      <c r="CQC13" s="43"/>
      <c r="CQD13" s="43"/>
      <c r="CQE13" s="43"/>
      <c r="CQF13" s="43"/>
      <c r="CQG13" s="43"/>
      <c r="CQH13" s="43"/>
      <c r="CQI13" s="43"/>
      <c r="CQJ13" s="43"/>
      <c r="CQK13" s="43"/>
      <c r="CQL13" s="43"/>
      <c r="CQM13" s="43"/>
      <c r="CQN13" s="43"/>
      <c r="CQO13" s="43"/>
      <c r="CQP13" s="43"/>
      <c r="CQQ13" s="43"/>
      <c r="CQR13" s="43"/>
      <c r="CQS13" s="43"/>
      <c r="CQT13" s="43"/>
      <c r="CQU13" s="43"/>
      <c r="CQV13" s="43"/>
      <c r="CQW13" s="43"/>
      <c r="CQX13" s="43"/>
      <c r="CQY13" s="43"/>
      <c r="CQZ13" s="43"/>
      <c r="CRA13" s="43"/>
      <c r="CRB13" s="43"/>
      <c r="CRC13" s="43"/>
      <c r="CRD13" s="43"/>
      <c r="CRE13" s="43"/>
      <c r="CRF13" s="43"/>
      <c r="CRG13" s="43"/>
      <c r="CRH13" s="43"/>
      <c r="CRI13" s="43"/>
      <c r="CRJ13" s="43"/>
      <c r="CRK13" s="43"/>
      <c r="CRL13" s="43"/>
      <c r="CRM13" s="43"/>
      <c r="CRN13" s="43"/>
      <c r="CRO13" s="43"/>
      <c r="CRP13" s="43"/>
      <c r="CRQ13" s="43"/>
      <c r="CRR13" s="43"/>
      <c r="CRS13" s="43"/>
      <c r="CRT13" s="43"/>
      <c r="CRU13" s="43"/>
      <c r="CRV13" s="43"/>
      <c r="CRW13" s="43"/>
      <c r="CRX13" s="43"/>
      <c r="CRY13" s="43"/>
      <c r="CRZ13" s="43"/>
      <c r="CSA13" s="43"/>
      <c r="CSB13" s="43"/>
      <c r="CSC13" s="43"/>
      <c r="CSD13" s="43"/>
      <c r="CSE13" s="43"/>
      <c r="CSF13" s="43"/>
      <c r="CSG13" s="43"/>
      <c r="CSH13" s="43"/>
      <c r="CSI13" s="43"/>
      <c r="CSJ13" s="43"/>
      <c r="CSK13" s="43"/>
      <c r="CSL13" s="43"/>
      <c r="CSM13" s="43"/>
      <c r="CSN13" s="43"/>
      <c r="CSO13" s="43"/>
      <c r="CSP13" s="43"/>
      <c r="CSQ13" s="43"/>
      <c r="CSR13" s="43"/>
      <c r="CSS13" s="43"/>
      <c r="CST13" s="43"/>
      <c r="CSU13" s="43"/>
      <c r="CSV13" s="43"/>
      <c r="CSW13" s="43"/>
      <c r="CSX13" s="43"/>
      <c r="CSY13" s="43"/>
      <c r="CSZ13" s="43"/>
      <c r="CTA13" s="43"/>
      <c r="CTB13" s="43"/>
      <c r="CTC13" s="43"/>
      <c r="CTD13" s="43"/>
      <c r="CTE13" s="43"/>
      <c r="CTF13" s="43"/>
      <c r="CTG13" s="43"/>
      <c r="CTH13" s="43"/>
      <c r="CTI13" s="43"/>
      <c r="CTJ13" s="43"/>
      <c r="CTK13" s="43"/>
      <c r="CTL13" s="43"/>
      <c r="CTM13" s="43"/>
      <c r="CTN13" s="43"/>
      <c r="CTO13" s="43"/>
      <c r="CTP13" s="43"/>
      <c r="CTQ13" s="43"/>
      <c r="CTR13" s="43"/>
      <c r="CTS13" s="43"/>
      <c r="CTT13" s="43"/>
      <c r="CTU13" s="43"/>
      <c r="CTV13" s="43"/>
      <c r="CTW13" s="43"/>
      <c r="CTX13" s="43"/>
      <c r="CTY13" s="43"/>
      <c r="CTZ13" s="43"/>
      <c r="CUA13" s="43"/>
      <c r="CUB13" s="43"/>
      <c r="CUC13" s="43"/>
      <c r="CUD13" s="43"/>
      <c r="CUE13" s="43"/>
      <c r="CUF13" s="43"/>
      <c r="CUG13" s="43"/>
      <c r="CUH13" s="43"/>
      <c r="CUI13" s="43"/>
      <c r="CUJ13" s="43"/>
      <c r="CUK13" s="43"/>
      <c r="CUL13" s="43"/>
      <c r="CUM13" s="43"/>
      <c r="CUN13" s="43"/>
      <c r="CUO13" s="43"/>
      <c r="CUP13" s="43"/>
      <c r="CUQ13" s="43"/>
      <c r="CUR13" s="43"/>
      <c r="CUS13" s="43"/>
      <c r="CUT13" s="43"/>
      <c r="CUU13" s="43"/>
      <c r="CUV13" s="43"/>
      <c r="CUW13" s="43"/>
      <c r="CUX13" s="43"/>
      <c r="CUY13" s="43"/>
      <c r="CUZ13" s="43"/>
      <c r="CVA13" s="43"/>
      <c r="CVB13" s="43"/>
      <c r="CVC13" s="43"/>
      <c r="CVD13" s="43"/>
      <c r="CVE13" s="43"/>
      <c r="CVF13" s="43"/>
      <c r="CVG13" s="43"/>
      <c r="CVH13" s="43"/>
      <c r="CVI13" s="43"/>
      <c r="CVJ13" s="43"/>
      <c r="CVK13" s="43"/>
      <c r="CVL13" s="43"/>
      <c r="CVM13" s="43"/>
      <c r="CVN13" s="43"/>
      <c r="CVO13" s="43"/>
      <c r="CVP13" s="43"/>
      <c r="CVQ13" s="43"/>
      <c r="CVR13" s="43"/>
      <c r="CVS13" s="43"/>
      <c r="CVT13" s="43"/>
      <c r="CVU13" s="43"/>
      <c r="CVV13" s="43"/>
      <c r="CVW13" s="43"/>
      <c r="CVX13" s="43"/>
      <c r="CVY13" s="43"/>
      <c r="CVZ13" s="43"/>
      <c r="CWA13" s="43"/>
      <c r="CWB13" s="43"/>
      <c r="CWC13" s="43"/>
      <c r="CWD13" s="43"/>
      <c r="CWE13" s="43"/>
      <c r="CWF13" s="43"/>
      <c r="CWG13" s="43"/>
      <c r="CWH13" s="43"/>
      <c r="CWI13" s="43"/>
      <c r="CWJ13" s="43"/>
      <c r="CWK13" s="43"/>
      <c r="CWL13" s="43"/>
      <c r="CWM13" s="43"/>
      <c r="CWN13" s="43"/>
      <c r="CWO13" s="43"/>
      <c r="CWP13" s="43"/>
      <c r="CWQ13" s="43"/>
      <c r="CWR13" s="43"/>
      <c r="CWS13" s="43"/>
      <c r="CWT13" s="43"/>
      <c r="CWU13" s="43"/>
      <c r="CWV13" s="43"/>
      <c r="CWW13" s="43"/>
      <c r="CWX13" s="43"/>
      <c r="CWY13" s="43"/>
      <c r="CWZ13" s="43"/>
      <c r="CXA13" s="43"/>
      <c r="CXB13" s="43"/>
      <c r="CXC13" s="43"/>
      <c r="CXD13" s="43"/>
      <c r="CXE13" s="43"/>
      <c r="CXF13" s="43"/>
      <c r="CXG13" s="43"/>
      <c r="CXH13" s="43"/>
      <c r="CXI13" s="43"/>
      <c r="CXJ13" s="43"/>
      <c r="CXK13" s="43"/>
      <c r="CXL13" s="43"/>
      <c r="CXM13" s="43"/>
      <c r="CXN13" s="43"/>
      <c r="CXO13" s="43"/>
      <c r="CXP13" s="43"/>
      <c r="CXQ13" s="43"/>
      <c r="CXR13" s="43"/>
      <c r="CXS13" s="43"/>
      <c r="CXT13" s="43"/>
      <c r="CXU13" s="43"/>
      <c r="CXV13" s="43"/>
      <c r="CXW13" s="43"/>
      <c r="CXX13" s="43"/>
      <c r="CXY13" s="43"/>
      <c r="CXZ13" s="43"/>
      <c r="CYA13" s="43"/>
      <c r="CYB13" s="43"/>
      <c r="CYC13" s="43"/>
      <c r="CYD13" s="43"/>
      <c r="CYE13" s="43"/>
      <c r="CYF13" s="43"/>
      <c r="CYG13" s="43"/>
      <c r="CYH13" s="43"/>
      <c r="CYI13" s="43"/>
      <c r="CYJ13" s="43"/>
      <c r="CYK13" s="43"/>
      <c r="CYL13" s="43"/>
      <c r="CYM13" s="43"/>
      <c r="CYN13" s="43"/>
      <c r="CYO13" s="43"/>
      <c r="CYP13" s="43"/>
      <c r="CYQ13" s="43"/>
      <c r="CYR13" s="43"/>
      <c r="CYS13" s="43"/>
      <c r="CYT13" s="43"/>
      <c r="CYU13" s="43"/>
      <c r="CYV13" s="43"/>
      <c r="CYW13" s="43"/>
      <c r="CYX13" s="43"/>
      <c r="CYY13" s="43"/>
      <c r="CYZ13" s="43"/>
      <c r="CZA13" s="43"/>
      <c r="CZB13" s="43"/>
      <c r="CZC13" s="43"/>
      <c r="CZD13" s="43"/>
      <c r="CZE13" s="43"/>
      <c r="CZF13" s="43"/>
      <c r="CZG13" s="43"/>
      <c r="CZH13" s="43"/>
      <c r="CZI13" s="43"/>
      <c r="CZJ13" s="43"/>
      <c r="CZK13" s="43"/>
      <c r="CZL13" s="43"/>
      <c r="CZM13" s="43"/>
      <c r="CZN13" s="43"/>
      <c r="CZO13" s="43"/>
      <c r="CZP13" s="43"/>
      <c r="CZQ13" s="43"/>
      <c r="CZR13" s="43"/>
      <c r="CZS13" s="43"/>
      <c r="CZT13" s="43"/>
      <c r="CZU13" s="43"/>
      <c r="CZV13" s="43"/>
      <c r="CZW13" s="43"/>
      <c r="CZX13" s="43"/>
      <c r="CZY13" s="43"/>
      <c r="CZZ13" s="43"/>
      <c r="DAA13" s="43"/>
      <c r="DAB13" s="43"/>
      <c r="DAC13" s="43"/>
      <c r="DAD13" s="43"/>
      <c r="DAE13" s="43"/>
      <c r="DAF13" s="43"/>
      <c r="DAG13" s="43"/>
      <c r="DAH13" s="43"/>
      <c r="DAI13" s="43"/>
      <c r="DAJ13" s="43"/>
      <c r="DAK13" s="43"/>
      <c r="DAL13" s="43"/>
      <c r="DAM13" s="43"/>
      <c r="DAN13" s="43"/>
      <c r="DAO13" s="43"/>
      <c r="DAP13" s="43"/>
      <c r="DAQ13" s="43"/>
      <c r="DAR13" s="43"/>
      <c r="DAS13" s="43"/>
      <c r="DAT13" s="43"/>
      <c r="DAU13" s="43"/>
      <c r="DAV13" s="43"/>
      <c r="DAW13" s="43"/>
      <c r="DAX13" s="43"/>
      <c r="DAY13" s="43"/>
      <c r="DAZ13" s="43"/>
      <c r="DBA13" s="43"/>
      <c r="DBB13" s="43"/>
      <c r="DBC13" s="43"/>
      <c r="DBD13" s="43"/>
      <c r="DBE13" s="43"/>
      <c r="DBF13" s="43"/>
      <c r="DBG13" s="43"/>
      <c r="DBH13" s="43"/>
      <c r="DBI13" s="43"/>
      <c r="DBJ13" s="43"/>
      <c r="DBK13" s="43"/>
      <c r="DBL13" s="43"/>
      <c r="DBM13" s="43"/>
      <c r="DBN13" s="43"/>
      <c r="DBO13" s="43"/>
      <c r="DBP13" s="43"/>
      <c r="DBQ13" s="43"/>
      <c r="DBR13" s="43"/>
      <c r="DBS13" s="43"/>
      <c r="DBT13" s="43"/>
      <c r="DBU13" s="43"/>
      <c r="DBV13" s="43"/>
      <c r="DBW13" s="43"/>
      <c r="DBX13" s="43"/>
      <c r="DBY13" s="43"/>
      <c r="DBZ13" s="43"/>
      <c r="DCA13" s="43"/>
      <c r="DCB13" s="43"/>
      <c r="DCC13" s="43"/>
      <c r="DCD13" s="43"/>
      <c r="DCE13" s="43"/>
      <c r="DCF13" s="43"/>
      <c r="DCG13" s="43"/>
      <c r="DCH13" s="43"/>
      <c r="DCI13" s="43"/>
      <c r="DCJ13" s="43"/>
      <c r="DCK13" s="43"/>
      <c r="DCL13" s="43"/>
      <c r="DCM13" s="43"/>
      <c r="DCN13" s="43"/>
      <c r="DCO13" s="43"/>
      <c r="DCP13" s="43"/>
      <c r="DCQ13" s="43"/>
      <c r="DCR13" s="43"/>
      <c r="DCS13" s="43"/>
      <c r="DCT13" s="43"/>
      <c r="DCU13" s="43"/>
      <c r="DCV13" s="43"/>
      <c r="DCW13" s="43"/>
      <c r="DCX13" s="43"/>
      <c r="DCY13" s="43"/>
      <c r="DCZ13" s="43"/>
      <c r="DDA13" s="43"/>
      <c r="DDB13" s="43"/>
      <c r="DDC13" s="43"/>
      <c r="DDD13" s="43"/>
      <c r="DDE13" s="43"/>
      <c r="DDF13" s="43"/>
      <c r="DDG13" s="43"/>
      <c r="DDH13" s="43"/>
      <c r="DDI13" s="43"/>
      <c r="DDJ13" s="43"/>
      <c r="DDK13" s="43"/>
      <c r="DDL13" s="43"/>
      <c r="DDM13" s="43"/>
      <c r="DDN13" s="43"/>
      <c r="DDO13" s="43"/>
      <c r="DDP13" s="43"/>
      <c r="DDQ13" s="43"/>
      <c r="DDR13" s="43"/>
      <c r="DDS13" s="43"/>
      <c r="DDT13" s="43"/>
      <c r="DDU13" s="43"/>
      <c r="DDV13" s="43"/>
      <c r="DDW13" s="43"/>
      <c r="DDX13" s="43"/>
      <c r="DDY13" s="43"/>
      <c r="DDZ13" s="43"/>
      <c r="DEA13" s="43"/>
      <c r="DEB13" s="43"/>
      <c r="DEC13" s="43"/>
      <c r="DED13" s="43"/>
      <c r="DEE13" s="43"/>
      <c r="DEF13" s="43"/>
      <c r="DEG13" s="43"/>
      <c r="DEH13" s="43"/>
      <c r="DEI13" s="43"/>
      <c r="DEJ13" s="43"/>
      <c r="DEK13" s="43"/>
      <c r="DEL13" s="43"/>
      <c r="DEM13" s="43"/>
      <c r="DEN13" s="43"/>
      <c r="DEO13" s="43"/>
      <c r="DEP13" s="43"/>
      <c r="DEQ13" s="43"/>
      <c r="DER13" s="43"/>
      <c r="DES13" s="43"/>
      <c r="DET13" s="43"/>
      <c r="DEU13" s="43"/>
      <c r="DEV13" s="43"/>
      <c r="DEW13" s="43"/>
      <c r="DEX13" s="43"/>
      <c r="DEY13" s="43"/>
      <c r="DEZ13" s="43"/>
      <c r="DFA13" s="43"/>
      <c r="DFB13" s="43"/>
      <c r="DFC13" s="43"/>
      <c r="DFD13" s="43"/>
      <c r="DFE13" s="43"/>
      <c r="DFF13" s="43"/>
      <c r="DFG13" s="43"/>
      <c r="DFH13" s="43"/>
      <c r="DFI13" s="43"/>
      <c r="DFJ13" s="43"/>
      <c r="DFK13" s="43"/>
      <c r="DFL13" s="43"/>
      <c r="DFM13" s="43"/>
      <c r="DFN13" s="43"/>
      <c r="DFO13" s="43"/>
      <c r="DFP13" s="43"/>
      <c r="DFQ13" s="43"/>
      <c r="DFR13" s="43"/>
      <c r="DFS13" s="43"/>
      <c r="DFT13" s="43"/>
      <c r="DFU13" s="43"/>
      <c r="DFV13" s="43"/>
      <c r="DFW13" s="43"/>
      <c r="DFX13" s="43"/>
      <c r="DFY13" s="43"/>
      <c r="DFZ13" s="43"/>
      <c r="DGA13" s="43"/>
      <c r="DGB13" s="43"/>
      <c r="DGC13" s="43"/>
      <c r="DGD13" s="43"/>
      <c r="DGE13" s="43"/>
      <c r="DGF13" s="43"/>
      <c r="DGG13" s="43"/>
      <c r="DGH13" s="43"/>
      <c r="DGI13" s="43"/>
      <c r="DGJ13" s="43"/>
      <c r="DGK13" s="43"/>
      <c r="DGL13" s="43"/>
      <c r="DGM13" s="43"/>
      <c r="DGN13" s="43"/>
      <c r="DGO13" s="43"/>
      <c r="DGP13" s="43"/>
      <c r="DGQ13" s="43"/>
      <c r="DGR13" s="43"/>
      <c r="DGS13" s="43"/>
      <c r="DGT13" s="43"/>
      <c r="DGU13" s="43"/>
      <c r="DGV13" s="43"/>
      <c r="DGW13" s="43"/>
      <c r="DGX13" s="43"/>
      <c r="DGY13" s="43"/>
      <c r="DGZ13" s="43"/>
      <c r="DHA13" s="43"/>
      <c r="DHB13" s="43"/>
      <c r="DHC13" s="43"/>
      <c r="DHD13" s="43"/>
      <c r="DHE13" s="43"/>
      <c r="DHF13" s="43"/>
      <c r="DHG13" s="43"/>
      <c r="DHH13" s="43"/>
      <c r="DHI13" s="43"/>
      <c r="DHJ13" s="43"/>
      <c r="DHK13" s="43"/>
      <c r="DHL13" s="43"/>
      <c r="DHM13" s="43"/>
      <c r="DHN13" s="43"/>
      <c r="DHO13" s="43"/>
      <c r="DHP13" s="43"/>
      <c r="DHQ13" s="43"/>
      <c r="DHR13" s="43"/>
      <c r="DHS13" s="43"/>
      <c r="DHT13" s="43"/>
      <c r="DHU13" s="43"/>
      <c r="DHV13" s="43"/>
      <c r="DHW13" s="43"/>
      <c r="DHX13" s="43"/>
      <c r="DHY13" s="43"/>
      <c r="DHZ13" s="43"/>
      <c r="DIA13" s="43"/>
      <c r="DIB13" s="43"/>
      <c r="DIC13" s="43"/>
      <c r="DID13" s="43"/>
      <c r="DIE13" s="43"/>
      <c r="DIF13" s="43"/>
      <c r="DIG13" s="43"/>
      <c r="DIH13" s="43"/>
      <c r="DII13" s="43"/>
      <c r="DIJ13" s="43"/>
      <c r="DIK13" s="43"/>
      <c r="DIL13" s="43"/>
      <c r="DIM13" s="43"/>
      <c r="DIN13" s="43"/>
      <c r="DIO13" s="43"/>
      <c r="DIP13" s="43"/>
      <c r="DIQ13" s="43"/>
      <c r="DIR13" s="43"/>
      <c r="DIS13" s="43"/>
      <c r="DIT13" s="43"/>
      <c r="DIU13" s="43"/>
      <c r="DIV13" s="43"/>
      <c r="DIW13" s="43"/>
      <c r="DIX13" s="43"/>
      <c r="DIY13" s="43"/>
      <c r="DIZ13" s="43"/>
      <c r="DJA13" s="43"/>
      <c r="DJB13" s="43"/>
      <c r="DJC13" s="43"/>
      <c r="DJD13" s="43"/>
      <c r="DJE13" s="43"/>
      <c r="DJF13" s="43"/>
      <c r="DJG13" s="43"/>
      <c r="DJH13" s="43"/>
      <c r="DJI13" s="43"/>
      <c r="DJJ13" s="43"/>
      <c r="DJK13" s="43"/>
      <c r="DJL13" s="43"/>
      <c r="DJM13" s="43"/>
      <c r="DJN13" s="43"/>
      <c r="DJO13" s="43"/>
      <c r="DJP13" s="43"/>
      <c r="DJQ13" s="43"/>
      <c r="DJR13" s="43"/>
      <c r="DJS13" s="43"/>
      <c r="DJT13" s="43"/>
      <c r="DJU13" s="43"/>
      <c r="DJV13" s="43"/>
      <c r="DJW13" s="43"/>
      <c r="DJX13" s="43"/>
      <c r="DJY13" s="43"/>
      <c r="DJZ13" s="43"/>
      <c r="DKA13" s="43"/>
      <c r="DKB13" s="43"/>
      <c r="DKC13" s="43"/>
      <c r="DKD13" s="43"/>
      <c r="DKE13" s="43"/>
      <c r="DKF13" s="43"/>
      <c r="DKG13" s="43"/>
      <c r="DKH13" s="43"/>
      <c r="DKI13" s="43"/>
      <c r="DKJ13" s="43"/>
      <c r="DKK13" s="43"/>
      <c r="DKL13" s="43"/>
      <c r="DKM13" s="43"/>
      <c r="DKN13" s="43"/>
      <c r="DKO13" s="43"/>
      <c r="DKP13" s="43"/>
      <c r="DKQ13" s="43"/>
      <c r="DKR13" s="43"/>
      <c r="DKS13" s="43"/>
      <c r="DKT13" s="43"/>
      <c r="DKU13" s="43"/>
      <c r="DKV13" s="43"/>
      <c r="DKW13" s="43"/>
      <c r="DKX13" s="43"/>
      <c r="DKY13" s="43"/>
      <c r="DKZ13" s="43"/>
      <c r="DLA13" s="43"/>
      <c r="DLB13" s="43"/>
      <c r="DLC13" s="43"/>
      <c r="DLD13" s="43"/>
      <c r="DLE13" s="43"/>
      <c r="DLF13" s="43"/>
      <c r="DLG13" s="43"/>
      <c r="DLH13" s="43"/>
      <c r="DLI13" s="43"/>
      <c r="DLJ13" s="43"/>
      <c r="DLK13" s="43"/>
      <c r="DLL13" s="43"/>
      <c r="DLM13" s="43"/>
      <c r="DLN13" s="43"/>
      <c r="DLO13" s="43"/>
      <c r="DLP13" s="43"/>
      <c r="DLQ13" s="43"/>
      <c r="DLR13" s="43"/>
      <c r="DLS13" s="43"/>
      <c r="DLT13" s="43"/>
      <c r="DLU13" s="43"/>
      <c r="DLV13" s="43"/>
      <c r="DLW13" s="43"/>
      <c r="DLX13" s="43"/>
      <c r="DLY13" s="43"/>
      <c r="DLZ13" s="43"/>
      <c r="DMA13" s="43"/>
      <c r="DMB13" s="43"/>
      <c r="DMC13" s="43"/>
      <c r="DMD13" s="43"/>
      <c r="DME13" s="43"/>
      <c r="DMF13" s="43"/>
      <c r="DMG13" s="43"/>
      <c r="DMH13" s="43"/>
      <c r="DMI13" s="43"/>
      <c r="DMJ13" s="43"/>
      <c r="DMK13" s="43"/>
      <c r="DML13" s="43"/>
      <c r="DMM13" s="43"/>
      <c r="DMN13" s="43"/>
      <c r="DMO13" s="43"/>
      <c r="DMP13" s="43"/>
      <c r="DMQ13" s="43"/>
      <c r="DMR13" s="43"/>
      <c r="DMS13" s="43"/>
      <c r="DMT13" s="43"/>
      <c r="DMU13" s="43"/>
      <c r="DMV13" s="43"/>
      <c r="DMW13" s="43"/>
      <c r="DMX13" s="43"/>
      <c r="DMY13" s="43"/>
      <c r="DMZ13" s="43"/>
      <c r="DNA13" s="43"/>
      <c r="DNB13" s="43"/>
      <c r="DNC13" s="43"/>
      <c r="DND13" s="43"/>
      <c r="DNE13" s="43"/>
      <c r="DNF13" s="43"/>
      <c r="DNG13" s="43"/>
      <c r="DNH13" s="43"/>
      <c r="DNI13" s="43"/>
      <c r="DNJ13" s="43"/>
      <c r="DNK13" s="43"/>
      <c r="DNL13" s="43"/>
      <c r="DNM13" s="43"/>
      <c r="DNN13" s="43"/>
      <c r="DNO13" s="43"/>
      <c r="DNP13" s="43"/>
      <c r="DNQ13" s="43"/>
      <c r="DNR13" s="43"/>
      <c r="DNS13" s="43"/>
      <c r="DNT13" s="43"/>
      <c r="DNU13" s="43"/>
      <c r="DNV13" s="43"/>
      <c r="DNW13" s="43"/>
      <c r="DNX13" s="43"/>
      <c r="DNY13" s="43"/>
      <c r="DNZ13" s="43"/>
      <c r="DOA13" s="43"/>
      <c r="DOB13" s="43"/>
      <c r="DOC13" s="43"/>
      <c r="DOD13" s="43"/>
      <c r="DOE13" s="43"/>
      <c r="DOF13" s="43"/>
      <c r="DOG13" s="43"/>
      <c r="DOH13" s="43"/>
      <c r="DOI13" s="43"/>
      <c r="DOJ13" s="43"/>
      <c r="DOK13" s="43"/>
      <c r="DOL13" s="43"/>
      <c r="DOM13" s="43"/>
      <c r="DON13" s="43"/>
      <c r="DOO13" s="43"/>
      <c r="DOP13" s="43"/>
      <c r="DOQ13" s="43"/>
      <c r="DOR13" s="43"/>
      <c r="DOS13" s="43"/>
      <c r="DOT13" s="43"/>
      <c r="DOU13" s="43"/>
      <c r="DOV13" s="43"/>
      <c r="DOW13" s="43"/>
      <c r="DOX13" s="43"/>
      <c r="DOY13" s="43"/>
      <c r="DOZ13" s="43"/>
      <c r="DPA13" s="43"/>
      <c r="DPB13" s="43"/>
      <c r="DPC13" s="43"/>
      <c r="DPD13" s="43"/>
      <c r="DPE13" s="43"/>
      <c r="DPF13" s="43"/>
      <c r="DPG13" s="43"/>
      <c r="DPH13" s="43"/>
      <c r="DPI13" s="43"/>
      <c r="DPJ13" s="43"/>
      <c r="DPK13" s="43"/>
      <c r="DPL13" s="43"/>
      <c r="DPM13" s="43"/>
      <c r="DPN13" s="43"/>
      <c r="DPO13" s="43"/>
      <c r="DPP13" s="43"/>
      <c r="DPQ13" s="43"/>
      <c r="DPR13" s="43"/>
      <c r="DPS13" s="43"/>
      <c r="DPT13" s="43"/>
      <c r="DPU13" s="43"/>
      <c r="DPV13" s="43"/>
      <c r="DPW13" s="43"/>
      <c r="DPX13" s="43"/>
      <c r="DPY13" s="43"/>
      <c r="DPZ13" s="43"/>
      <c r="DQA13" s="43"/>
      <c r="DQB13" s="43"/>
      <c r="DQC13" s="43"/>
      <c r="DQD13" s="43"/>
      <c r="DQE13" s="43"/>
      <c r="DQF13" s="43"/>
      <c r="DQG13" s="43"/>
      <c r="DQH13" s="43"/>
      <c r="DQI13" s="43"/>
      <c r="DQJ13" s="43"/>
      <c r="DQK13" s="43"/>
      <c r="DQL13" s="43"/>
      <c r="DQM13" s="43"/>
      <c r="DQN13" s="43"/>
      <c r="DQO13" s="43"/>
      <c r="DQP13" s="43"/>
      <c r="DQQ13" s="43"/>
      <c r="DQR13" s="43"/>
      <c r="DQS13" s="43"/>
      <c r="DQT13" s="43"/>
      <c r="DQU13" s="43"/>
      <c r="DQV13" s="43"/>
      <c r="DQW13" s="43"/>
      <c r="DQX13" s="43"/>
      <c r="DQY13" s="43"/>
      <c r="DQZ13" s="43"/>
      <c r="DRA13" s="43"/>
      <c r="DRB13" s="43"/>
      <c r="DRC13" s="43"/>
      <c r="DRD13" s="43"/>
      <c r="DRE13" s="43"/>
      <c r="DRF13" s="43"/>
      <c r="DRG13" s="43"/>
      <c r="DRH13" s="43"/>
      <c r="DRI13" s="43"/>
      <c r="DRJ13" s="43"/>
      <c r="DRK13" s="43"/>
      <c r="DRL13" s="43"/>
      <c r="DRM13" s="43"/>
      <c r="DRN13" s="43"/>
      <c r="DRO13" s="43"/>
      <c r="DRP13" s="43"/>
      <c r="DRQ13" s="43"/>
      <c r="DRR13" s="43"/>
      <c r="DRS13" s="43"/>
      <c r="DRT13" s="43"/>
      <c r="DRU13" s="43"/>
      <c r="DRV13" s="43"/>
      <c r="DRW13" s="43"/>
      <c r="DRX13" s="43"/>
      <c r="DRY13" s="43"/>
      <c r="DRZ13" s="43"/>
      <c r="DSA13" s="43"/>
      <c r="DSB13" s="43"/>
      <c r="DSC13" s="43"/>
      <c r="DSD13" s="43"/>
      <c r="DSE13" s="43"/>
      <c r="DSF13" s="43"/>
      <c r="DSG13" s="43"/>
      <c r="DSH13" s="43"/>
      <c r="DSI13" s="43"/>
      <c r="DSJ13" s="43"/>
      <c r="DSK13" s="43"/>
      <c r="DSL13" s="43"/>
      <c r="DSM13" s="43"/>
      <c r="DSN13" s="43"/>
      <c r="DSO13" s="43"/>
      <c r="DSP13" s="43"/>
      <c r="DSQ13" s="43"/>
      <c r="DSR13" s="43"/>
      <c r="DSS13" s="43"/>
      <c r="DST13" s="43"/>
      <c r="DSU13" s="43"/>
      <c r="DSV13" s="43"/>
      <c r="DSW13" s="43"/>
      <c r="DSX13" s="43"/>
      <c r="DSY13" s="43"/>
      <c r="DSZ13" s="43"/>
      <c r="DTA13" s="43"/>
      <c r="DTB13" s="43"/>
      <c r="DTC13" s="43"/>
      <c r="DTD13" s="43"/>
      <c r="DTE13" s="43"/>
      <c r="DTF13" s="43"/>
      <c r="DTG13" s="43"/>
      <c r="DTH13" s="43"/>
      <c r="DTI13" s="43"/>
      <c r="DTJ13" s="43"/>
      <c r="DTK13" s="43"/>
      <c r="DTL13" s="43"/>
      <c r="DTM13" s="43"/>
      <c r="DTN13" s="43"/>
      <c r="DTO13" s="43"/>
      <c r="DTP13" s="43"/>
      <c r="DTQ13" s="43"/>
      <c r="DTR13" s="43"/>
      <c r="DTS13" s="43"/>
      <c r="DTT13" s="43"/>
      <c r="DTU13" s="43"/>
      <c r="DTV13" s="43"/>
      <c r="DTW13" s="43"/>
      <c r="DTX13" s="43"/>
      <c r="DTY13" s="43"/>
      <c r="DTZ13" s="43"/>
      <c r="DUA13" s="43"/>
      <c r="DUB13" s="43"/>
      <c r="DUC13" s="43"/>
      <c r="DUD13" s="43"/>
      <c r="DUE13" s="43"/>
      <c r="DUF13" s="43"/>
      <c r="DUG13" s="43"/>
      <c r="DUH13" s="43"/>
      <c r="DUI13" s="43"/>
      <c r="DUJ13" s="43"/>
      <c r="DUK13" s="43"/>
      <c r="DUL13" s="43"/>
      <c r="DUM13" s="43"/>
      <c r="DUN13" s="43"/>
      <c r="DUO13" s="43"/>
      <c r="DUP13" s="43"/>
      <c r="DUQ13" s="43"/>
      <c r="DUR13" s="43"/>
      <c r="DUS13" s="43"/>
      <c r="DUT13" s="43"/>
      <c r="DUU13" s="43"/>
      <c r="DUV13" s="43"/>
      <c r="DUW13" s="43"/>
      <c r="DUX13" s="43"/>
      <c r="DUY13" s="43"/>
      <c r="DUZ13" s="43"/>
      <c r="DVA13" s="43"/>
      <c r="DVB13" s="43"/>
      <c r="DVC13" s="43"/>
      <c r="DVD13" s="43"/>
      <c r="DVE13" s="43"/>
      <c r="DVF13" s="43"/>
      <c r="DVG13" s="43"/>
      <c r="DVH13" s="43"/>
      <c r="DVI13" s="43"/>
      <c r="DVJ13" s="43"/>
      <c r="DVK13" s="43"/>
      <c r="DVL13" s="43"/>
      <c r="DVM13" s="43"/>
      <c r="DVN13" s="43"/>
      <c r="DVO13" s="43"/>
      <c r="DVP13" s="43"/>
      <c r="DVQ13" s="43"/>
      <c r="DVR13" s="43"/>
      <c r="DVS13" s="43"/>
      <c r="DVT13" s="43"/>
      <c r="DVU13" s="43"/>
      <c r="DVV13" s="43"/>
      <c r="DVW13" s="43"/>
      <c r="DVX13" s="43"/>
      <c r="DVY13" s="43"/>
      <c r="DVZ13" s="43"/>
      <c r="DWA13" s="43"/>
      <c r="DWB13" s="43"/>
      <c r="DWC13" s="43"/>
      <c r="DWD13" s="43"/>
      <c r="DWE13" s="43"/>
      <c r="DWF13" s="43"/>
      <c r="DWG13" s="43"/>
      <c r="DWH13" s="43"/>
      <c r="DWI13" s="43"/>
      <c r="DWJ13" s="43"/>
      <c r="DWK13" s="43"/>
      <c r="DWL13" s="43"/>
      <c r="DWM13" s="43"/>
      <c r="DWN13" s="43"/>
      <c r="DWO13" s="43"/>
      <c r="DWP13" s="43"/>
      <c r="DWQ13" s="43"/>
      <c r="DWR13" s="43"/>
      <c r="DWS13" s="43"/>
      <c r="DWT13" s="43"/>
      <c r="DWU13" s="43"/>
      <c r="DWV13" s="43"/>
      <c r="DWW13" s="43"/>
      <c r="DWX13" s="43"/>
      <c r="DWY13" s="43"/>
      <c r="DWZ13" s="43"/>
      <c r="DXA13" s="43"/>
      <c r="DXB13" s="43"/>
      <c r="DXC13" s="43"/>
      <c r="DXD13" s="43"/>
      <c r="DXE13" s="43"/>
      <c r="DXF13" s="43"/>
      <c r="DXG13" s="43"/>
      <c r="DXH13" s="43"/>
      <c r="DXI13" s="43"/>
      <c r="DXJ13" s="43"/>
      <c r="DXK13" s="43"/>
      <c r="DXL13" s="43"/>
      <c r="DXM13" s="43"/>
      <c r="DXN13" s="43"/>
      <c r="DXO13" s="43"/>
      <c r="DXP13" s="43"/>
      <c r="DXQ13" s="43"/>
      <c r="DXR13" s="43"/>
      <c r="DXS13" s="43"/>
      <c r="DXT13" s="43"/>
      <c r="DXU13" s="43"/>
      <c r="DXV13" s="43"/>
      <c r="DXW13" s="43"/>
      <c r="DXX13" s="43"/>
      <c r="DXY13" s="43"/>
      <c r="DXZ13" s="43"/>
      <c r="DYA13" s="43"/>
      <c r="DYB13" s="43"/>
      <c r="DYC13" s="43"/>
      <c r="DYD13" s="43"/>
      <c r="DYE13" s="43"/>
      <c r="DYF13" s="43"/>
      <c r="DYG13" s="43"/>
      <c r="DYH13" s="43"/>
      <c r="DYI13" s="43"/>
      <c r="DYJ13" s="43"/>
      <c r="DYK13" s="43"/>
      <c r="DYL13" s="43"/>
      <c r="DYM13" s="43"/>
      <c r="DYN13" s="43"/>
      <c r="DYO13" s="43"/>
      <c r="DYP13" s="43"/>
      <c r="DYQ13" s="43"/>
      <c r="DYR13" s="43"/>
      <c r="DYS13" s="43"/>
      <c r="DYT13" s="43"/>
      <c r="DYU13" s="43"/>
      <c r="DYV13" s="43"/>
      <c r="DYW13" s="43"/>
      <c r="DYX13" s="43"/>
      <c r="DYY13" s="43"/>
      <c r="DYZ13" s="43"/>
      <c r="DZA13" s="43"/>
      <c r="DZB13" s="43"/>
      <c r="DZC13" s="43"/>
      <c r="DZD13" s="43"/>
      <c r="DZE13" s="43"/>
      <c r="DZF13" s="43"/>
      <c r="DZG13" s="43"/>
      <c r="DZH13" s="43"/>
      <c r="DZI13" s="43"/>
      <c r="DZJ13" s="43"/>
      <c r="DZK13" s="43"/>
      <c r="DZL13" s="43"/>
      <c r="DZM13" s="43"/>
      <c r="DZN13" s="43"/>
      <c r="DZO13" s="43"/>
      <c r="DZP13" s="43"/>
      <c r="DZQ13" s="43"/>
      <c r="DZR13" s="43"/>
      <c r="DZS13" s="43"/>
      <c r="DZT13" s="43"/>
      <c r="DZU13" s="43"/>
      <c r="DZV13" s="43"/>
      <c r="DZW13" s="43"/>
      <c r="DZX13" s="43"/>
      <c r="DZY13" s="43"/>
      <c r="DZZ13" s="43"/>
      <c r="EAA13" s="43"/>
      <c r="EAB13" s="43"/>
      <c r="EAC13" s="43"/>
      <c r="EAD13" s="43"/>
      <c r="EAE13" s="43"/>
      <c r="EAF13" s="43"/>
      <c r="EAG13" s="43"/>
      <c r="EAH13" s="43"/>
      <c r="EAI13" s="43"/>
      <c r="EAJ13" s="43"/>
      <c r="EAK13" s="43"/>
      <c r="EAL13" s="43"/>
      <c r="EAM13" s="43"/>
      <c r="EAN13" s="43"/>
      <c r="EAO13" s="43"/>
      <c r="EAP13" s="43"/>
      <c r="EAQ13" s="43"/>
      <c r="EAR13" s="43"/>
      <c r="EAS13" s="43"/>
      <c r="EAT13" s="43"/>
      <c r="EAU13" s="43"/>
      <c r="EAV13" s="43"/>
      <c r="EAW13" s="43"/>
      <c r="EAX13" s="43"/>
      <c r="EAY13" s="43"/>
      <c r="EAZ13" s="43"/>
      <c r="EBA13" s="43"/>
      <c r="EBB13" s="43"/>
      <c r="EBC13" s="43"/>
      <c r="EBD13" s="43"/>
      <c r="EBE13" s="43"/>
      <c r="EBF13" s="43"/>
      <c r="EBG13" s="43"/>
      <c r="EBH13" s="43"/>
      <c r="EBI13" s="43"/>
      <c r="EBJ13" s="43"/>
      <c r="EBK13" s="43"/>
      <c r="EBL13" s="43"/>
      <c r="EBM13" s="43"/>
      <c r="EBN13" s="43"/>
      <c r="EBO13" s="43"/>
      <c r="EBP13" s="43"/>
      <c r="EBQ13" s="43"/>
      <c r="EBR13" s="43"/>
      <c r="EBS13" s="43"/>
      <c r="EBT13" s="43"/>
      <c r="EBU13" s="43"/>
      <c r="EBV13" s="43"/>
      <c r="EBW13" s="43"/>
      <c r="EBX13" s="43"/>
      <c r="EBY13" s="43"/>
      <c r="EBZ13" s="43"/>
      <c r="ECA13" s="43"/>
      <c r="ECB13" s="43"/>
      <c r="ECC13" s="43"/>
      <c r="ECD13" s="43"/>
      <c r="ECE13" s="43"/>
      <c r="ECF13" s="43"/>
      <c r="ECG13" s="43"/>
      <c r="ECH13" s="43"/>
      <c r="ECI13" s="43"/>
      <c r="ECJ13" s="43"/>
      <c r="ECK13" s="43"/>
      <c r="ECL13" s="43"/>
      <c r="ECM13" s="43"/>
      <c r="ECN13" s="43"/>
      <c r="ECO13" s="43"/>
      <c r="ECP13" s="43"/>
      <c r="ECQ13" s="43"/>
      <c r="ECR13" s="43"/>
      <c r="ECS13" s="43"/>
      <c r="ECT13" s="43"/>
      <c r="ECU13" s="43"/>
      <c r="ECV13" s="43"/>
      <c r="ECW13" s="43"/>
      <c r="ECX13" s="43"/>
      <c r="ECY13" s="43"/>
      <c r="ECZ13" s="43"/>
      <c r="EDA13" s="43"/>
      <c r="EDB13" s="43"/>
      <c r="EDC13" s="43"/>
      <c r="EDD13" s="43"/>
      <c r="EDE13" s="43"/>
      <c r="EDF13" s="43"/>
      <c r="EDG13" s="43"/>
      <c r="EDH13" s="43"/>
      <c r="EDI13" s="43"/>
      <c r="EDJ13" s="43"/>
      <c r="EDK13" s="43"/>
      <c r="EDL13" s="43"/>
      <c r="EDM13" s="43"/>
      <c r="EDN13" s="43"/>
      <c r="EDO13" s="43"/>
      <c r="EDP13" s="43"/>
      <c r="EDQ13" s="43"/>
      <c r="EDR13" s="43"/>
      <c r="EDS13" s="43"/>
      <c r="EDT13" s="43"/>
      <c r="EDU13" s="43"/>
      <c r="EDV13" s="43"/>
      <c r="EDW13" s="43"/>
      <c r="EDX13" s="43"/>
      <c r="EDY13" s="43"/>
      <c r="EDZ13" s="43"/>
      <c r="EEA13" s="43"/>
      <c r="EEB13" s="43"/>
      <c r="EEC13" s="43"/>
      <c r="EED13" s="43"/>
      <c r="EEE13" s="43"/>
      <c r="EEF13" s="43"/>
      <c r="EEG13" s="43"/>
      <c r="EEH13" s="43"/>
      <c r="EEI13" s="43"/>
      <c r="EEJ13" s="43"/>
      <c r="EEK13" s="43"/>
      <c r="EEL13" s="43"/>
      <c r="EEM13" s="43"/>
      <c r="EEN13" s="43"/>
      <c r="EEO13" s="43"/>
      <c r="EEP13" s="43"/>
      <c r="EEQ13" s="43"/>
      <c r="EER13" s="43"/>
      <c r="EES13" s="43"/>
      <c r="EET13" s="43"/>
      <c r="EEU13" s="43"/>
      <c r="EEV13" s="43"/>
      <c r="EEW13" s="43"/>
      <c r="EEX13" s="43"/>
      <c r="EEY13" s="43"/>
      <c r="EEZ13" s="43"/>
      <c r="EFA13" s="43"/>
      <c r="EFB13" s="43"/>
      <c r="EFC13" s="43"/>
      <c r="EFD13" s="43"/>
      <c r="EFE13" s="43"/>
      <c r="EFF13" s="43"/>
      <c r="EFG13" s="43"/>
      <c r="EFH13" s="43"/>
      <c r="EFI13" s="43"/>
      <c r="EFJ13" s="43"/>
      <c r="EFK13" s="43"/>
      <c r="EFL13" s="43"/>
      <c r="EFM13" s="43"/>
      <c r="EFN13" s="43"/>
      <c r="EFO13" s="43"/>
      <c r="EFP13" s="43"/>
      <c r="EFQ13" s="43"/>
      <c r="EFR13" s="43"/>
      <c r="EFS13" s="43"/>
      <c r="EFT13" s="43"/>
      <c r="EFU13" s="43"/>
      <c r="EFV13" s="43"/>
      <c r="EFW13" s="43"/>
      <c r="EFX13" s="43"/>
      <c r="EFY13" s="43"/>
      <c r="EFZ13" s="43"/>
      <c r="EGA13" s="43"/>
      <c r="EGB13" s="43"/>
      <c r="EGC13" s="43"/>
      <c r="EGD13" s="43"/>
      <c r="EGE13" s="43"/>
      <c r="EGF13" s="43"/>
      <c r="EGG13" s="43"/>
      <c r="EGH13" s="43"/>
      <c r="EGI13" s="43"/>
      <c r="EGJ13" s="43"/>
      <c r="EGK13" s="43"/>
      <c r="EGL13" s="43"/>
      <c r="EGM13" s="43"/>
      <c r="EGN13" s="43"/>
      <c r="EGO13" s="43"/>
      <c r="EGP13" s="43"/>
      <c r="EGQ13" s="43"/>
      <c r="EGR13" s="43"/>
      <c r="EGS13" s="43"/>
      <c r="EGT13" s="43"/>
      <c r="EGU13" s="43"/>
      <c r="EGV13" s="43"/>
      <c r="EGW13" s="43"/>
      <c r="EGX13" s="43"/>
      <c r="EGY13" s="43"/>
      <c r="EGZ13" s="43"/>
      <c r="EHA13" s="43"/>
      <c r="EHB13" s="43"/>
      <c r="EHC13" s="43"/>
      <c r="EHD13" s="43"/>
      <c r="EHE13" s="43"/>
      <c r="EHF13" s="43"/>
      <c r="EHG13" s="43"/>
      <c r="EHH13" s="43"/>
      <c r="EHI13" s="43"/>
      <c r="EHJ13" s="43"/>
      <c r="EHK13" s="43"/>
      <c r="EHL13" s="43"/>
      <c r="EHM13" s="43"/>
      <c r="EHN13" s="43"/>
      <c r="EHO13" s="43"/>
      <c r="EHP13" s="43"/>
      <c r="EHQ13" s="43"/>
      <c r="EHR13" s="43"/>
      <c r="EHS13" s="43"/>
      <c r="EHT13" s="43"/>
      <c r="EHU13" s="43"/>
      <c r="EHV13" s="43"/>
      <c r="EHW13" s="43"/>
      <c r="EHX13" s="43"/>
      <c r="EHY13" s="43"/>
      <c r="EHZ13" s="43"/>
      <c r="EIA13" s="43"/>
      <c r="EIB13" s="43"/>
      <c r="EIC13" s="43"/>
      <c r="EID13" s="43"/>
      <c r="EIE13" s="43"/>
      <c r="EIF13" s="43"/>
      <c r="EIG13" s="43"/>
      <c r="EIH13" s="43"/>
      <c r="EII13" s="43"/>
      <c r="EIJ13" s="43"/>
      <c r="EIK13" s="43"/>
      <c r="EIL13" s="43"/>
      <c r="EIM13" s="43"/>
      <c r="EIN13" s="43"/>
      <c r="EIO13" s="43"/>
      <c r="EIP13" s="43"/>
      <c r="EIQ13" s="43"/>
      <c r="EIR13" s="43"/>
      <c r="EIS13" s="43"/>
      <c r="EIT13" s="43"/>
      <c r="EIU13" s="43"/>
      <c r="EIV13" s="43"/>
      <c r="EIW13" s="43"/>
      <c r="EIX13" s="43"/>
      <c r="EIY13" s="43"/>
      <c r="EIZ13" s="43"/>
      <c r="EJA13" s="43"/>
      <c r="EJB13" s="43"/>
      <c r="EJC13" s="43"/>
      <c r="EJD13" s="43"/>
      <c r="EJE13" s="43"/>
      <c r="EJF13" s="43"/>
      <c r="EJG13" s="43"/>
      <c r="EJH13" s="43"/>
      <c r="EJI13" s="43"/>
      <c r="EJJ13" s="43"/>
      <c r="EJK13" s="43"/>
      <c r="EJL13" s="43"/>
      <c r="EJM13" s="43"/>
      <c r="EJN13" s="43"/>
      <c r="EJO13" s="43"/>
      <c r="EJP13" s="43"/>
      <c r="EJQ13" s="43"/>
      <c r="EJR13" s="43"/>
      <c r="EJS13" s="43"/>
      <c r="EJT13" s="43"/>
      <c r="EJU13" s="43"/>
      <c r="EJV13" s="43"/>
      <c r="EJW13" s="43"/>
      <c r="EJX13" s="43"/>
      <c r="EJY13" s="43"/>
      <c r="EJZ13" s="43"/>
      <c r="EKA13" s="43"/>
      <c r="EKB13" s="43"/>
      <c r="EKC13" s="43"/>
      <c r="EKD13" s="43"/>
      <c r="EKE13" s="43"/>
      <c r="EKF13" s="43"/>
      <c r="EKG13" s="43"/>
      <c r="EKH13" s="43"/>
      <c r="EKI13" s="43"/>
      <c r="EKJ13" s="43"/>
      <c r="EKK13" s="43"/>
      <c r="EKL13" s="43"/>
      <c r="EKM13" s="43"/>
      <c r="EKN13" s="43"/>
      <c r="EKO13" s="43"/>
      <c r="EKP13" s="43"/>
      <c r="EKQ13" s="43"/>
      <c r="EKR13" s="43"/>
      <c r="EKS13" s="43"/>
      <c r="EKT13" s="43"/>
      <c r="EKU13" s="43"/>
      <c r="EKV13" s="43"/>
      <c r="EKW13" s="43"/>
      <c r="EKX13" s="43"/>
      <c r="EKY13" s="43"/>
      <c r="EKZ13" s="43"/>
      <c r="ELA13" s="43"/>
      <c r="ELB13" s="43"/>
      <c r="ELC13" s="43"/>
      <c r="ELD13" s="43"/>
      <c r="ELE13" s="43"/>
      <c r="ELF13" s="43"/>
      <c r="ELG13" s="43"/>
      <c r="ELH13" s="43"/>
      <c r="ELI13" s="43"/>
      <c r="ELJ13" s="43"/>
      <c r="ELK13" s="43"/>
      <c r="ELL13" s="43"/>
      <c r="ELM13" s="43"/>
      <c r="ELN13" s="43"/>
      <c r="ELO13" s="43"/>
      <c r="ELP13" s="43"/>
      <c r="ELQ13" s="43"/>
      <c r="ELR13" s="43"/>
      <c r="ELS13" s="43"/>
      <c r="ELT13" s="43"/>
      <c r="ELU13" s="43"/>
      <c r="ELV13" s="43"/>
      <c r="ELW13" s="43"/>
      <c r="ELX13" s="43"/>
      <c r="ELY13" s="43"/>
      <c r="ELZ13" s="43"/>
      <c r="EMA13" s="43"/>
      <c r="EMB13" s="43"/>
      <c r="EMC13" s="43"/>
      <c r="EMD13" s="43"/>
      <c r="EME13" s="43"/>
      <c r="EMF13" s="43"/>
      <c r="EMG13" s="43"/>
      <c r="EMH13" s="43"/>
      <c r="EMI13" s="43"/>
      <c r="EMJ13" s="43"/>
      <c r="EMK13" s="43"/>
      <c r="EML13" s="43"/>
      <c r="EMM13" s="43"/>
      <c r="EMN13" s="43"/>
      <c r="EMO13" s="43"/>
      <c r="EMP13" s="43"/>
      <c r="EMQ13" s="43"/>
      <c r="EMR13" s="43"/>
      <c r="EMS13" s="43"/>
      <c r="EMT13" s="43"/>
      <c r="EMU13" s="43"/>
      <c r="EMV13" s="43"/>
      <c r="EMW13" s="43"/>
      <c r="EMX13" s="43"/>
      <c r="EMY13" s="43"/>
      <c r="EMZ13" s="43"/>
      <c r="ENA13" s="43"/>
      <c r="ENB13" s="43"/>
      <c r="ENC13" s="43"/>
      <c r="END13" s="43"/>
      <c r="ENE13" s="43"/>
      <c r="ENF13" s="43"/>
      <c r="ENG13" s="43"/>
      <c r="ENH13" s="43"/>
      <c r="ENI13" s="43"/>
      <c r="ENJ13" s="43"/>
      <c r="ENK13" s="43"/>
      <c r="ENL13" s="43"/>
      <c r="ENM13" s="43"/>
      <c r="ENN13" s="43"/>
      <c r="ENO13" s="43"/>
      <c r="ENP13" s="43"/>
      <c r="ENQ13" s="43"/>
      <c r="ENR13" s="43"/>
      <c r="ENS13" s="43"/>
      <c r="ENT13" s="43"/>
      <c r="ENU13" s="43"/>
      <c r="ENV13" s="43"/>
      <c r="ENW13" s="43"/>
      <c r="ENX13" s="43"/>
      <c r="ENY13" s="43"/>
      <c r="ENZ13" s="43"/>
      <c r="EOA13" s="43"/>
      <c r="EOB13" s="43"/>
      <c r="EOC13" s="43"/>
      <c r="EOD13" s="43"/>
      <c r="EOE13" s="43"/>
      <c r="EOF13" s="43"/>
      <c r="EOG13" s="43"/>
      <c r="EOH13" s="43"/>
      <c r="EOI13" s="43"/>
      <c r="EOJ13" s="43"/>
      <c r="EOK13" s="43"/>
      <c r="EOL13" s="43"/>
      <c r="EOM13" s="43"/>
      <c r="EON13" s="43"/>
      <c r="EOO13" s="43"/>
      <c r="EOP13" s="43"/>
      <c r="EOQ13" s="43"/>
      <c r="EOR13" s="43"/>
      <c r="EOS13" s="43"/>
      <c r="EOT13" s="43"/>
      <c r="EOU13" s="43"/>
      <c r="EOV13" s="43"/>
      <c r="EOW13" s="43"/>
      <c r="EOX13" s="43"/>
      <c r="EOY13" s="43"/>
      <c r="EOZ13" s="43"/>
      <c r="EPA13" s="43"/>
      <c r="EPB13" s="43"/>
      <c r="EPC13" s="43"/>
      <c r="EPD13" s="43"/>
      <c r="EPE13" s="43"/>
      <c r="EPF13" s="43"/>
      <c r="EPG13" s="43"/>
      <c r="EPH13" s="43"/>
      <c r="EPI13" s="43"/>
      <c r="EPJ13" s="43"/>
      <c r="EPK13" s="43"/>
      <c r="EPL13" s="43"/>
      <c r="EPM13" s="43"/>
      <c r="EPN13" s="43"/>
      <c r="EPO13" s="43"/>
      <c r="EPP13" s="43"/>
      <c r="EPQ13" s="43"/>
      <c r="EPR13" s="43"/>
      <c r="EPS13" s="43"/>
      <c r="EPT13" s="43"/>
      <c r="EPU13" s="43"/>
      <c r="EPV13" s="43"/>
      <c r="EPW13" s="43"/>
      <c r="EPX13" s="43"/>
      <c r="EPY13" s="43"/>
      <c r="EPZ13" s="43"/>
      <c r="EQA13" s="43"/>
      <c r="EQB13" s="43"/>
      <c r="EQC13" s="43"/>
      <c r="EQD13" s="43"/>
      <c r="EQE13" s="43"/>
      <c r="EQF13" s="43"/>
      <c r="EQG13" s="43"/>
      <c r="EQH13" s="43"/>
      <c r="EQI13" s="43"/>
      <c r="EQJ13" s="43"/>
      <c r="EQK13" s="43"/>
      <c r="EQL13" s="43"/>
      <c r="EQM13" s="43"/>
      <c r="EQN13" s="43"/>
      <c r="EQO13" s="43"/>
      <c r="EQP13" s="43"/>
      <c r="EQQ13" s="43"/>
      <c r="EQR13" s="43"/>
      <c r="EQS13" s="43"/>
      <c r="EQT13" s="43"/>
      <c r="EQU13" s="43"/>
      <c r="EQV13" s="43"/>
      <c r="EQW13" s="43"/>
      <c r="EQX13" s="43"/>
      <c r="EQY13" s="43"/>
      <c r="EQZ13" s="43"/>
      <c r="ERA13" s="43"/>
      <c r="ERB13" s="43"/>
      <c r="ERC13" s="43"/>
      <c r="ERD13" s="43"/>
      <c r="ERE13" s="43"/>
      <c r="ERF13" s="43"/>
      <c r="ERG13" s="43"/>
      <c r="ERH13" s="43"/>
      <c r="ERI13" s="43"/>
      <c r="ERJ13" s="43"/>
      <c r="ERK13" s="43"/>
      <c r="ERL13" s="43"/>
      <c r="ERM13" s="43"/>
      <c r="ERN13" s="43"/>
      <c r="ERO13" s="43"/>
      <c r="ERP13" s="43"/>
      <c r="ERQ13" s="43"/>
      <c r="ERR13" s="43"/>
      <c r="ERS13" s="43"/>
      <c r="ERT13" s="43"/>
      <c r="ERU13" s="43"/>
      <c r="ERV13" s="43"/>
      <c r="ERW13" s="43"/>
      <c r="ERX13" s="43"/>
      <c r="ERY13" s="43"/>
      <c r="ERZ13" s="43"/>
      <c r="ESA13" s="43"/>
      <c r="ESB13" s="43"/>
      <c r="ESC13" s="43"/>
      <c r="ESD13" s="43"/>
      <c r="ESE13" s="43"/>
      <c r="ESF13" s="43"/>
      <c r="ESG13" s="43"/>
      <c r="ESH13" s="43"/>
      <c r="ESI13" s="43"/>
      <c r="ESJ13" s="43"/>
      <c r="ESK13" s="43"/>
      <c r="ESL13" s="43"/>
      <c r="ESM13" s="43"/>
      <c r="ESN13" s="43"/>
      <c r="ESO13" s="43"/>
      <c r="ESP13" s="43"/>
      <c r="ESQ13" s="43"/>
      <c r="ESR13" s="43"/>
      <c r="ESS13" s="43"/>
      <c r="EST13" s="43"/>
      <c r="ESU13" s="43"/>
      <c r="ESV13" s="43"/>
      <c r="ESW13" s="43"/>
      <c r="ESX13" s="43"/>
      <c r="ESY13" s="43"/>
      <c r="ESZ13" s="43"/>
      <c r="ETA13" s="43"/>
      <c r="ETB13" s="43"/>
      <c r="ETC13" s="43"/>
      <c r="ETD13" s="43"/>
      <c r="ETE13" s="43"/>
      <c r="ETF13" s="43"/>
      <c r="ETG13" s="43"/>
      <c r="ETH13" s="43"/>
      <c r="ETI13" s="43"/>
      <c r="ETJ13" s="43"/>
      <c r="ETK13" s="43"/>
      <c r="ETL13" s="43"/>
      <c r="ETM13" s="43"/>
      <c r="ETN13" s="43"/>
      <c r="ETO13" s="43"/>
      <c r="ETP13" s="43"/>
      <c r="ETQ13" s="43"/>
      <c r="ETR13" s="43"/>
      <c r="ETS13" s="43"/>
      <c r="ETT13" s="43"/>
      <c r="ETU13" s="43"/>
      <c r="ETV13" s="43"/>
      <c r="ETW13" s="43"/>
      <c r="ETX13" s="43"/>
      <c r="ETY13" s="43"/>
      <c r="ETZ13" s="43"/>
      <c r="EUA13" s="43"/>
      <c r="EUB13" s="43"/>
      <c r="EUC13" s="43"/>
      <c r="EUD13" s="43"/>
      <c r="EUE13" s="43"/>
      <c r="EUF13" s="43"/>
      <c r="EUG13" s="43"/>
      <c r="EUH13" s="43"/>
      <c r="EUI13" s="43"/>
      <c r="EUJ13" s="43"/>
      <c r="EUK13" s="43"/>
      <c r="EUL13" s="43"/>
      <c r="EUM13" s="43"/>
      <c r="EUN13" s="43"/>
      <c r="EUO13" s="43"/>
      <c r="EUP13" s="43"/>
      <c r="EUQ13" s="43"/>
      <c r="EUR13" s="43"/>
      <c r="EUS13" s="43"/>
      <c r="EUT13" s="43"/>
      <c r="EUU13" s="43"/>
      <c r="EUV13" s="43"/>
      <c r="EUW13" s="43"/>
      <c r="EUX13" s="43"/>
      <c r="EUY13" s="43"/>
      <c r="EUZ13" s="43"/>
      <c r="EVA13" s="43"/>
      <c r="EVB13" s="43"/>
      <c r="EVC13" s="43"/>
      <c r="EVD13" s="43"/>
      <c r="EVE13" s="43"/>
      <c r="EVF13" s="43"/>
      <c r="EVG13" s="43"/>
      <c r="EVH13" s="43"/>
      <c r="EVI13" s="43"/>
      <c r="EVJ13" s="43"/>
      <c r="EVK13" s="43"/>
      <c r="EVL13" s="43"/>
      <c r="EVM13" s="43"/>
      <c r="EVN13" s="43"/>
      <c r="EVO13" s="43"/>
      <c r="EVP13" s="43"/>
      <c r="EVQ13" s="43"/>
      <c r="EVR13" s="43"/>
      <c r="EVS13" s="43"/>
      <c r="EVT13" s="43"/>
      <c r="EVU13" s="43"/>
      <c r="EVV13" s="43"/>
      <c r="EVW13" s="43"/>
      <c r="EVX13" s="43"/>
      <c r="EVY13" s="43"/>
      <c r="EVZ13" s="43"/>
      <c r="EWA13" s="43"/>
      <c r="EWB13" s="43"/>
      <c r="EWC13" s="43"/>
      <c r="EWD13" s="43"/>
      <c r="EWE13" s="43"/>
      <c r="EWF13" s="43"/>
      <c r="EWG13" s="43"/>
      <c r="EWH13" s="43"/>
      <c r="EWI13" s="43"/>
      <c r="EWJ13" s="43"/>
      <c r="EWK13" s="43"/>
      <c r="EWL13" s="43"/>
      <c r="EWM13" s="43"/>
      <c r="EWN13" s="43"/>
      <c r="EWO13" s="43"/>
      <c r="EWP13" s="43"/>
      <c r="EWQ13" s="43"/>
      <c r="EWR13" s="43"/>
      <c r="EWS13" s="43"/>
      <c r="EWT13" s="43"/>
      <c r="EWU13" s="43"/>
      <c r="EWV13" s="43"/>
      <c r="EWW13" s="43"/>
      <c r="EWX13" s="43"/>
      <c r="EWY13" s="43"/>
      <c r="EWZ13" s="43"/>
      <c r="EXA13" s="43"/>
      <c r="EXB13" s="43"/>
      <c r="EXC13" s="43"/>
      <c r="EXD13" s="43"/>
      <c r="EXE13" s="43"/>
      <c r="EXF13" s="43"/>
      <c r="EXG13" s="43"/>
      <c r="EXH13" s="43"/>
      <c r="EXI13" s="43"/>
      <c r="EXJ13" s="43"/>
      <c r="EXK13" s="43"/>
      <c r="EXL13" s="43"/>
      <c r="EXM13" s="43"/>
      <c r="EXN13" s="43"/>
      <c r="EXO13" s="43"/>
      <c r="EXP13" s="43"/>
      <c r="EXQ13" s="43"/>
      <c r="EXR13" s="43"/>
      <c r="EXS13" s="43"/>
      <c r="EXT13" s="43"/>
      <c r="EXU13" s="43"/>
      <c r="EXV13" s="43"/>
      <c r="EXW13" s="43"/>
      <c r="EXX13" s="43"/>
      <c r="EXY13" s="43"/>
      <c r="EXZ13" s="43"/>
      <c r="EYA13" s="43"/>
      <c r="EYB13" s="43"/>
      <c r="EYC13" s="43"/>
      <c r="EYD13" s="43"/>
      <c r="EYE13" s="43"/>
      <c r="EYF13" s="43"/>
      <c r="EYG13" s="43"/>
      <c r="EYH13" s="43"/>
      <c r="EYI13" s="43"/>
      <c r="EYJ13" s="43"/>
      <c r="EYK13" s="43"/>
      <c r="EYL13" s="43"/>
      <c r="EYM13" s="43"/>
      <c r="EYN13" s="43"/>
      <c r="EYO13" s="43"/>
      <c r="EYP13" s="43"/>
      <c r="EYQ13" s="43"/>
      <c r="EYR13" s="43"/>
      <c r="EYS13" s="43"/>
      <c r="EYT13" s="43"/>
      <c r="EYU13" s="43"/>
      <c r="EYV13" s="43"/>
      <c r="EYW13" s="43"/>
      <c r="EYX13" s="43"/>
      <c r="EYY13" s="43"/>
      <c r="EYZ13" s="43"/>
      <c r="EZA13" s="43"/>
      <c r="EZB13" s="43"/>
      <c r="EZC13" s="43"/>
      <c r="EZD13" s="43"/>
      <c r="EZE13" s="43"/>
      <c r="EZF13" s="43"/>
      <c r="EZG13" s="43"/>
      <c r="EZH13" s="43"/>
      <c r="EZI13" s="43"/>
      <c r="EZJ13" s="43"/>
      <c r="EZK13" s="43"/>
      <c r="EZL13" s="43"/>
      <c r="EZM13" s="43"/>
      <c r="EZN13" s="43"/>
      <c r="EZO13" s="43"/>
      <c r="EZP13" s="43"/>
      <c r="EZQ13" s="43"/>
      <c r="EZR13" s="43"/>
      <c r="EZS13" s="43"/>
      <c r="EZT13" s="43"/>
      <c r="EZU13" s="43"/>
      <c r="EZV13" s="43"/>
      <c r="EZW13" s="43"/>
      <c r="EZX13" s="43"/>
      <c r="EZY13" s="43"/>
      <c r="EZZ13" s="43"/>
      <c r="FAA13" s="43"/>
      <c r="FAB13" s="43"/>
      <c r="FAC13" s="43"/>
      <c r="FAD13" s="43"/>
      <c r="FAE13" s="43"/>
      <c r="FAF13" s="43"/>
      <c r="FAG13" s="43"/>
      <c r="FAH13" s="43"/>
      <c r="FAI13" s="43"/>
      <c r="FAJ13" s="43"/>
      <c r="FAK13" s="43"/>
      <c r="FAL13" s="43"/>
      <c r="FAM13" s="43"/>
      <c r="FAN13" s="43"/>
      <c r="FAO13" s="43"/>
      <c r="FAP13" s="43"/>
      <c r="FAQ13" s="43"/>
      <c r="FAR13" s="43"/>
      <c r="FAS13" s="43"/>
      <c r="FAT13" s="43"/>
      <c r="FAU13" s="43"/>
      <c r="FAV13" s="43"/>
      <c r="FAW13" s="43"/>
      <c r="FAX13" s="43"/>
      <c r="FAY13" s="43"/>
      <c r="FAZ13" s="43"/>
      <c r="FBA13" s="43"/>
      <c r="FBB13" s="43"/>
      <c r="FBC13" s="43"/>
      <c r="FBD13" s="43"/>
      <c r="FBE13" s="43"/>
      <c r="FBF13" s="43"/>
      <c r="FBG13" s="43"/>
      <c r="FBH13" s="43"/>
      <c r="FBI13" s="43"/>
      <c r="FBJ13" s="43"/>
      <c r="FBK13" s="43"/>
      <c r="FBL13" s="43"/>
      <c r="FBM13" s="43"/>
      <c r="FBN13" s="43"/>
      <c r="FBO13" s="43"/>
      <c r="FBP13" s="43"/>
      <c r="FBQ13" s="43"/>
      <c r="FBR13" s="43"/>
      <c r="FBS13" s="43"/>
      <c r="FBT13" s="43"/>
      <c r="FBU13" s="43"/>
      <c r="FBV13" s="43"/>
      <c r="FBW13" s="43"/>
      <c r="FBX13" s="43"/>
      <c r="FBY13" s="43"/>
      <c r="FBZ13" s="43"/>
      <c r="FCA13" s="43"/>
      <c r="FCB13" s="43"/>
      <c r="FCC13" s="43"/>
      <c r="FCD13" s="43"/>
      <c r="FCE13" s="43"/>
      <c r="FCF13" s="43"/>
      <c r="FCG13" s="43"/>
      <c r="FCH13" s="43"/>
      <c r="FCI13" s="43"/>
      <c r="FCJ13" s="43"/>
      <c r="FCK13" s="43"/>
      <c r="FCL13" s="43"/>
      <c r="FCM13" s="43"/>
      <c r="FCN13" s="43"/>
      <c r="FCO13" s="43"/>
      <c r="FCP13" s="43"/>
      <c r="FCQ13" s="43"/>
      <c r="FCR13" s="43"/>
      <c r="FCS13" s="43"/>
      <c r="FCT13" s="43"/>
      <c r="FCU13" s="43"/>
      <c r="FCV13" s="43"/>
      <c r="FCW13" s="43"/>
      <c r="FCX13" s="43"/>
      <c r="FCY13" s="43"/>
      <c r="FCZ13" s="43"/>
      <c r="FDA13" s="43"/>
      <c r="FDB13" s="43"/>
      <c r="FDC13" s="43"/>
      <c r="FDD13" s="43"/>
      <c r="FDE13" s="43"/>
      <c r="FDF13" s="43"/>
      <c r="FDG13" s="43"/>
      <c r="FDH13" s="43"/>
      <c r="FDI13" s="43"/>
      <c r="FDJ13" s="43"/>
      <c r="FDK13" s="43"/>
      <c r="FDL13" s="43"/>
      <c r="FDM13" s="43"/>
      <c r="FDN13" s="43"/>
      <c r="FDO13" s="43"/>
      <c r="FDP13" s="43"/>
      <c r="FDQ13" s="43"/>
      <c r="FDR13" s="43"/>
      <c r="FDS13" s="43"/>
      <c r="FDT13" s="43"/>
      <c r="FDU13" s="43"/>
      <c r="FDV13" s="43"/>
      <c r="FDW13" s="43"/>
      <c r="FDX13" s="43"/>
      <c r="FDY13" s="43"/>
      <c r="FDZ13" s="43"/>
      <c r="FEA13" s="43"/>
      <c r="FEB13" s="43"/>
      <c r="FEC13" s="43"/>
      <c r="FED13" s="43"/>
      <c r="FEE13" s="43"/>
      <c r="FEF13" s="43"/>
      <c r="FEG13" s="43"/>
      <c r="FEH13" s="43"/>
      <c r="FEI13" s="43"/>
      <c r="FEJ13" s="43"/>
      <c r="FEK13" s="43"/>
      <c r="FEL13" s="43"/>
      <c r="FEM13" s="43"/>
      <c r="FEN13" s="43"/>
      <c r="FEO13" s="43"/>
      <c r="FEP13" s="43"/>
      <c r="FEQ13" s="43"/>
      <c r="FER13" s="43"/>
      <c r="FES13" s="43"/>
      <c r="FET13" s="43"/>
      <c r="FEU13" s="43"/>
      <c r="FEV13" s="43"/>
      <c r="FEW13" s="43"/>
      <c r="FEX13" s="43"/>
      <c r="FEY13" s="43"/>
      <c r="FEZ13" s="43"/>
      <c r="FFA13" s="43"/>
      <c r="FFB13" s="43"/>
      <c r="FFC13" s="43"/>
      <c r="FFD13" s="43"/>
      <c r="FFE13" s="43"/>
      <c r="FFF13" s="43"/>
      <c r="FFG13" s="43"/>
      <c r="FFH13" s="43"/>
      <c r="FFI13" s="43"/>
      <c r="FFJ13" s="43"/>
      <c r="FFK13" s="43"/>
      <c r="FFL13" s="43"/>
      <c r="FFM13" s="43"/>
      <c r="FFN13" s="43"/>
      <c r="FFO13" s="43"/>
      <c r="FFP13" s="43"/>
      <c r="FFQ13" s="43"/>
      <c r="FFR13" s="43"/>
      <c r="FFS13" s="43"/>
      <c r="FFT13" s="43"/>
      <c r="FFU13" s="43"/>
      <c r="FFV13" s="43"/>
      <c r="FFW13" s="43"/>
      <c r="FFX13" s="43"/>
      <c r="FFY13" s="43"/>
      <c r="FFZ13" s="43"/>
      <c r="FGA13" s="43"/>
      <c r="FGB13" s="43"/>
      <c r="FGC13" s="43"/>
      <c r="FGD13" s="43"/>
      <c r="FGE13" s="43"/>
      <c r="FGF13" s="43"/>
      <c r="FGG13" s="43"/>
      <c r="FGH13" s="43"/>
      <c r="FGI13" s="43"/>
      <c r="FGJ13" s="43"/>
      <c r="FGK13" s="43"/>
      <c r="FGL13" s="43"/>
      <c r="FGM13" s="43"/>
      <c r="FGN13" s="43"/>
      <c r="FGO13" s="43"/>
      <c r="FGP13" s="43"/>
      <c r="FGQ13" s="43"/>
      <c r="FGR13" s="43"/>
      <c r="FGS13" s="43"/>
      <c r="FGT13" s="43"/>
      <c r="FGU13" s="43"/>
      <c r="FGV13" s="43"/>
      <c r="FGW13" s="43"/>
      <c r="FGX13" s="43"/>
      <c r="FGY13" s="43"/>
      <c r="FGZ13" s="43"/>
      <c r="FHA13" s="43"/>
      <c r="FHB13" s="43"/>
      <c r="FHC13" s="43"/>
      <c r="FHD13" s="43"/>
      <c r="FHE13" s="43"/>
      <c r="FHF13" s="43"/>
      <c r="FHG13" s="43"/>
      <c r="FHH13" s="43"/>
      <c r="FHI13" s="43"/>
      <c r="FHJ13" s="43"/>
      <c r="FHK13" s="43"/>
      <c r="FHL13" s="43"/>
      <c r="FHM13" s="43"/>
      <c r="FHN13" s="43"/>
      <c r="FHO13" s="43"/>
      <c r="FHP13" s="43"/>
      <c r="FHQ13" s="43"/>
      <c r="FHR13" s="43"/>
      <c r="FHS13" s="43"/>
      <c r="FHT13" s="43"/>
      <c r="FHU13" s="43"/>
      <c r="FHV13" s="43"/>
      <c r="FHW13" s="43"/>
      <c r="FHX13" s="43"/>
      <c r="FHY13" s="43"/>
      <c r="FHZ13" s="43"/>
      <c r="FIA13" s="43"/>
      <c r="FIB13" s="43"/>
      <c r="FIC13" s="43"/>
      <c r="FID13" s="43"/>
      <c r="FIE13" s="43"/>
      <c r="FIF13" s="43"/>
      <c r="FIG13" s="43"/>
      <c r="FIH13" s="43"/>
      <c r="FII13" s="43"/>
      <c r="FIJ13" s="43"/>
      <c r="FIK13" s="43"/>
      <c r="FIL13" s="43"/>
      <c r="FIM13" s="43"/>
      <c r="FIN13" s="43"/>
      <c r="FIO13" s="43"/>
      <c r="FIP13" s="43"/>
      <c r="FIQ13" s="43"/>
      <c r="FIR13" s="43"/>
      <c r="FIS13" s="43"/>
      <c r="FIT13" s="43"/>
      <c r="FIU13" s="43"/>
      <c r="FIV13" s="43"/>
      <c r="FIW13" s="43"/>
      <c r="FIX13" s="43"/>
      <c r="FIY13" s="43"/>
      <c r="FIZ13" s="43"/>
      <c r="FJA13" s="43"/>
      <c r="FJB13" s="43"/>
      <c r="FJC13" s="43"/>
      <c r="FJD13" s="43"/>
      <c r="FJE13" s="43"/>
      <c r="FJF13" s="43"/>
      <c r="FJG13" s="43"/>
      <c r="FJH13" s="43"/>
      <c r="FJI13" s="43"/>
      <c r="FJJ13" s="43"/>
      <c r="FJK13" s="43"/>
      <c r="FJL13" s="43"/>
      <c r="FJM13" s="43"/>
      <c r="FJN13" s="43"/>
      <c r="FJO13" s="43"/>
      <c r="FJP13" s="43"/>
      <c r="FJQ13" s="43"/>
      <c r="FJR13" s="43"/>
      <c r="FJS13" s="43"/>
      <c r="FJT13" s="43"/>
      <c r="FJU13" s="43"/>
      <c r="FJV13" s="43"/>
      <c r="FJW13" s="43"/>
      <c r="FJX13" s="43"/>
      <c r="FJY13" s="43"/>
      <c r="FJZ13" s="43"/>
      <c r="FKA13" s="43"/>
      <c r="FKB13" s="43"/>
      <c r="FKC13" s="43"/>
      <c r="FKD13" s="43"/>
      <c r="FKE13" s="43"/>
      <c r="FKF13" s="43"/>
      <c r="FKG13" s="43"/>
      <c r="FKH13" s="43"/>
      <c r="FKI13" s="43"/>
      <c r="FKJ13" s="43"/>
      <c r="FKK13" s="43"/>
      <c r="FKL13" s="43"/>
      <c r="FKM13" s="43"/>
      <c r="FKN13" s="43"/>
      <c r="FKO13" s="43"/>
      <c r="FKP13" s="43"/>
      <c r="FKQ13" s="43"/>
      <c r="FKR13" s="43"/>
      <c r="FKS13" s="43"/>
      <c r="FKT13" s="43"/>
      <c r="FKU13" s="43"/>
      <c r="FKV13" s="43"/>
      <c r="FKW13" s="43"/>
      <c r="FKX13" s="43"/>
      <c r="FKY13" s="43"/>
      <c r="FKZ13" s="43"/>
      <c r="FLA13" s="43"/>
      <c r="FLB13" s="43"/>
      <c r="FLC13" s="43"/>
      <c r="FLD13" s="43"/>
      <c r="FLE13" s="43"/>
      <c r="FLF13" s="43"/>
      <c r="FLG13" s="43"/>
      <c r="FLH13" s="43"/>
      <c r="FLI13" s="43"/>
      <c r="FLJ13" s="43"/>
      <c r="FLK13" s="43"/>
      <c r="FLL13" s="43"/>
      <c r="FLM13" s="43"/>
      <c r="FLN13" s="43"/>
      <c r="FLO13" s="43"/>
      <c r="FLP13" s="43"/>
      <c r="FLQ13" s="43"/>
      <c r="FLR13" s="43"/>
      <c r="FLS13" s="43"/>
      <c r="FLT13" s="43"/>
      <c r="FLU13" s="43"/>
      <c r="FLV13" s="43"/>
      <c r="FLW13" s="43"/>
      <c r="FLX13" s="43"/>
      <c r="FLY13" s="43"/>
      <c r="FLZ13" s="43"/>
      <c r="FMA13" s="43"/>
      <c r="FMB13" s="43"/>
      <c r="FMC13" s="43"/>
      <c r="FMD13" s="43"/>
      <c r="FME13" s="43"/>
      <c r="FMF13" s="43"/>
      <c r="FMG13" s="43"/>
      <c r="FMH13" s="43"/>
      <c r="FMI13" s="43"/>
      <c r="FMJ13" s="43"/>
      <c r="FMK13" s="43"/>
      <c r="FML13" s="43"/>
      <c r="FMM13" s="43"/>
      <c r="FMN13" s="43"/>
      <c r="FMO13" s="43"/>
      <c r="FMP13" s="43"/>
      <c r="FMQ13" s="43"/>
      <c r="FMR13" s="43"/>
      <c r="FMS13" s="43"/>
      <c r="FMT13" s="43"/>
      <c r="FMU13" s="43"/>
      <c r="FMV13" s="43"/>
      <c r="FMW13" s="43"/>
      <c r="FMX13" s="43"/>
      <c r="FMY13" s="43"/>
      <c r="FMZ13" s="43"/>
      <c r="FNA13" s="43"/>
      <c r="FNB13" s="43"/>
      <c r="FNC13" s="43"/>
      <c r="FND13" s="43"/>
      <c r="FNE13" s="43"/>
      <c r="FNF13" s="43"/>
      <c r="FNG13" s="43"/>
      <c r="FNH13" s="43"/>
      <c r="FNI13" s="43"/>
      <c r="FNJ13" s="43"/>
      <c r="FNK13" s="43"/>
      <c r="FNL13" s="43"/>
      <c r="FNM13" s="43"/>
      <c r="FNN13" s="43"/>
      <c r="FNO13" s="43"/>
      <c r="FNP13" s="43"/>
      <c r="FNQ13" s="43"/>
      <c r="FNR13" s="43"/>
      <c r="FNS13" s="43"/>
      <c r="FNT13" s="43"/>
      <c r="FNU13" s="43"/>
      <c r="FNV13" s="43"/>
      <c r="FNW13" s="43"/>
      <c r="FNX13" s="43"/>
      <c r="FNY13" s="43"/>
      <c r="FNZ13" s="43"/>
      <c r="FOA13" s="43"/>
      <c r="FOB13" s="43"/>
      <c r="FOC13" s="43"/>
      <c r="FOD13" s="43"/>
      <c r="FOE13" s="43"/>
      <c r="FOF13" s="43"/>
      <c r="FOG13" s="43"/>
      <c r="FOH13" s="43"/>
      <c r="FOI13" s="43"/>
      <c r="FOJ13" s="43"/>
      <c r="FOK13" s="43"/>
      <c r="FOL13" s="43"/>
      <c r="FOM13" s="43"/>
      <c r="FON13" s="43"/>
      <c r="FOO13" s="43"/>
      <c r="FOP13" s="43"/>
      <c r="FOQ13" s="43"/>
      <c r="FOR13" s="43"/>
      <c r="FOS13" s="43"/>
      <c r="FOT13" s="43"/>
      <c r="FOU13" s="43"/>
      <c r="FOV13" s="43"/>
      <c r="FOW13" s="43"/>
      <c r="FOX13" s="43"/>
      <c r="FOY13" s="43"/>
      <c r="FOZ13" s="43"/>
      <c r="FPA13" s="43"/>
      <c r="FPB13" s="43"/>
      <c r="FPC13" s="43"/>
      <c r="FPD13" s="43"/>
      <c r="FPE13" s="43"/>
      <c r="FPF13" s="43"/>
      <c r="FPG13" s="43"/>
      <c r="FPH13" s="43"/>
      <c r="FPI13" s="43"/>
      <c r="FPJ13" s="43"/>
      <c r="FPK13" s="43"/>
      <c r="FPL13" s="43"/>
      <c r="FPM13" s="43"/>
      <c r="FPN13" s="43"/>
      <c r="FPO13" s="43"/>
      <c r="FPP13" s="43"/>
      <c r="FPQ13" s="43"/>
      <c r="FPR13" s="43"/>
      <c r="FPS13" s="43"/>
      <c r="FPT13" s="43"/>
      <c r="FPU13" s="43"/>
      <c r="FPV13" s="43"/>
      <c r="FPW13" s="43"/>
      <c r="FPX13" s="43"/>
      <c r="FPY13" s="43"/>
      <c r="FPZ13" s="43"/>
      <c r="FQA13" s="43"/>
      <c r="FQB13" s="43"/>
      <c r="FQC13" s="43"/>
      <c r="FQD13" s="43"/>
      <c r="FQE13" s="43"/>
      <c r="FQF13" s="43"/>
      <c r="FQG13" s="43"/>
      <c r="FQH13" s="43"/>
      <c r="FQI13" s="43"/>
      <c r="FQJ13" s="43"/>
      <c r="FQK13" s="43"/>
      <c r="FQL13" s="43"/>
      <c r="FQM13" s="43"/>
      <c r="FQN13" s="43"/>
      <c r="FQO13" s="43"/>
      <c r="FQP13" s="43"/>
      <c r="FQQ13" s="43"/>
      <c r="FQR13" s="43"/>
      <c r="FQS13" s="43"/>
      <c r="FQT13" s="43"/>
      <c r="FQU13" s="43"/>
      <c r="FQV13" s="43"/>
      <c r="FQW13" s="43"/>
      <c r="FQX13" s="43"/>
      <c r="FQY13" s="43"/>
      <c r="FQZ13" s="43"/>
      <c r="FRA13" s="43"/>
      <c r="FRB13" s="43"/>
      <c r="FRC13" s="43"/>
      <c r="FRD13" s="43"/>
      <c r="FRE13" s="43"/>
      <c r="FRF13" s="43"/>
      <c r="FRG13" s="43"/>
      <c r="FRH13" s="43"/>
      <c r="FRI13" s="43"/>
      <c r="FRJ13" s="43"/>
      <c r="FRK13" s="43"/>
      <c r="FRL13" s="43"/>
      <c r="FRM13" s="43"/>
      <c r="FRN13" s="43"/>
      <c r="FRO13" s="43"/>
      <c r="FRP13" s="43"/>
      <c r="FRQ13" s="43"/>
      <c r="FRR13" s="43"/>
      <c r="FRS13" s="43"/>
      <c r="FRT13" s="43"/>
      <c r="FRU13" s="43"/>
      <c r="FRV13" s="43"/>
      <c r="FRW13" s="43"/>
      <c r="FRX13" s="43"/>
      <c r="FRY13" s="43"/>
      <c r="FRZ13" s="43"/>
      <c r="FSA13" s="43"/>
      <c r="FSB13" s="43"/>
      <c r="FSC13" s="43"/>
      <c r="FSD13" s="43"/>
      <c r="FSE13" s="43"/>
      <c r="FSF13" s="43"/>
      <c r="FSG13" s="43"/>
      <c r="FSH13" s="43"/>
      <c r="FSI13" s="43"/>
      <c r="FSJ13" s="43"/>
      <c r="FSK13" s="43"/>
      <c r="FSL13" s="43"/>
      <c r="FSM13" s="43"/>
      <c r="FSN13" s="43"/>
      <c r="FSO13" s="43"/>
      <c r="FSP13" s="43"/>
      <c r="FSQ13" s="43"/>
      <c r="FSR13" s="43"/>
      <c r="FSS13" s="43"/>
      <c r="FST13" s="43"/>
      <c r="FSU13" s="43"/>
      <c r="FSV13" s="43"/>
      <c r="FSW13" s="43"/>
      <c r="FSX13" s="43"/>
      <c r="FSY13" s="43"/>
      <c r="FSZ13" s="43"/>
      <c r="FTA13" s="43"/>
      <c r="FTB13" s="43"/>
      <c r="FTC13" s="43"/>
      <c r="FTD13" s="43"/>
      <c r="FTE13" s="43"/>
      <c r="FTF13" s="43"/>
      <c r="FTG13" s="43"/>
      <c r="FTH13" s="43"/>
      <c r="FTI13" s="43"/>
      <c r="FTJ13" s="43"/>
      <c r="FTK13" s="43"/>
      <c r="FTL13" s="43"/>
      <c r="FTM13" s="43"/>
      <c r="FTN13" s="43"/>
      <c r="FTO13" s="43"/>
      <c r="FTP13" s="43"/>
      <c r="FTQ13" s="43"/>
      <c r="FTR13" s="43"/>
      <c r="FTS13" s="43"/>
      <c r="FTT13" s="43"/>
      <c r="FTU13" s="43"/>
      <c r="FTV13" s="43"/>
      <c r="FTW13" s="43"/>
      <c r="FTX13" s="43"/>
      <c r="FTY13" s="43"/>
      <c r="FTZ13" s="43"/>
      <c r="FUA13" s="43"/>
      <c r="FUB13" s="43"/>
      <c r="FUC13" s="43"/>
      <c r="FUD13" s="43"/>
      <c r="FUE13" s="43"/>
      <c r="FUF13" s="43"/>
      <c r="FUG13" s="43"/>
      <c r="FUH13" s="43"/>
      <c r="FUI13" s="43"/>
      <c r="FUJ13" s="43"/>
      <c r="FUK13" s="43"/>
      <c r="FUL13" s="43"/>
      <c r="FUM13" s="43"/>
      <c r="FUN13" s="43"/>
      <c r="FUO13" s="43"/>
      <c r="FUP13" s="43"/>
      <c r="FUQ13" s="43"/>
      <c r="FUR13" s="43"/>
      <c r="FUS13" s="43"/>
      <c r="FUT13" s="43"/>
      <c r="FUU13" s="43"/>
      <c r="FUV13" s="43"/>
      <c r="FUW13" s="43"/>
      <c r="FUX13" s="43"/>
      <c r="FUY13" s="43"/>
      <c r="FUZ13" s="43"/>
      <c r="FVA13" s="43"/>
      <c r="FVB13" s="43"/>
      <c r="FVC13" s="43"/>
      <c r="FVD13" s="43"/>
      <c r="FVE13" s="43"/>
      <c r="FVF13" s="43"/>
      <c r="FVG13" s="43"/>
      <c r="FVH13" s="43"/>
      <c r="FVI13" s="43"/>
      <c r="FVJ13" s="43"/>
      <c r="FVK13" s="43"/>
      <c r="FVL13" s="43"/>
      <c r="FVM13" s="43"/>
      <c r="FVN13" s="43"/>
      <c r="FVO13" s="43"/>
      <c r="FVP13" s="43"/>
      <c r="FVQ13" s="43"/>
      <c r="FVR13" s="43"/>
      <c r="FVS13" s="43"/>
      <c r="FVT13" s="43"/>
      <c r="FVU13" s="43"/>
      <c r="FVV13" s="43"/>
      <c r="FVW13" s="43"/>
      <c r="FVX13" s="43"/>
      <c r="FVY13" s="43"/>
      <c r="FVZ13" s="43"/>
      <c r="FWA13" s="43"/>
      <c r="FWB13" s="43"/>
      <c r="FWC13" s="43"/>
      <c r="FWD13" s="43"/>
      <c r="FWE13" s="43"/>
      <c r="FWF13" s="43"/>
      <c r="FWG13" s="43"/>
      <c r="FWH13" s="43"/>
      <c r="FWI13" s="43"/>
      <c r="FWJ13" s="43"/>
      <c r="FWK13" s="43"/>
      <c r="FWL13" s="43"/>
      <c r="FWM13" s="43"/>
      <c r="FWN13" s="43"/>
      <c r="FWO13" s="43"/>
      <c r="FWP13" s="43"/>
      <c r="FWQ13" s="43"/>
      <c r="FWR13" s="43"/>
      <c r="FWS13" s="43"/>
      <c r="FWT13" s="43"/>
      <c r="FWU13" s="43"/>
      <c r="FWV13" s="43"/>
      <c r="FWW13" s="43"/>
      <c r="FWX13" s="43"/>
      <c r="FWY13" s="43"/>
      <c r="FWZ13" s="43"/>
      <c r="FXA13" s="43"/>
      <c r="FXB13" s="43"/>
      <c r="FXC13" s="43"/>
      <c r="FXD13" s="43"/>
      <c r="FXE13" s="43"/>
      <c r="FXF13" s="43"/>
      <c r="FXG13" s="43"/>
      <c r="FXH13" s="43"/>
      <c r="FXI13" s="43"/>
      <c r="FXJ13" s="43"/>
      <c r="FXK13" s="43"/>
      <c r="FXL13" s="43"/>
      <c r="FXM13" s="43"/>
      <c r="FXN13" s="43"/>
      <c r="FXO13" s="43"/>
      <c r="FXP13" s="43"/>
      <c r="FXQ13" s="43"/>
      <c r="FXR13" s="43"/>
      <c r="FXS13" s="43"/>
      <c r="FXT13" s="43"/>
      <c r="FXU13" s="43"/>
      <c r="FXV13" s="43"/>
      <c r="FXW13" s="43"/>
      <c r="FXX13" s="43"/>
      <c r="FXY13" s="43"/>
      <c r="FXZ13" s="43"/>
      <c r="FYA13" s="43"/>
      <c r="FYB13" s="43"/>
      <c r="FYC13" s="43"/>
      <c r="FYD13" s="43"/>
      <c r="FYE13" s="43"/>
      <c r="FYF13" s="43"/>
      <c r="FYG13" s="43"/>
      <c r="FYH13" s="43"/>
      <c r="FYI13" s="43"/>
      <c r="FYJ13" s="43"/>
      <c r="FYK13" s="43"/>
      <c r="FYL13" s="43"/>
      <c r="FYM13" s="43"/>
      <c r="FYN13" s="43"/>
      <c r="FYO13" s="43"/>
      <c r="FYP13" s="43"/>
      <c r="FYQ13" s="43"/>
      <c r="FYR13" s="43"/>
      <c r="FYS13" s="43"/>
      <c r="FYT13" s="43"/>
      <c r="FYU13" s="43"/>
      <c r="FYV13" s="43"/>
      <c r="FYW13" s="43"/>
      <c r="FYX13" s="43"/>
      <c r="FYY13" s="43"/>
      <c r="FYZ13" s="43"/>
      <c r="FZA13" s="43"/>
      <c r="FZB13" s="43"/>
      <c r="FZC13" s="43"/>
      <c r="FZD13" s="43"/>
      <c r="FZE13" s="43"/>
      <c r="FZF13" s="43"/>
      <c r="FZG13" s="43"/>
      <c r="FZH13" s="43"/>
      <c r="FZI13" s="43"/>
      <c r="FZJ13" s="43"/>
      <c r="FZK13" s="43"/>
      <c r="FZL13" s="43"/>
      <c r="FZM13" s="43"/>
      <c r="FZN13" s="43"/>
      <c r="FZO13" s="43"/>
      <c r="FZP13" s="43"/>
      <c r="FZQ13" s="43"/>
      <c r="FZR13" s="43"/>
      <c r="FZS13" s="43"/>
      <c r="FZT13" s="43"/>
      <c r="FZU13" s="43"/>
      <c r="FZV13" s="43"/>
      <c r="FZW13" s="43"/>
      <c r="FZX13" s="43"/>
      <c r="FZY13" s="43"/>
      <c r="FZZ13" s="43"/>
      <c r="GAA13" s="43"/>
      <c r="GAB13" s="43"/>
      <c r="GAC13" s="43"/>
      <c r="GAD13" s="43"/>
      <c r="GAE13" s="43"/>
      <c r="GAF13" s="43"/>
      <c r="GAG13" s="43"/>
      <c r="GAH13" s="43"/>
      <c r="GAI13" s="43"/>
      <c r="GAJ13" s="43"/>
      <c r="GAK13" s="43"/>
      <c r="GAL13" s="43"/>
      <c r="GAM13" s="43"/>
      <c r="GAN13" s="43"/>
      <c r="GAO13" s="43"/>
      <c r="GAP13" s="43"/>
      <c r="GAQ13" s="43"/>
      <c r="GAR13" s="43"/>
      <c r="GAS13" s="43"/>
      <c r="GAT13" s="43"/>
      <c r="GAU13" s="43"/>
      <c r="GAV13" s="43"/>
      <c r="GAW13" s="43"/>
      <c r="GAX13" s="43"/>
      <c r="GAY13" s="43"/>
      <c r="GAZ13" s="43"/>
      <c r="GBA13" s="43"/>
      <c r="GBB13" s="43"/>
      <c r="GBC13" s="43"/>
      <c r="GBD13" s="43"/>
      <c r="GBE13" s="43"/>
      <c r="GBF13" s="43"/>
      <c r="GBG13" s="43"/>
      <c r="GBH13" s="43"/>
      <c r="GBI13" s="43"/>
      <c r="GBJ13" s="43"/>
      <c r="GBK13" s="43"/>
      <c r="GBL13" s="43"/>
      <c r="GBM13" s="43"/>
      <c r="GBN13" s="43"/>
      <c r="GBO13" s="43"/>
      <c r="GBP13" s="43"/>
      <c r="GBQ13" s="43"/>
      <c r="GBR13" s="43"/>
      <c r="GBS13" s="43"/>
      <c r="GBT13" s="43"/>
      <c r="GBU13" s="43"/>
      <c r="GBV13" s="43"/>
      <c r="GBW13" s="43"/>
      <c r="GBX13" s="43"/>
      <c r="GBY13" s="43"/>
      <c r="GBZ13" s="43"/>
      <c r="GCA13" s="43"/>
      <c r="GCB13" s="43"/>
      <c r="GCC13" s="43"/>
      <c r="GCD13" s="43"/>
      <c r="GCE13" s="43"/>
      <c r="GCF13" s="43"/>
      <c r="GCG13" s="43"/>
      <c r="GCH13" s="43"/>
      <c r="GCI13" s="43"/>
      <c r="GCJ13" s="43"/>
      <c r="GCK13" s="43"/>
      <c r="GCL13" s="43"/>
      <c r="GCM13" s="43"/>
      <c r="GCN13" s="43"/>
      <c r="GCO13" s="43"/>
      <c r="GCP13" s="43"/>
      <c r="GCQ13" s="43"/>
      <c r="GCR13" s="43"/>
      <c r="GCS13" s="43"/>
      <c r="GCT13" s="43"/>
      <c r="GCU13" s="43"/>
      <c r="GCV13" s="43"/>
      <c r="GCW13" s="43"/>
      <c r="GCX13" s="43"/>
      <c r="GCY13" s="43"/>
      <c r="GCZ13" s="43"/>
      <c r="GDA13" s="43"/>
      <c r="GDB13" s="43"/>
      <c r="GDC13" s="43"/>
      <c r="GDD13" s="43"/>
      <c r="GDE13" s="43"/>
      <c r="GDF13" s="43"/>
      <c r="GDG13" s="43"/>
      <c r="GDH13" s="43"/>
      <c r="GDI13" s="43"/>
      <c r="GDJ13" s="43"/>
      <c r="GDK13" s="43"/>
      <c r="GDL13" s="43"/>
      <c r="GDM13" s="43"/>
      <c r="GDN13" s="43"/>
      <c r="GDO13" s="43"/>
      <c r="GDP13" s="43"/>
      <c r="GDQ13" s="43"/>
      <c r="GDR13" s="43"/>
      <c r="GDS13" s="43"/>
      <c r="GDT13" s="43"/>
      <c r="GDU13" s="43"/>
      <c r="GDV13" s="43"/>
      <c r="GDW13" s="43"/>
      <c r="GDX13" s="43"/>
      <c r="GDY13" s="43"/>
      <c r="GDZ13" s="43"/>
      <c r="GEA13" s="43"/>
      <c r="GEB13" s="43"/>
      <c r="GEC13" s="43"/>
      <c r="GED13" s="43"/>
      <c r="GEE13" s="43"/>
      <c r="GEF13" s="43"/>
      <c r="GEG13" s="43"/>
      <c r="GEH13" s="43"/>
      <c r="GEI13" s="43"/>
      <c r="GEJ13" s="43"/>
      <c r="GEK13" s="43"/>
      <c r="GEL13" s="43"/>
      <c r="GEM13" s="43"/>
      <c r="GEN13" s="43"/>
      <c r="GEO13" s="43"/>
      <c r="GEP13" s="43"/>
      <c r="GEQ13" s="43"/>
      <c r="GER13" s="43"/>
      <c r="GES13" s="43"/>
      <c r="GET13" s="43"/>
      <c r="GEU13" s="43"/>
      <c r="GEV13" s="43"/>
      <c r="GEW13" s="43"/>
      <c r="GEX13" s="43"/>
      <c r="GEY13" s="43"/>
      <c r="GEZ13" s="43"/>
      <c r="GFA13" s="43"/>
      <c r="GFB13" s="43"/>
      <c r="GFC13" s="43"/>
      <c r="GFD13" s="43"/>
      <c r="GFE13" s="43"/>
      <c r="GFF13" s="43"/>
      <c r="GFG13" s="43"/>
      <c r="GFH13" s="43"/>
      <c r="GFI13" s="43"/>
      <c r="GFJ13" s="43"/>
      <c r="GFK13" s="43"/>
      <c r="GFL13" s="43"/>
      <c r="GFM13" s="43"/>
      <c r="GFN13" s="43"/>
      <c r="GFO13" s="43"/>
      <c r="GFP13" s="43"/>
      <c r="GFQ13" s="43"/>
      <c r="GFR13" s="43"/>
      <c r="GFS13" s="43"/>
      <c r="GFT13" s="43"/>
      <c r="GFU13" s="43"/>
      <c r="GFV13" s="43"/>
      <c r="GFW13" s="43"/>
      <c r="GFX13" s="43"/>
      <c r="GFY13" s="43"/>
      <c r="GFZ13" s="43"/>
      <c r="GGA13" s="43"/>
      <c r="GGB13" s="43"/>
      <c r="GGC13" s="43"/>
      <c r="GGD13" s="43"/>
      <c r="GGE13" s="43"/>
      <c r="GGF13" s="43"/>
      <c r="GGG13" s="43"/>
      <c r="GGH13" s="43"/>
      <c r="GGI13" s="43"/>
      <c r="GGJ13" s="43"/>
      <c r="GGK13" s="43"/>
      <c r="GGL13" s="43"/>
      <c r="GGM13" s="43"/>
      <c r="GGN13" s="43"/>
      <c r="GGO13" s="43"/>
      <c r="GGP13" s="43"/>
      <c r="GGQ13" s="43"/>
      <c r="GGR13" s="43"/>
      <c r="GGS13" s="43"/>
      <c r="GGT13" s="43"/>
      <c r="GGU13" s="43"/>
      <c r="GGV13" s="43"/>
      <c r="GGW13" s="43"/>
      <c r="GGX13" s="43"/>
      <c r="GGY13" s="43"/>
      <c r="GGZ13" s="43"/>
      <c r="GHA13" s="43"/>
      <c r="GHB13" s="43"/>
      <c r="GHC13" s="43"/>
      <c r="GHD13" s="43"/>
      <c r="GHE13" s="43"/>
      <c r="GHF13" s="43"/>
      <c r="GHG13" s="43"/>
      <c r="GHH13" s="43"/>
      <c r="GHI13" s="43"/>
      <c r="GHJ13" s="43"/>
      <c r="GHK13" s="43"/>
      <c r="GHL13" s="43"/>
      <c r="GHM13" s="43"/>
      <c r="GHN13" s="43"/>
      <c r="GHO13" s="43"/>
      <c r="GHP13" s="43"/>
      <c r="GHQ13" s="43"/>
      <c r="GHR13" s="43"/>
      <c r="GHS13" s="43"/>
      <c r="GHT13" s="43"/>
      <c r="GHU13" s="43"/>
      <c r="GHV13" s="43"/>
      <c r="GHW13" s="43"/>
      <c r="GHX13" s="43"/>
      <c r="GHY13" s="43"/>
      <c r="GHZ13" s="43"/>
      <c r="GIA13" s="43"/>
      <c r="GIB13" s="43"/>
      <c r="GIC13" s="43"/>
      <c r="GID13" s="43"/>
      <c r="GIE13" s="43"/>
      <c r="GIF13" s="43"/>
      <c r="GIG13" s="43"/>
      <c r="GIH13" s="43"/>
      <c r="GII13" s="43"/>
      <c r="GIJ13" s="43"/>
      <c r="GIK13" s="43"/>
      <c r="GIL13" s="43"/>
      <c r="GIM13" s="43"/>
      <c r="GIN13" s="43"/>
      <c r="GIO13" s="43"/>
      <c r="GIP13" s="43"/>
      <c r="GIQ13" s="43"/>
      <c r="GIR13" s="43"/>
      <c r="GIS13" s="43"/>
      <c r="GIT13" s="43"/>
      <c r="GIU13" s="43"/>
      <c r="GIV13" s="43"/>
      <c r="GIW13" s="43"/>
      <c r="GIX13" s="43"/>
      <c r="GIY13" s="43"/>
      <c r="GIZ13" s="43"/>
      <c r="GJA13" s="43"/>
      <c r="GJB13" s="43"/>
      <c r="GJC13" s="43"/>
      <c r="GJD13" s="43"/>
      <c r="GJE13" s="43"/>
      <c r="GJF13" s="43"/>
      <c r="GJG13" s="43"/>
      <c r="GJH13" s="43"/>
      <c r="GJI13" s="43"/>
      <c r="GJJ13" s="43"/>
      <c r="GJK13" s="43"/>
      <c r="GJL13" s="43"/>
      <c r="GJM13" s="43"/>
      <c r="GJN13" s="43"/>
      <c r="GJO13" s="43"/>
      <c r="GJP13" s="43"/>
      <c r="GJQ13" s="43"/>
      <c r="GJR13" s="43"/>
      <c r="GJS13" s="43"/>
      <c r="GJT13" s="43"/>
      <c r="GJU13" s="43"/>
      <c r="GJV13" s="43"/>
      <c r="GJW13" s="43"/>
      <c r="GJX13" s="43"/>
      <c r="GJY13" s="43"/>
      <c r="GJZ13" s="43"/>
      <c r="GKA13" s="43"/>
      <c r="GKB13" s="43"/>
      <c r="GKC13" s="43"/>
      <c r="GKD13" s="43"/>
      <c r="GKE13" s="43"/>
      <c r="GKF13" s="43"/>
      <c r="GKG13" s="43"/>
      <c r="GKH13" s="43"/>
      <c r="GKI13" s="43"/>
      <c r="GKJ13" s="43"/>
      <c r="GKK13" s="43"/>
      <c r="GKL13" s="43"/>
      <c r="GKM13" s="43"/>
      <c r="GKN13" s="43"/>
      <c r="GKO13" s="43"/>
      <c r="GKP13" s="43"/>
      <c r="GKQ13" s="43"/>
      <c r="GKR13" s="43"/>
      <c r="GKS13" s="43"/>
      <c r="GKT13" s="43"/>
      <c r="GKU13" s="43"/>
      <c r="GKV13" s="43"/>
      <c r="GKW13" s="43"/>
      <c r="GKX13" s="43"/>
      <c r="GKY13" s="43"/>
      <c r="GKZ13" s="43"/>
      <c r="GLA13" s="43"/>
      <c r="GLB13" s="43"/>
      <c r="GLC13" s="43"/>
      <c r="GLD13" s="43"/>
      <c r="GLE13" s="43"/>
      <c r="GLF13" s="43"/>
      <c r="GLG13" s="43"/>
      <c r="GLH13" s="43"/>
      <c r="GLI13" s="43"/>
      <c r="GLJ13" s="43"/>
      <c r="GLK13" s="43"/>
      <c r="GLL13" s="43"/>
      <c r="GLM13" s="43"/>
      <c r="GLN13" s="43"/>
      <c r="GLO13" s="43"/>
      <c r="GLP13" s="43"/>
      <c r="GLQ13" s="43"/>
      <c r="GLR13" s="43"/>
      <c r="GLS13" s="43"/>
      <c r="GLT13" s="43"/>
      <c r="GLU13" s="43"/>
      <c r="GLV13" s="43"/>
      <c r="GLW13" s="43"/>
      <c r="GLX13" s="43"/>
      <c r="GLY13" s="43"/>
      <c r="GLZ13" s="43"/>
      <c r="GMA13" s="43"/>
      <c r="GMB13" s="43"/>
      <c r="GMC13" s="43"/>
      <c r="GMD13" s="43"/>
      <c r="GME13" s="43"/>
      <c r="GMF13" s="43"/>
      <c r="GMG13" s="43"/>
      <c r="GMH13" s="43"/>
      <c r="GMI13" s="43"/>
      <c r="GMJ13" s="43"/>
      <c r="GMK13" s="43"/>
      <c r="GML13" s="43"/>
      <c r="GMM13" s="43"/>
      <c r="GMN13" s="43"/>
      <c r="GMO13" s="43"/>
      <c r="GMP13" s="43"/>
      <c r="GMQ13" s="43"/>
      <c r="GMR13" s="43"/>
      <c r="GMS13" s="43"/>
      <c r="GMT13" s="43"/>
      <c r="GMU13" s="43"/>
      <c r="GMV13" s="43"/>
      <c r="GMW13" s="43"/>
      <c r="GMX13" s="43"/>
      <c r="GMY13" s="43"/>
      <c r="GMZ13" s="43"/>
      <c r="GNA13" s="43"/>
      <c r="GNB13" s="43"/>
      <c r="GNC13" s="43"/>
      <c r="GND13" s="43"/>
      <c r="GNE13" s="43"/>
      <c r="GNF13" s="43"/>
      <c r="GNG13" s="43"/>
      <c r="GNH13" s="43"/>
      <c r="GNI13" s="43"/>
      <c r="GNJ13" s="43"/>
      <c r="GNK13" s="43"/>
      <c r="GNL13" s="43"/>
      <c r="GNM13" s="43"/>
      <c r="GNN13" s="43"/>
      <c r="GNO13" s="43"/>
      <c r="GNP13" s="43"/>
      <c r="GNQ13" s="43"/>
      <c r="GNR13" s="43"/>
      <c r="GNS13" s="43"/>
      <c r="GNT13" s="43"/>
      <c r="GNU13" s="43"/>
      <c r="GNV13" s="43"/>
      <c r="GNW13" s="43"/>
      <c r="GNX13" s="43"/>
      <c r="GNY13" s="43"/>
      <c r="GNZ13" s="43"/>
      <c r="GOA13" s="43"/>
      <c r="GOB13" s="43"/>
      <c r="GOC13" s="43"/>
      <c r="GOD13" s="43"/>
      <c r="GOE13" s="43"/>
      <c r="GOF13" s="43"/>
      <c r="GOG13" s="43"/>
      <c r="GOH13" s="43"/>
      <c r="GOI13" s="43"/>
      <c r="GOJ13" s="43"/>
      <c r="GOK13" s="43"/>
      <c r="GOL13" s="43"/>
      <c r="GOM13" s="43"/>
      <c r="GON13" s="43"/>
      <c r="GOO13" s="43"/>
      <c r="GOP13" s="43"/>
      <c r="GOQ13" s="43"/>
      <c r="GOR13" s="43"/>
      <c r="GOS13" s="43"/>
      <c r="GOT13" s="43"/>
      <c r="GOU13" s="43"/>
      <c r="GOV13" s="43"/>
      <c r="GOW13" s="43"/>
      <c r="GOX13" s="43"/>
      <c r="GOY13" s="43"/>
      <c r="GOZ13" s="43"/>
      <c r="GPA13" s="43"/>
      <c r="GPB13" s="43"/>
      <c r="GPC13" s="43"/>
      <c r="GPD13" s="43"/>
      <c r="GPE13" s="43"/>
      <c r="GPF13" s="43"/>
      <c r="GPG13" s="43"/>
      <c r="GPH13" s="43"/>
      <c r="GPI13" s="43"/>
      <c r="GPJ13" s="43"/>
      <c r="GPK13" s="43"/>
      <c r="GPL13" s="43"/>
      <c r="GPM13" s="43"/>
      <c r="GPN13" s="43"/>
      <c r="GPO13" s="43"/>
      <c r="GPP13" s="43"/>
      <c r="GPQ13" s="43"/>
      <c r="GPR13" s="43"/>
      <c r="GPS13" s="43"/>
      <c r="GPT13" s="43"/>
      <c r="GPU13" s="43"/>
      <c r="GPV13" s="43"/>
      <c r="GPW13" s="43"/>
      <c r="GPX13" s="43"/>
      <c r="GPY13" s="43"/>
      <c r="GPZ13" s="43"/>
      <c r="GQA13" s="43"/>
      <c r="GQB13" s="43"/>
      <c r="GQC13" s="43"/>
      <c r="GQD13" s="43"/>
      <c r="GQE13" s="43"/>
      <c r="GQF13" s="43"/>
      <c r="GQG13" s="43"/>
      <c r="GQH13" s="43"/>
      <c r="GQI13" s="43"/>
      <c r="GQJ13" s="43"/>
      <c r="GQK13" s="43"/>
      <c r="GQL13" s="43"/>
      <c r="GQM13" s="43"/>
      <c r="GQN13" s="43"/>
      <c r="GQO13" s="43"/>
      <c r="GQP13" s="43"/>
      <c r="GQQ13" s="43"/>
      <c r="GQR13" s="43"/>
      <c r="GQS13" s="43"/>
      <c r="GQT13" s="43"/>
      <c r="GQU13" s="43"/>
      <c r="GQV13" s="43"/>
      <c r="GQW13" s="43"/>
      <c r="GQX13" s="43"/>
      <c r="GQY13" s="43"/>
      <c r="GQZ13" s="43"/>
      <c r="GRA13" s="43"/>
      <c r="GRB13" s="43"/>
      <c r="GRC13" s="43"/>
      <c r="GRD13" s="43"/>
      <c r="GRE13" s="43"/>
      <c r="GRF13" s="43"/>
      <c r="GRG13" s="43"/>
      <c r="GRH13" s="43"/>
      <c r="GRI13" s="43"/>
      <c r="GRJ13" s="43"/>
      <c r="GRK13" s="43"/>
      <c r="GRL13" s="43"/>
      <c r="GRM13" s="43"/>
      <c r="GRN13" s="43"/>
      <c r="GRO13" s="43"/>
      <c r="GRP13" s="43"/>
      <c r="GRQ13" s="43"/>
      <c r="GRR13" s="43"/>
      <c r="GRS13" s="43"/>
      <c r="GRT13" s="43"/>
      <c r="GRU13" s="43"/>
      <c r="GRV13" s="43"/>
      <c r="GRW13" s="43"/>
      <c r="GRX13" s="43"/>
      <c r="GRY13" s="43"/>
      <c r="GRZ13" s="43"/>
      <c r="GSA13" s="43"/>
      <c r="GSB13" s="43"/>
      <c r="GSC13" s="43"/>
      <c r="GSD13" s="43"/>
      <c r="GSE13" s="43"/>
      <c r="GSF13" s="43"/>
      <c r="GSG13" s="43"/>
      <c r="GSH13" s="43"/>
      <c r="GSI13" s="43"/>
      <c r="GSJ13" s="43"/>
      <c r="GSK13" s="43"/>
      <c r="GSL13" s="43"/>
      <c r="GSM13" s="43"/>
      <c r="GSN13" s="43"/>
      <c r="GSO13" s="43"/>
      <c r="GSP13" s="43"/>
      <c r="GSQ13" s="43"/>
      <c r="GSR13" s="43"/>
      <c r="GSS13" s="43"/>
      <c r="GST13" s="43"/>
      <c r="GSU13" s="43"/>
      <c r="GSV13" s="43"/>
      <c r="GSW13" s="43"/>
      <c r="GSX13" s="43"/>
      <c r="GSY13" s="43"/>
      <c r="GSZ13" s="43"/>
      <c r="GTA13" s="43"/>
      <c r="GTB13" s="43"/>
      <c r="GTC13" s="43"/>
      <c r="GTD13" s="43"/>
      <c r="GTE13" s="43"/>
      <c r="GTF13" s="43"/>
      <c r="GTG13" s="43"/>
      <c r="GTH13" s="43"/>
      <c r="GTI13" s="43"/>
      <c r="GTJ13" s="43"/>
      <c r="GTK13" s="43"/>
      <c r="GTL13" s="43"/>
      <c r="GTM13" s="43"/>
      <c r="GTN13" s="43"/>
      <c r="GTO13" s="43"/>
      <c r="GTP13" s="43"/>
      <c r="GTQ13" s="43"/>
      <c r="GTR13" s="43"/>
      <c r="GTS13" s="43"/>
      <c r="GTT13" s="43"/>
      <c r="GTU13" s="43"/>
      <c r="GTV13" s="43"/>
      <c r="GTW13" s="43"/>
      <c r="GTX13" s="43"/>
      <c r="GTY13" s="43"/>
      <c r="GTZ13" s="43"/>
      <c r="GUA13" s="43"/>
      <c r="GUB13" s="43"/>
      <c r="GUC13" s="43"/>
      <c r="GUD13" s="43"/>
      <c r="GUE13" s="43"/>
      <c r="GUF13" s="43"/>
      <c r="GUG13" s="43"/>
      <c r="GUH13" s="43"/>
      <c r="GUI13" s="43"/>
      <c r="GUJ13" s="43"/>
      <c r="GUK13" s="43"/>
      <c r="GUL13" s="43"/>
      <c r="GUM13" s="43"/>
      <c r="GUN13" s="43"/>
      <c r="GUO13" s="43"/>
      <c r="GUP13" s="43"/>
      <c r="GUQ13" s="43"/>
      <c r="GUR13" s="43"/>
      <c r="GUS13" s="43"/>
      <c r="GUT13" s="43"/>
      <c r="GUU13" s="43"/>
      <c r="GUV13" s="43"/>
      <c r="GUW13" s="43"/>
      <c r="GUX13" s="43"/>
      <c r="GUY13" s="43"/>
      <c r="GUZ13" s="43"/>
      <c r="GVA13" s="43"/>
      <c r="GVB13" s="43"/>
      <c r="GVC13" s="43"/>
      <c r="GVD13" s="43"/>
      <c r="GVE13" s="43"/>
      <c r="GVF13" s="43"/>
      <c r="GVG13" s="43"/>
      <c r="GVH13" s="43"/>
      <c r="GVI13" s="43"/>
      <c r="GVJ13" s="43"/>
      <c r="GVK13" s="43"/>
      <c r="GVL13" s="43"/>
      <c r="GVM13" s="43"/>
      <c r="GVN13" s="43"/>
      <c r="GVO13" s="43"/>
      <c r="GVP13" s="43"/>
      <c r="GVQ13" s="43"/>
      <c r="GVR13" s="43"/>
      <c r="GVS13" s="43"/>
      <c r="GVT13" s="43"/>
      <c r="GVU13" s="43"/>
      <c r="GVV13" s="43"/>
      <c r="GVW13" s="43"/>
      <c r="GVX13" s="43"/>
      <c r="GVY13" s="43"/>
      <c r="GVZ13" s="43"/>
      <c r="GWA13" s="43"/>
      <c r="GWB13" s="43"/>
      <c r="GWC13" s="43"/>
      <c r="GWD13" s="43"/>
      <c r="GWE13" s="43"/>
      <c r="GWF13" s="43"/>
      <c r="GWG13" s="43"/>
      <c r="GWH13" s="43"/>
      <c r="GWI13" s="43"/>
      <c r="GWJ13" s="43"/>
      <c r="GWK13" s="43"/>
      <c r="GWL13" s="43"/>
      <c r="GWM13" s="43"/>
      <c r="GWN13" s="43"/>
      <c r="GWO13" s="43"/>
      <c r="GWP13" s="43"/>
      <c r="GWQ13" s="43"/>
      <c r="GWR13" s="43"/>
      <c r="GWS13" s="43"/>
      <c r="GWT13" s="43"/>
      <c r="GWU13" s="43"/>
      <c r="GWV13" s="43"/>
      <c r="GWW13" s="43"/>
      <c r="GWX13" s="43"/>
      <c r="GWY13" s="43"/>
      <c r="GWZ13" s="43"/>
      <c r="GXA13" s="43"/>
      <c r="GXB13" s="43"/>
      <c r="GXC13" s="43"/>
      <c r="GXD13" s="43"/>
      <c r="GXE13" s="43"/>
      <c r="GXF13" s="43"/>
      <c r="GXG13" s="43"/>
      <c r="GXH13" s="43"/>
      <c r="GXI13" s="43"/>
      <c r="GXJ13" s="43"/>
      <c r="GXK13" s="43"/>
      <c r="GXL13" s="43"/>
      <c r="GXM13" s="43"/>
      <c r="GXN13" s="43"/>
      <c r="GXO13" s="43"/>
      <c r="GXP13" s="43"/>
      <c r="GXQ13" s="43"/>
      <c r="GXR13" s="43"/>
      <c r="GXS13" s="43"/>
      <c r="GXT13" s="43"/>
      <c r="GXU13" s="43"/>
      <c r="GXV13" s="43"/>
      <c r="GXW13" s="43"/>
      <c r="GXX13" s="43"/>
      <c r="GXY13" s="43"/>
      <c r="GXZ13" s="43"/>
      <c r="GYA13" s="43"/>
      <c r="GYB13" s="43"/>
      <c r="GYC13" s="43"/>
      <c r="GYD13" s="43"/>
      <c r="GYE13" s="43"/>
      <c r="GYF13" s="43"/>
      <c r="GYG13" s="43"/>
      <c r="GYH13" s="43"/>
      <c r="GYI13" s="43"/>
      <c r="GYJ13" s="43"/>
      <c r="GYK13" s="43"/>
      <c r="GYL13" s="43"/>
      <c r="GYM13" s="43"/>
      <c r="GYN13" s="43"/>
      <c r="GYO13" s="43"/>
      <c r="GYP13" s="43"/>
      <c r="GYQ13" s="43"/>
      <c r="GYR13" s="43"/>
      <c r="GYS13" s="43"/>
      <c r="GYT13" s="43"/>
      <c r="GYU13" s="43"/>
      <c r="GYV13" s="43"/>
      <c r="GYW13" s="43"/>
      <c r="GYX13" s="43"/>
      <c r="GYY13" s="43"/>
      <c r="GYZ13" s="43"/>
      <c r="GZA13" s="43"/>
      <c r="GZB13" s="43"/>
      <c r="GZC13" s="43"/>
      <c r="GZD13" s="43"/>
      <c r="GZE13" s="43"/>
      <c r="GZF13" s="43"/>
      <c r="GZG13" s="43"/>
      <c r="GZH13" s="43"/>
      <c r="GZI13" s="43"/>
      <c r="GZJ13" s="43"/>
      <c r="GZK13" s="43"/>
      <c r="GZL13" s="43"/>
      <c r="GZM13" s="43"/>
      <c r="GZN13" s="43"/>
      <c r="GZO13" s="43"/>
      <c r="GZP13" s="43"/>
      <c r="GZQ13" s="43"/>
      <c r="GZR13" s="43"/>
      <c r="GZS13" s="43"/>
      <c r="GZT13" s="43"/>
      <c r="GZU13" s="43"/>
      <c r="GZV13" s="43"/>
      <c r="GZW13" s="43"/>
      <c r="GZX13" s="43"/>
      <c r="GZY13" s="43"/>
      <c r="GZZ13" s="43"/>
      <c r="HAA13" s="43"/>
      <c r="HAB13" s="43"/>
      <c r="HAC13" s="43"/>
      <c r="HAD13" s="43"/>
      <c r="HAE13" s="43"/>
      <c r="HAF13" s="43"/>
      <c r="HAG13" s="43"/>
      <c r="HAH13" s="43"/>
      <c r="HAI13" s="43"/>
      <c r="HAJ13" s="43"/>
      <c r="HAK13" s="43"/>
      <c r="HAL13" s="43"/>
      <c r="HAM13" s="43"/>
      <c r="HAN13" s="43"/>
      <c r="HAO13" s="43"/>
      <c r="HAP13" s="43"/>
      <c r="HAQ13" s="43"/>
      <c r="HAR13" s="43"/>
      <c r="HAS13" s="43"/>
      <c r="HAT13" s="43"/>
      <c r="HAU13" s="43"/>
      <c r="HAV13" s="43"/>
      <c r="HAW13" s="43"/>
      <c r="HAX13" s="43"/>
      <c r="HAY13" s="43"/>
      <c r="HAZ13" s="43"/>
      <c r="HBA13" s="43"/>
      <c r="HBB13" s="43"/>
      <c r="HBC13" s="43"/>
      <c r="HBD13" s="43"/>
      <c r="HBE13" s="43"/>
      <c r="HBF13" s="43"/>
      <c r="HBG13" s="43"/>
      <c r="HBH13" s="43"/>
      <c r="HBI13" s="43"/>
      <c r="HBJ13" s="43"/>
      <c r="HBK13" s="43"/>
      <c r="HBL13" s="43"/>
      <c r="HBM13" s="43"/>
      <c r="HBN13" s="43"/>
      <c r="HBO13" s="43"/>
      <c r="HBP13" s="43"/>
      <c r="HBQ13" s="43"/>
      <c r="HBR13" s="43"/>
      <c r="HBS13" s="43"/>
      <c r="HBT13" s="43"/>
      <c r="HBU13" s="43"/>
      <c r="HBV13" s="43"/>
      <c r="HBW13" s="43"/>
      <c r="HBX13" s="43"/>
      <c r="HBY13" s="43"/>
      <c r="HBZ13" s="43"/>
      <c r="HCA13" s="43"/>
      <c r="HCB13" s="43"/>
      <c r="HCC13" s="43"/>
      <c r="HCD13" s="43"/>
      <c r="HCE13" s="43"/>
      <c r="HCF13" s="43"/>
      <c r="HCG13" s="43"/>
      <c r="HCH13" s="43"/>
      <c r="HCI13" s="43"/>
      <c r="HCJ13" s="43"/>
      <c r="HCK13" s="43"/>
      <c r="HCL13" s="43"/>
      <c r="HCM13" s="43"/>
      <c r="HCN13" s="43"/>
      <c r="HCO13" s="43"/>
      <c r="HCP13" s="43"/>
      <c r="HCQ13" s="43"/>
      <c r="HCR13" s="43"/>
      <c r="HCS13" s="43"/>
      <c r="HCT13" s="43"/>
      <c r="HCU13" s="43"/>
      <c r="HCV13" s="43"/>
      <c r="HCW13" s="43"/>
      <c r="HCX13" s="43"/>
      <c r="HCY13" s="43"/>
      <c r="HCZ13" s="43"/>
      <c r="HDA13" s="43"/>
      <c r="HDB13" s="43"/>
      <c r="HDC13" s="43"/>
      <c r="HDD13" s="43"/>
      <c r="HDE13" s="43"/>
      <c r="HDF13" s="43"/>
      <c r="HDG13" s="43"/>
      <c r="HDH13" s="43"/>
      <c r="HDI13" s="43"/>
      <c r="HDJ13" s="43"/>
      <c r="HDK13" s="43"/>
      <c r="HDL13" s="43"/>
      <c r="HDM13" s="43"/>
      <c r="HDN13" s="43"/>
      <c r="HDO13" s="43"/>
      <c r="HDP13" s="43"/>
      <c r="HDQ13" s="43"/>
      <c r="HDR13" s="43"/>
      <c r="HDS13" s="43"/>
      <c r="HDT13" s="43"/>
      <c r="HDU13" s="43"/>
      <c r="HDV13" s="43"/>
      <c r="HDW13" s="43"/>
      <c r="HDX13" s="43"/>
      <c r="HDY13" s="43"/>
      <c r="HDZ13" s="43"/>
      <c r="HEA13" s="43"/>
      <c r="HEB13" s="43"/>
      <c r="HEC13" s="43"/>
      <c r="HED13" s="43"/>
      <c r="HEE13" s="43"/>
      <c r="HEF13" s="43"/>
      <c r="HEG13" s="43"/>
      <c r="HEH13" s="43"/>
      <c r="HEI13" s="43"/>
      <c r="HEJ13" s="43"/>
      <c r="HEK13" s="43"/>
      <c r="HEL13" s="43"/>
      <c r="HEM13" s="43"/>
      <c r="HEN13" s="43"/>
      <c r="HEO13" s="43"/>
      <c r="HEP13" s="43"/>
      <c r="HEQ13" s="43"/>
      <c r="HER13" s="43"/>
      <c r="HES13" s="43"/>
      <c r="HET13" s="43"/>
      <c r="HEU13" s="43"/>
      <c r="HEV13" s="43"/>
      <c r="HEW13" s="43"/>
      <c r="HEX13" s="43"/>
      <c r="HEY13" s="43"/>
      <c r="HEZ13" s="43"/>
      <c r="HFA13" s="43"/>
      <c r="HFB13" s="43"/>
      <c r="HFC13" s="43"/>
      <c r="HFD13" s="43"/>
      <c r="HFE13" s="43"/>
      <c r="HFF13" s="43"/>
      <c r="HFG13" s="43"/>
      <c r="HFH13" s="43"/>
      <c r="HFI13" s="43"/>
      <c r="HFJ13" s="43"/>
      <c r="HFK13" s="43"/>
      <c r="HFL13" s="43"/>
      <c r="HFM13" s="43"/>
      <c r="HFN13" s="43"/>
      <c r="HFO13" s="43"/>
      <c r="HFP13" s="43"/>
      <c r="HFQ13" s="43"/>
      <c r="HFR13" s="43"/>
      <c r="HFS13" s="43"/>
      <c r="HFT13" s="43"/>
      <c r="HFU13" s="43"/>
      <c r="HFV13" s="43"/>
      <c r="HFW13" s="43"/>
      <c r="HFX13" s="43"/>
      <c r="HFY13" s="43"/>
      <c r="HFZ13" s="43"/>
      <c r="HGA13" s="43"/>
      <c r="HGB13" s="43"/>
      <c r="HGC13" s="43"/>
      <c r="HGD13" s="43"/>
      <c r="HGE13" s="43"/>
      <c r="HGF13" s="43"/>
      <c r="HGG13" s="43"/>
      <c r="HGH13" s="43"/>
      <c r="HGI13" s="43"/>
      <c r="HGJ13" s="43"/>
      <c r="HGK13" s="43"/>
      <c r="HGL13" s="43"/>
      <c r="HGM13" s="43"/>
      <c r="HGN13" s="43"/>
      <c r="HGO13" s="43"/>
      <c r="HGP13" s="43"/>
      <c r="HGQ13" s="43"/>
      <c r="HGR13" s="43"/>
      <c r="HGS13" s="43"/>
      <c r="HGT13" s="43"/>
      <c r="HGU13" s="43"/>
      <c r="HGV13" s="43"/>
      <c r="HGW13" s="43"/>
      <c r="HGX13" s="43"/>
      <c r="HGY13" s="43"/>
      <c r="HGZ13" s="43"/>
      <c r="HHA13" s="43"/>
      <c r="HHB13" s="43"/>
      <c r="HHC13" s="43"/>
      <c r="HHD13" s="43"/>
      <c r="HHE13" s="43"/>
      <c r="HHF13" s="43"/>
      <c r="HHG13" s="43"/>
      <c r="HHH13" s="43"/>
      <c r="HHI13" s="43"/>
      <c r="HHJ13" s="43"/>
      <c r="HHK13" s="43"/>
      <c r="HHL13" s="43"/>
      <c r="HHM13" s="43"/>
      <c r="HHN13" s="43"/>
      <c r="HHO13" s="43"/>
      <c r="HHP13" s="43"/>
      <c r="HHQ13" s="43"/>
      <c r="HHR13" s="43"/>
      <c r="HHS13" s="43"/>
      <c r="HHT13" s="43"/>
      <c r="HHU13" s="43"/>
      <c r="HHV13" s="43"/>
      <c r="HHW13" s="43"/>
      <c r="HHX13" s="43"/>
      <c r="HHY13" s="43"/>
      <c r="HHZ13" s="43"/>
      <c r="HIA13" s="43"/>
      <c r="HIB13" s="43"/>
      <c r="HIC13" s="43"/>
      <c r="HID13" s="43"/>
      <c r="HIE13" s="43"/>
      <c r="HIF13" s="43"/>
      <c r="HIG13" s="43"/>
      <c r="HIH13" s="43"/>
      <c r="HII13" s="43"/>
      <c r="HIJ13" s="43"/>
      <c r="HIK13" s="43"/>
      <c r="HIL13" s="43"/>
      <c r="HIM13" s="43"/>
      <c r="HIN13" s="43"/>
      <c r="HIO13" s="43"/>
      <c r="HIP13" s="43"/>
      <c r="HIQ13" s="43"/>
      <c r="HIR13" s="43"/>
      <c r="HIS13" s="43"/>
      <c r="HIT13" s="43"/>
      <c r="HIU13" s="43"/>
      <c r="HIV13" s="43"/>
      <c r="HIW13" s="43"/>
      <c r="HIX13" s="43"/>
      <c r="HIY13" s="43"/>
      <c r="HIZ13" s="43"/>
      <c r="HJA13" s="43"/>
      <c r="HJB13" s="43"/>
      <c r="HJC13" s="43"/>
      <c r="HJD13" s="43"/>
      <c r="HJE13" s="43"/>
      <c r="HJF13" s="43"/>
      <c r="HJG13" s="43"/>
      <c r="HJH13" s="43"/>
      <c r="HJI13" s="43"/>
      <c r="HJJ13" s="43"/>
      <c r="HJK13" s="43"/>
      <c r="HJL13" s="43"/>
      <c r="HJM13" s="43"/>
      <c r="HJN13" s="43"/>
      <c r="HJO13" s="43"/>
      <c r="HJP13" s="43"/>
      <c r="HJQ13" s="43"/>
      <c r="HJR13" s="43"/>
      <c r="HJS13" s="43"/>
      <c r="HJT13" s="43"/>
      <c r="HJU13" s="43"/>
      <c r="HJV13" s="43"/>
      <c r="HJW13" s="43"/>
      <c r="HJX13" s="43"/>
      <c r="HJY13" s="43"/>
      <c r="HJZ13" s="43"/>
      <c r="HKA13" s="43"/>
      <c r="HKB13" s="43"/>
      <c r="HKC13" s="43"/>
      <c r="HKD13" s="43"/>
      <c r="HKE13" s="43"/>
      <c r="HKF13" s="43"/>
      <c r="HKG13" s="43"/>
      <c r="HKH13" s="43"/>
      <c r="HKI13" s="43"/>
      <c r="HKJ13" s="43"/>
      <c r="HKK13" s="43"/>
      <c r="HKL13" s="43"/>
      <c r="HKM13" s="43"/>
      <c r="HKN13" s="43"/>
      <c r="HKO13" s="43"/>
      <c r="HKP13" s="43"/>
      <c r="HKQ13" s="43"/>
      <c r="HKR13" s="43"/>
      <c r="HKS13" s="43"/>
      <c r="HKT13" s="43"/>
      <c r="HKU13" s="43"/>
      <c r="HKV13" s="43"/>
      <c r="HKW13" s="43"/>
      <c r="HKX13" s="43"/>
      <c r="HKY13" s="43"/>
      <c r="HKZ13" s="43"/>
      <c r="HLA13" s="43"/>
      <c r="HLB13" s="43"/>
      <c r="HLC13" s="43"/>
      <c r="HLD13" s="43"/>
      <c r="HLE13" s="43"/>
      <c r="HLF13" s="43"/>
      <c r="HLG13" s="43"/>
      <c r="HLH13" s="43"/>
      <c r="HLI13" s="43"/>
      <c r="HLJ13" s="43"/>
      <c r="HLK13" s="43"/>
      <c r="HLL13" s="43"/>
      <c r="HLM13" s="43"/>
      <c r="HLN13" s="43"/>
      <c r="HLO13" s="43"/>
      <c r="HLP13" s="43"/>
      <c r="HLQ13" s="43"/>
      <c r="HLR13" s="43"/>
      <c r="HLS13" s="43"/>
      <c r="HLT13" s="43"/>
      <c r="HLU13" s="43"/>
      <c r="HLV13" s="43"/>
      <c r="HLW13" s="43"/>
      <c r="HLX13" s="43"/>
      <c r="HLY13" s="43"/>
      <c r="HLZ13" s="43"/>
      <c r="HMA13" s="43"/>
      <c r="HMB13" s="43"/>
      <c r="HMC13" s="43"/>
      <c r="HMD13" s="43"/>
      <c r="HME13" s="43"/>
      <c r="HMF13" s="43"/>
      <c r="HMG13" s="43"/>
      <c r="HMH13" s="43"/>
      <c r="HMI13" s="43"/>
      <c r="HMJ13" s="43"/>
      <c r="HMK13" s="43"/>
      <c r="HML13" s="43"/>
      <c r="HMM13" s="43"/>
      <c r="HMN13" s="43"/>
      <c r="HMO13" s="43"/>
      <c r="HMP13" s="43"/>
      <c r="HMQ13" s="43"/>
      <c r="HMR13" s="43"/>
      <c r="HMS13" s="43"/>
      <c r="HMT13" s="43"/>
      <c r="HMU13" s="43"/>
      <c r="HMV13" s="43"/>
      <c r="HMW13" s="43"/>
      <c r="HMX13" s="43"/>
      <c r="HMY13" s="43"/>
      <c r="HMZ13" s="43"/>
      <c r="HNA13" s="43"/>
      <c r="HNB13" s="43"/>
      <c r="HNC13" s="43"/>
      <c r="HND13" s="43"/>
      <c r="HNE13" s="43"/>
      <c r="HNF13" s="43"/>
      <c r="HNG13" s="43"/>
      <c r="HNH13" s="43"/>
      <c r="HNI13" s="43"/>
      <c r="HNJ13" s="43"/>
      <c r="HNK13" s="43"/>
      <c r="HNL13" s="43"/>
      <c r="HNM13" s="43"/>
      <c r="HNN13" s="43"/>
      <c r="HNO13" s="43"/>
      <c r="HNP13" s="43"/>
      <c r="HNQ13" s="43"/>
      <c r="HNR13" s="43"/>
      <c r="HNS13" s="43"/>
      <c r="HNT13" s="43"/>
      <c r="HNU13" s="43"/>
      <c r="HNV13" s="43"/>
      <c r="HNW13" s="43"/>
      <c r="HNX13" s="43"/>
      <c r="HNY13" s="43"/>
      <c r="HNZ13" s="43"/>
      <c r="HOA13" s="43"/>
      <c r="HOB13" s="43"/>
      <c r="HOC13" s="43"/>
      <c r="HOD13" s="43"/>
      <c r="HOE13" s="43"/>
      <c r="HOF13" s="43"/>
      <c r="HOG13" s="43"/>
      <c r="HOH13" s="43"/>
      <c r="HOI13" s="43"/>
      <c r="HOJ13" s="43"/>
      <c r="HOK13" s="43"/>
      <c r="HOL13" s="43"/>
      <c r="HOM13" s="43"/>
      <c r="HON13" s="43"/>
      <c r="HOO13" s="43"/>
      <c r="HOP13" s="43"/>
      <c r="HOQ13" s="43"/>
      <c r="HOR13" s="43"/>
      <c r="HOS13" s="43"/>
      <c r="HOT13" s="43"/>
      <c r="HOU13" s="43"/>
      <c r="HOV13" s="43"/>
      <c r="HOW13" s="43"/>
      <c r="HOX13" s="43"/>
      <c r="HOY13" s="43"/>
      <c r="HOZ13" s="43"/>
      <c r="HPA13" s="43"/>
      <c r="HPB13" s="43"/>
      <c r="HPC13" s="43"/>
      <c r="HPD13" s="43"/>
      <c r="HPE13" s="43"/>
      <c r="HPF13" s="43"/>
      <c r="HPG13" s="43"/>
      <c r="HPH13" s="43"/>
      <c r="HPI13" s="43"/>
      <c r="HPJ13" s="43"/>
      <c r="HPK13" s="43"/>
      <c r="HPL13" s="43"/>
      <c r="HPM13" s="43"/>
      <c r="HPN13" s="43"/>
      <c r="HPO13" s="43"/>
      <c r="HPP13" s="43"/>
      <c r="HPQ13" s="43"/>
      <c r="HPR13" s="43"/>
      <c r="HPS13" s="43"/>
      <c r="HPT13" s="43"/>
      <c r="HPU13" s="43"/>
      <c r="HPV13" s="43"/>
      <c r="HPW13" s="43"/>
      <c r="HPX13" s="43"/>
      <c r="HPY13" s="43"/>
      <c r="HPZ13" s="43"/>
      <c r="HQA13" s="43"/>
      <c r="HQB13" s="43"/>
      <c r="HQC13" s="43"/>
      <c r="HQD13" s="43"/>
      <c r="HQE13" s="43"/>
      <c r="HQF13" s="43"/>
      <c r="HQG13" s="43"/>
      <c r="HQH13" s="43"/>
      <c r="HQI13" s="43"/>
      <c r="HQJ13" s="43"/>
      <c r="HQK13" s="43"/>
      <c r="HQL13" s="43"/>
      <c r="HQM13" s="43"/>
      <c r="HQN13" s="43"/>
      <c r="HQO13" s="43"/>
      <c r="HQP13" s="43"/>
      <c r="HQQ13" s="43"/>
      <c r="HQR13" s="43"/>
      <c r="HQS13" s="43"/>
      <c r="HQT13" s="43"/>
      <c r="HQU13" s="43"/>
      <c r="HQV13" s="43"/>
      <c r="HQW13" s="43"/>
      <c r="HQX13" s="43"/>
      <c r="HQY13" s="43"/>
      <c r="HQZ13" s="43"/>
      <c r="HRA13" s="43"/>
      <c r="HRB13" s="43"/>
      <c r="HRC13" s="43"/>
      <c r="HRD13" s="43"/>
      <c r="HRE13" s="43"/>
      <c r="HRF13" s="43"/>
      <c r="HRG13" s="43"/>
      <c r="HRH13" s="43"/>
      <c r="HRI13" s="43"/>
      <c r="HRJ13" s="43"/>
      <c r="HRK13" s="43"/>
      <c r="HRL13" s="43"/>
      <c r="HRM13" s="43"/>
      <c r="HRN13" s="43"/>
      <c r="HRO13" s="43"/>
      <c r="HRP13" s="43"/>
      <c r="HRQ13" s="43"/>
      <c r="HRR13" s="43"/>
      <c r="HRS13" s="43"/>
      <c r="HRT13" s="43"/>
      <c r="HRU13" s="43"/>
      <c r="HRV13" s="43"/>
      <c r="HRW13" s="43"/>
      <c r="HRX13" s="43"/>
      <c r="HRY13" s="43"/>
      <c r="HRZ13" s="43"/>
      <c r="HSA13" s="43"/>
      <c r="HSB13" s="43"/>
      <c r="HSC13" s="43"/>
      <c r="HSD13" s="43"/>
      <c r="HSE13" s="43"/>
      <c r="HSF13" s="43"/>
      <c r="HSG13" s="43"/>
      <c r="HSH13" s="43"/>
      <c r="HSI13" s="43"/>
      <c r="HSJ13" s="43"/>
      <c r="HSK13" s="43"/>
      <c r="HSL13" s="43"/>
      <c r="HSM13" s="43"/>
      <c r="HSN13" s="43"/>
      <c r="HSO13" s="43"/>
      <c r="HSP13" s="43"/>
      <c r="HSQ13" s="43"/>
      <c r="HSR13" s="43"/>
      <c r="HSS13" s="43"/>
      <c r="HST13" s="43"/>
      <c r="HSU13" s="43"/>
      <c r="HSV13" s="43"/>
      <c r="HSW13" s="43"/>
      <c r="HSX13" s="43"/>
      <c r="HSY13" s="43"/>
      <c r="HSZ13" s="43"/>
      <c r="HTA13" s="43"/>
      <c r="HTB13" s="43"/>
      <c r="HTC13" s="43"/>
      <c r="HTD13" s="43"/>
      <c r="HTE13" s="43"/>
      <c r="HTF13" s="43"/>
      <c r="HTG13" s="43"/>
      <c r="HTH13" s="43"/>
      <c r="HTI13" s="43"/>
      <c r="HTJ13" s="43"/>
      <c r="HTK13" s="43"/>
      <c r="HTL13" s="43"/>
      <c r="HTM13" s="43"/>
      <c r="HTN13" s="43"/>
      <c r="HTO13" s="43"/>
      <c r="HTP13" s="43"/>
      <c r="HTQ13" s="43"/>
      <c r="HTR13" s="43"/>
      <c r="HTS13" s="43"/>
      <c r="HTT13" s="43"/>
      <c r="HTU13" s="43"/>
      <c r="HTV13" s="43"/>
      <c r="HTW13" s="43"/>
      <c r="HTX13" s="43"/>
      <c r="HTY13" s="43"/>
      <c r="HTZ13" s="43"/>
      <c r="HUA13" s="43"/>
      <c r="HUB13" s="43"/>
      <c r="HUC13" s="43"/>
      <c r="HUD13" s="43"/>
      <c r="HUE13" s="43"/>
      <c r="HUF13" s="43"/>
      <c r="HUG13" s="43"/>
      <c r="HUH13" s="43"/>
      <c r="HUI13" s="43"/>
      <c r="HUJ13" s="43"/>
      <c r="HUK13" s="43"/>
      <c r="HUL13" s="43"/>
      <c r="HUM13" s="43"/>
      <c r="HUN13" s="43"/>
      <c r="HUO13" s="43"/>
      <c r="HUP13" s="43"/>
      <c r="HUQ13" s="43"/>
      <c r="HUR13" s="43"/>
      <c r="HUS13" s="43"/>
      <c r="HUT13" s="43"/>
      <c r="HUU13" s="43"/>
      <c r="HUV13" s="43"/>
      <c r="HUW13" s="43"/>
      <c r="HUX13" s="43"/>
      <c r="HUY13" s="43"/>
      <c r="HUZ13" s="43"/>
      <c r="HVA13" s="43"/>
      <c r="HVB13" s="43"/>
      <c r="HVC13" s="43"/>
      <c r="HVD13" s="43"/>
      <c r="HVE13" s="43"/>
      <c r="HVF13" s="43"/>
      <c r="HVG13" s="43"/>
      <c r="HVH13" s="43"/>
      <c r="HVI13" s="43"/>
      <c r="HVJ13" s="43"/>
      <c r="HVK13" s="43"/>
      <c r="HVL13" s="43"/>
      <c r="HVM13" s="43"/>
      <c r="HVN13" s="43"/>
      <c r="HVO13" s="43"/>
      <c r="HVP13" s="43"/>
      <c r="HVQ13" s="43"/>
      <c r="HVR13" s="43"/>
      <c r="HVS13" s="43"/>
      <c r="HVT13" s="43"/>
      <c r="HVU13" s="43"/>
      <c r="HVV13" s="43"/>
      <c r="HVW13" s="43"/>
      <c r="HVX13" s="43"/>
      <c r="HVY13" s="43"/>
      <c r="HVZ13" s="43"/>
      <c r="HWA13" s="43"/>
      <c r="HWB13" s="43"/>
      <c r="HWC13" s="43"/>
      <c r="HWD13" s="43"/>
      <c r="HWE13" s="43"/>
      <c r="HWF13" s="43"/>
      <c r="HWG13" s="43"/>
      <c r="HWH13" s="43"/>
      <c r="HWI13" s="43"/>
      <c r="HWJ13" s="43"/>
      <c r="HWK13" s="43"/>
      <c r="HWL13" s="43"/>
      <c r="HWM13" s="43"/>
      <c r="HWN13" s="43"/>
      <c r="HWO13" s="43"/>
      <c r="HWP13" s="43"/>
      <c r="HWQ13" s="43"/>
      <c r="HWR13" s="43"/>
      <c r="HWS13" s="43"/>
      <c r="HWT13" s="43"/>
      <c r="HWU13" s="43"/>
      <c r="HWV13" s="43"/>
      <c r="HWW13" s="43"/>
      <c r="HWX13" s="43"/>
      <c r="HWY13" s="43"/>
      <c r="HWZ13" s="43"/>
      <c r="HXA13" s="43"/>
      <c r="HXB13" s="43"/>
      <c r="HXC13" s="43"/>
      <c r="HXD13" s="43"/>
      <c r="HXE13" s="43"/>
      <c r="HXF13" s="43"/>
      <c r="HXG13" s="43"/>
      <c r="HXH13" s="43"/>
      <c r="HXI13" s="43"/>
      <c r="HXJ13" s="43"/>
      <c r="HXK13" s="43"/>
      <c r="HXL13" s="43"/>
      <c r="HXM13" s="43"/>
      <c r="HXN13" s="43"/>
      <c r="HXO13" s="43"/>
      <c r="HXP13" s="43"/>
      <c r="HXQ13" s="43"/>
      <c r="HXR13" s="43"/>
      <c r="HXS13" s="43"/>
      <c r="HXT13" s="43"/>
      <c r="HXU13" s="43"/>
      <c r="HXV13" s="43"/>
      <c r="HXW13" s="43"/>
      <c r="HXX13" s="43"/>
      <c r="HXY13" s="43"/>
      <c r="HXZ13" s="43"/>
      <c r="HYA13" s="43"/>
      <c r="HYB13" s="43"/>
      <c r="HYC13" s="43"/>
      <c r="HYD13" s="43"/>
      <c r="HYE13" s="43"/>
      <c r="HYF13" s="43"/>
      <c r="HYG13" s="43"/>
      <c r="HYH13" s="43"/>
      <c r="HYI13" s="43"/>
      <c r="HYJ13" s="43"/>
      <c r="HYK13" s="43"/>
      <c r="HYL13" s="43"/>
      <c r="HYM13" s="43"/>
      <c r="HYN13" s="43"/>
      <c r="HYO13" s="43"/>
      <c r="HYP13" s="43"/>
      <c r="HYQ13" s="43"/>
      <c r="HYR13" s="43"/>
      <c r="HYS13" s="43"/>
      <c r="HYT13" s="43"/>
      <c r="HYU13" s="43"/>
      <c r="HYV13" s="43"/>
      <c r="HYW13" s="43"/>
      <c r="HYX13" s="43"/>
      <c r="HYY13" s="43"/>
      <c r="HYZ13" s="43"/>
      <c r="HZA13" s="43"/>
      <c r="HZB13" s="43"/>
      <c r="HZC13" s="43"/>
      <c r="HZD13" s="43"/>
      <c r="HZE13" s="43"/>
      <c r="HZF13" s="43"/>
      <c r="HZG13" s="43"/>
      <c r="HZH13" s="43"/>
      <c r="HZI13" s="43"/>
      <c r="HZJ13" s="43"/>
      <c r="HZK13" s="43"/>
      <c r="HZL13" s="43"/>
      <c r="HZM13" s="43"/>
      <c r="HZN13" s="43"/>
      <c r="HZO13" s="43"/>
      <c r="HZP13" s="43"/>
      <c r="HZQ13" s="43"/>
      <c r="HZR13" s="43"/>
      <c r="HZS13" s="43"/>
      <c r="HZT13" s="43"/>
      <c r="HZU13" s="43"/>
      <c r="HZV13" s="43"/>
      <c r="HZW13" s="43"/>
      <c r="HZX13" s="43"/>
      <c r="HZY13" s="43"/>
      <c r="HZZ13" s="43"/>
      <c r="IAA13" s="43"/>
      <c r="IAB13" s="43"/>
      <c r="IAC13" s="43"/>
      <c r="IAD13" s="43"/>
      <c r="IAE13" s="43"/>
      <c r="IAF13" s="43"/>
      <c r="IAG13" s="43"/>
      <c r="IAH13" s="43"/>
      <c r="IAI13" s="43"/>
      <c r="IAJ13" s="43"/>
      <c r="IAK13" s="43"/>
      <c r="IAL13" s="43"/>
      <c r="IAM13" s="43"/>
      <c r="IAN13" s="43"/>
      <c r="IAO13" s="43"/>
      <c r="IAP13" s="43"/>
      <c r="IAQ13" s="43"/>
      <c r="IAR13" s="43"/>
      <c r="IAS13" s="43"/>
      <c r="IAT13" s="43"/>
      <c r="IAU13" s="43"/>
      <c r="IAV13" s="43"/>
      <c r="IAW13" s="43"/>
      <c r="IAX13" s="43"/>
      <c r="IAY13" s="43"/>
      <c r="IAZ13" s="43"/>
      <c r="IBA13" s="43"/>
      <c r="IBB13" s="43"/>
      <c r="IBC13" s="43"/>
      <c r="IBD13" s="43"/>
      <c r="IBE13" s="43"/>
      <c r="IBF13" s="43"/>
      <c r="IBG13" s="43"/>
      <c r="IBH13" s="43"/>
      <c r="IBI13" s="43"/>
      <c r="IBJ13" s="43"/>
      <c r="IBK13" s="43"/>
      <c r="IBL13" s="43"/>
      <c r="IBM13" s="43"/>
      <c r="IBN13" s="43"/>
      <c r="IBO13" s="43"/>
      <c r="IBP13" s="43"/>
      <c r="IBQ13" s="43"/>
      <c r="IBR13" s="43"/>
      <c r="IBS13" s="43"/>
      <c r="IBT13" s="43"/>
      <c r="IBU13" s="43"/>
      <c r="IBV13" s="43"/>
      <c r="IBW13" s="43"/>
      <c r="IBX13" s="43"/>
      <c r="IBY13" s="43"/>
      <c r="IBZ13" s="43"/>
      <c r="ICA13" s="43"/>
      <c r="ICB13" s="43"/>
      <c r="ICC13" s="43"/>
      <c r="ICD13" s="43"/>
      <c r="ICE13" s="43"/>
      <c r="ICF13" s="43"/>
      <c r="ICG13" s="43"/>
      <c r="ICH13" s="43"/>
      <c r="ICI13" s="43"/>
      <c r="ICJ13" s="43"/>
      <c r="ICK13" s="43"/>
      <c r="ICL13" s="43"/>
      <c r="ICM13" s="43"/>
      <c r="ICN13" s="43"/>
      <c r="ICO13" s="43"/>
      <c r="ICP13" s="43"/>
      <c r="ICQ13" s="43"/>
      <c r="ICR13" s="43"/>
      <c r="ICS13" s="43"/>
      <c r="ICT13" s="43"/>
      <c r="ICU13" s="43"/>
      <c r="ICV13" s="43"/>
      <c r="ICW13" s="43"/>
      <c r="ICX13" s="43"/>
      <c r="ICY13" s="43"/>
      <c r="ICZ13" s="43"/>
      <c r="IDA13" s="43"/>
      <c r="IDB13" s="43"/>
      <c r="IDC13" s="43"/>
      <c r="IDD13" s="43"/>
      <c r="IDE13" s="43"/>
      <c r="IDF13" s="43"/>
      <c r="IDG13" s="43"/>
      <c r="IDH13" s="43"/>
      <c r="IDI13" s="43"/>
      <c r="IDJ13" s="43"/>
      <c r="IDK13" s="43"/>
      <c r="IDL13" s="43"/>
      <c r="IDM13" s="43"/>
      <c r="IDN13" s="43"/>
      <c r="IDO13" s="43"/>
      <c r="IDP13" s="43"/>
      <c r="IDQ13" s="43"/>
      <c r="IDR13" s="43"/>
      <c r="IDS13" s="43"/>
      <c r="IDT13" s="43"/>
      <c r="IDU13" s="43"/>
      <c r="IDV13" s="43"/>
      <c r="IDW13" s="43"/>
      <c r="IDX13" s="43"/>
      <c r="IDY13" s="43"/>
      <c r="IDZ13" s="43"/>
      <c r="IEA13" s="43"/>
      <c r="IEB13" s="43"/>
      <c r="IEC13" s="43"/>
      <c r="IED13" s="43"/>
      <c r="IEE13" s="43"/>
      <c r="IEF13" s="43"/>
      <c r="IEG13" s="43"/>
      <c r="IEH13" s="43"/>
      <c r="IEI13" s="43"/>
      <c r="IEJ13" s="43"/>
      <c r="IEK13" s="43"/>
      <c r="IEL13" s="43"/>
      <c r="IEM13" s="43"/>
      <c r="IEN13" s="43"/>
      <c r="IEO13" s="43"/>
      <c r="IEP13" s="43"/>
      <c r="IEQ13" s="43"/>
      <c r="IER13" s="43"/>
      <c r="IES13" s="43"/>
      <c r="IET13" s="43"/>
      <c r="IEU13" s="43"/>
      <c r="IEV13" s="43"/>
      <c r="IEW13" s="43"/>
      <c r="IEX13" s="43"/>
      <c r="IEY13" s="43"/>
      <c r="IEZ13" s="43"/>
      <c r="IFA13" s="43"/>
      <c r="IFB13" s="43"/>
      <c r="IFC13" s="43"/>
      <c r="IFD13" s="43"/>
      <c r="IFE13" s="43"/>
      <c r="IFF13" s="43"/>
      <c r="IFG13" s="43"/>
      <c r="IFH13" s="43"/>
      <c r="IFI13" s="43"/>
      <c r="IFJ13" s="43"/>
      <c r="IFK13" s="43"/>
      <c r="IFL13" s="43"/>
      <c r="IFM13" s="43"/>
      <c r="IFN13" s="43"/>
      <c r="IFO13" s="43"/>
      <c r="IFP13" s="43"/>
      <c r="IFQ13" s="43"/>
      <c r="IFR13" s="43"/>
      <c r="IFS13" s="43"/>
      <c r="IFT13" s="43"/>
      <c r="IFU13" s="43"/>
      <c r="IFV13" s="43"/>
      <c r="IFW13" s="43"/>
      <c r="IFX13" s="43"/>
      <c r="IFY13" s="43"/>
      <c r="IFZ13" s="43"/>
      <c r="IGA13" s="43"/>
      <c r="IGB13" s="43"/>
      <c r="IGC13" s="43"/>
      <c r="IGD13" s="43"/>
      <c r="IGE13" s="43"/>
      <c r="IGF13" s="43"/>
      <c r="IGG13" s="43"/>
      <c r="IGH13" s="43"/>
      <c r="IGI13" s="43"/>
      <c r="IGJ13" s="43"/>
      <c r="IGK13" s="43"/>
      <c r="IGL13" s="43"/>
      <c r="IGM13" s="43"/>
      <c r="IGN13" s="43"/>
      <c r="IGO13" s="43"/>
      <c r="IGP13" s="43"/>
      <c r="IGQ13" s="43"/>
      <c r="IGR13" s="43"/>
      <c r="IGS13" s="43"/>
      <c r="IGT13" s="43"/>
      <c r="IGU13" s="43"/>
      <c r="IGV13" s="43"/>
      <c r="IGW13" s="43"/>
      <c r="IGX13" s="43"/>
      <c r="IGY13" s="43"/>
      <c r="IGZ13" s="43"/>
      <c r="IHA13" s="43"/>
      <c r="IHB13" s="43"/>
      <c r="IHC13" s="43"/>
      <c r="IHD13" s="43"/>
      <c r="IHE13" s="43"/>
      <c r="IHF13" s="43"/>
      <c r="IHG13" s="43"/>
      <c r="IHH13" s="43"/>
      <c r="IHI13" s="43"/>
      <c r="IHJ13" s="43"/>
      <c r="IHK13" s="43"/>
      <c r="IHL13" s="43"/>
      <c r="IHM13" s="43"/>
      <c r="IHN13" s="43"/>
      <c r="IHO13" s="43"/>
      <c r="IHP13" s="43"/>
      <c r="IHQ13" s="43"/>
      <c r="IHR13" s="43"/>
      <c r="IHS13" s="43"/>
      <c r="IHT13" s="43"/>
      <c r="IHU13" s="43"/>
      <c r="IHV13" s="43"/>
      <c r="IHW13" s="43"/>
      <c r="IHX13" s="43"/>
      <c r="IHY13" s="43"/>
      <c r="IHZ13" s="43"/>
      <c r="IIA13" s="43"/>
      <c r="IIB13" s="43"/>
      <c r="IIC13" s="43"/>
      <c r="IID13" s="43"/>
      <c r="IIE13" s="43"/>
      <c r="IIF13" s="43"/>
      <c r="IIG13" s="43"/>
      <c r="IIH13" s="43"/>
      <c r="III13" s="43"/>
      <c r="IIJ13" s="43"/>
      <c r="IIK13" s="43"/>
      <c r="IIL13" s="43"/>
      <c r="IIM13" s="43"/>
      <c r="IIN13" s="43"/>
      <c r="IIO13" s="43"/>
      <c r="IIP13" s="43"/>
      <c r="IIQ13" s="43"/>
      <c r="IIR13" s="43"/>
      <c r="IIS13" s="43"/>
      <c r="IIT13" s="43"/>
      <c r="IIU13" s="43"/>
      <c r="IIV13" s="43"/>
      <c r="IIW13" s="43"/>
      <c r="IIX13" s="43"/>
      <c r="IIY13" s="43"/>
      <c r="IIZ13" s="43"/>
      <c r="IJA13" s="43"/>
      <c r="IJB13" s="43"/>
      <c r="IJC13" s="43"/>
      <c r="IJD13" s="43"/>
      <c r="IJE13" s="43"/>
      <c r="IJF13" s="43"/>
      <c r="IJG13" s="43"/>
      <c r="IJH13" s="43"/>
      <c r="IJI13" s="43"/>
      <c r="IJJ13" s="43"/>
      <c r="IJK13" s="43"/>
      <c r="IJL13" s="43"/>
      <c r="IJM13" s="43"/>
      <c r="IJN13" s="43"/>
      <c r="IJO13" s="43"/>
      <c r="IJP13" s="43"/>
      <c r="IJQ13" s="43"/>
      <c r="IJR13" s="43"/>
      <c r="IJS13" s="43"/>
      <c r="IJT13" s="43"/>
      <c r="IJU13" s="43"/>
      <c r="IJV13" s="43"/>
      <c r="IJW13" s="43"/>
      <c r="IJX13" s="43"/>
      <c r="IJY13" s="43"/>
      <c r="IJZ13" s="43"/>
      <c r="IKA13" s="43"/>
      <c r="IKB13" s="43"/>
      <c r="IKC13" s="43"/>
      <c r="IKD13" s="43"/>
      <c r="IKE13" s="43"/>
      <c r="IKF13" s="43"/>
      <c r="IKG13" s="43"/>
      <c r="IKH13" s="43"/>
      <c r="IKI13" s="43"/>
      <c r="IKJ13" s="43"/>
      <c r="IKK13" s="43"/>
      <c r="IKL13" s="43"/>
      <c r="IKM13" s="43"/>
      <c r="IKN13" s="43"/>
      <c r="IKO13" s="43"/>
      <c r="IKP13" s="43"/>
      <c r="IKQ13" s="43"/>
      <c r="IKR13" s="43"/>
      <c r="IKS13" s="43"/>
      <c r="IKT13" s="43"/>
      <c r="IKU13" s="43"/>
      <c r="IKV13" s="43"/>
      <c r="IKW13" s="43"/>
      <c r="IKX13" s="43"/>
      <c r="IKY13" s="43"/>
      <c r="IKZ13" s="43"/>
      <c r="ILA13" s="43"/>
      <c r="ILB13" s="43"/>
      <c r="ILC13" s="43"/>
      <c r="ILD13" s="43"/>
      <c r="ILE13" s="43"/>
      <c r="ILF13" s="43"/>
      <c r="ILG13" s="43"/>
      <c r="ILH13" s="43"/>
      <c r="ILI13" s="43"/>
      <c r="ILJ13" s="43"/>
      <c r="ILK13" s="43"/>
      <c r="ILL13" s="43"/>
      <c r="ILM13" s="43"/>
      <c r="ILN13" s="43"/>
      <c r="ILO13" s="43"/>
      <c r="ILP13" s="43"/>
      <c r="ILQ13" s="43"/>
      <c r="ILR13" s="43"/>
      <c r="ILS13" s="43"/>
      <c r="ILT13" s="43"/>
      <c r="ILU13" s="43"/>
      <c r="ILV13" s="43"/>
      <c r="ILW13" s="43"/>
      <c r="ILX13" s="43"/>
      <c r="ILY13" s="43"/>
      <c r="ILZ13" s="43"/>
      <c r="IMA13" s="43"/>
      <c r="IMB13" s="43"/>
      <c r="IMC13" s="43"/>
      <c r="IMD13" s="43"/>
      <c r="IME13" s="43"/>
      <c r="IMF13" s="43"/>
      <c r="IMG13" s="43"/>
      <c r="IMH13" s="43"/>
      <c r="IMI13" s="43"/>
      <c r="IMJ13" s="43"/>
      <c r="IMK13" s="43"/>
      <c r="IML13" s="43"/>
      <c r="IMM13" s="43"/>
      <c r="IMN13" s="43"/>
      <c r="IMO13" s="43"/>
      <c r="IMP13" s="43"/>
      <c r="IMQ13" s="43"/>
      <c r="IMR13" s="43"/>
      <c r="IMS13" s="43"/>
      <c r="IMT13" s="43"/>
      <c r="IMU13" s="43"/>
      <c r="IMV13" s="43"/>
      <c r="IMW13" s="43"/>
      <c r="IMX13" s="43"/>
      <c r="IMY13" s="43"/>
      <c r="IMZ13" s="43"/>
      <c r="INA13" s="43"/>
      <c r="INB13" s="43"/>
      <c r="INC13" s="43"/>
      <c r="IND13" s="43"/>
      <c r="INE13" s="43"/>
      <c r="INF13" s="43"/>
      <c r="ING13" s="43"/>
      <c r="INH13" s="43"/>
      <c r="INI13" s="43"/>
      <c r="INJ13" s="43"/>
      <c r="INK13" s="43"/>
      <c r="INL13" s="43"/>
      <c r="INM13" s="43"/>
      <c r="INN13" s="43"/>
      <c r="INO13" s="43"/>
      <c r="INP13" s="43"/>
      <c r="INQ13" s="43"/>
      <c r="INR13" s="43"/>
      <c r="INS13" s="43"/>
      <c r="INT13" s="43"/>
      <c r="INU13" s="43"/>
      <c r="INV13" s="43"/>
      <c r="INW13" s="43"/>
      <c r="INX13" s="43"/>
      <c r="INY13" s="43"/>
      <c r="INZ13" s="43"/>
      <c r="IOA13" s="43"/>
      <c r="IOB13" s="43"/>
      <c r="IOC13" s="43"/>
      <c r="IOD13" s="43"/>
      <c r="IOE13" s="43"/>
      <c r="IOF13" s="43"/>
      <c r="IOG13" s="43"/>
      <c r="IOH13" s="43"/>
      <c r="IOI13" s="43"/>
      <c r="IOJ13" s="43"/>
      <c r="IOK13" s="43"/>
      <c r="IOL13" s="43"/>
      <c r="IOM13" s="43"/>
      <c r="ION13" s="43"/>
      <c r="IOO13" s="43"/>
      <c r="IOP13" s="43"/>
      <c r="IOQ13" s="43"/>
      <c r="IOR13" s="43"/>
      <c r="IOS13" s="43"/>
      <c r="IOT13" s="43"/>
      <c r="IOU13" s="43"/>
      <c r="IOV13" s="43"/>
      <c r="IOW13" s="43"/>
      <c r="IOX13" s="43"/>
      <c r="IOY13" s="43"/>
      <c r="IOZ13" s="43"/>
      <c r="IPA13" s="43"/>
      <c r="IPB13" s="43"/>
      <c r="IPC13" s="43"/>
      <c r="IPD13" s="43"/>
      <c r="IPE13" s="43"/>
      <c r="IPF13" s="43"/>
      <c r="IPG13" s="43"/>
      <c r="IPH13" s="43"/>
      <c r="IPI13" s="43"/>
      <c r="IPJ13" s="43"/>
      <c r="IPK13" s="43"/>
      <c r="IPL13" s="43"/>
      <c r="IPM13" s="43"/>
      <c r="IPN13" s="43"/>
      <c r="IPO13" s="43"/>
      <c r="IPP13" s="43"/>
      <c r="IPQ13" s="43"/>
      <c r="IPR13" s="43"/>
      <c r="IPS13" s="43"/>
      <c r="IPT13" s="43"/>
      <c r="IPU13" s="43"/>
      <c r="IPV13" s="43"/>
      <c r="IPW13" s="43"/>
      <c r="IPX13" s="43"/>
      <c r="IPY13" s="43"/>
      <c r="IPZ13" s="43"/>
      <c r="IQA13" s="43"/>
      <c r="IQB13" s="43"/>
      <c r="IQC13" s="43"/>
      <c r="IQD13" s="43"/>
      <c r="IQE13" s="43"/>
      <c r="IQF13" s="43"/>
      <c r="IQG13" s="43"/>
      <c r="IQH13" s="43"/>
      <c r="IQI13" s="43"/>
      <c r="IQJ13" s="43"/>
      <c r="IQK13" s="43"/>
      <c r="IQL13" s="43"/>
      <c r="IQM13" s="43"/>
      <c r="IQN13" s="43"/>
      <c r="IQO13" s="43"/>
      <c r="IQP13" s="43"/>
      <c r="IQQ13" s="43"/>
      <c r="IQR13" s="43"/>
      <c r="IQS13" s="43"/>
      <c r="IQT13" s="43"/>
      <c r="IQU13" s="43"/>
      <c r="IQV13" s="43"/>
      <c r="IQW13" s="43"/>
      <c r="IQX13" s="43"/>
      <c r="IQY13" s="43"/>
      <c r="IQZ13" s="43"/>
      <c r="IRA13" s="43"/>
      <c r="IRB13" s="43"/>
      <c r="IRC13" s="43"/>
      <c r="IRD13" s="43"/>
      <c r="IRE13" s="43"/>
      <c r="IRF13" s="43"/>
      <c r="IRG13" s="43"/>
      <c r="IRH13" s="43"/>
      <c r="IRI13" s="43"/>
      <c r="IRJ13" s="43"/>
      <c r="IRK13" s="43"/>
      <c r="IRL13" s="43"/>
      <c r="IRM13" s="43"/>
      <c r="IRN13" s="43"/>
      <c r="IRO13" s="43"/>
      <c r="IRP13" s="43"/>
      <c r="IRQ13" s="43"/>
      <c r="IRR13" s="43"/>
      <c r="IRS13" s="43"/>
      <c r="IRT13" s="43"/>
      <c r="IRU13" s="43"/>
      <c r="IRV13" s="43"/>
      <c r="IRW13" s="43"/>
      <c r="IRX13" s="43"/>
      <c r="IRY13" s="43"/>
      <c r="IRZ13" s="43"/>
      <c r="ISA13" s="43"/>
      <c r="ISB13" s="43"/>
      <c r="ISC13" s="43"/>
      <c r="ISD13" s="43"/>
      <c r="ISE13" s="43"/>
      <c r="ISF13" s="43"/>
      <c r="ISG13" s="43"/>
      <c r="ISH13" s="43"/>
      <c r="ISI13" s="43"/>
      <c r="ISJ13" s="43"/>
      <c r="ISK13" s="43"/>
      <c r="ISL13" s="43"/>
      <c r="ISM13" s="43"/>
      <c r="ISN13" s="43"/>
      <c r="ISO13" s="43"/>
      <c r="ISP13" s="43"/>
      <c r="ISQ13" s="43"/>
      <c r="ISR13" s="43"/>
      <c r="ISS13" s="43"/>
      <c r="IST13" s="43"/>
      <c r="ISU13" s="43"/>
      <c r="ISV13" s="43"/>
      <c r="ISW13" s="43"/>
      <c r="ISX13" s="43"/>
      <c r="ISY13" s="43"/>
      <c r="ISZ13" s="43"/>
      <c r="ITA13" s="43"/>
      <c r="ITB13" s="43"/>
      <c r="ITC13" s="43"/>
      <c r="ITD13" s="43"/>
      <c r="ITE13" s="43"/>
      <c r="ITF13" s="43"/>
      <c r="ITG13" s="43"/>
      <c r="ITH13" s="43"/>
      <c r="ITI13" s="43"/>
      <c r="ITJ13" s="43"/>
      <c r="ITK13" s="43"/>
      <c r="ITL13" s="43"/>
      <c r="ITM13" s="43"/>
      <c r="ITN13" s="43"/>
      <c r="ITO13" s="43"/>
      <c r="ITP13" s="43"/>
      <c r="ITQ13" s="43"/>
      <c r="ITR13" s="43"/>
      <c r="ITS13" s="43"/>
      <c r="ITT13" s="43"/>
      <c r="ITU13" s="43"/>
      <c r="ITV13" s="43"/>
      <c r="ITW13" s="43"/>
      <c r="ITX13" s="43"/>
      <c r="ITY13" s="43"/>
      <c r="ITZ13" s="43"/>
      <c r="IUA13" s="43"/>
      <c r="IUB13" s="43"/>
      <c r="IUC13" s="43"/>
      <c r="IUD13" s="43"/>
      <c r="IUE13" s="43"/>
      <c r="IUF13" s="43"/>
      <c r="IUG13" s="43"/>
      <c r="IUH13" s="43"/>
      <c r="IUI13" s="43"/>
      <c r="IUJ13" s="43"/>
      <c r="IUK13" s="43"/>
      <c r="IUL13" s="43"/>
      <c r="IUM13" s="43"/>
      <c r="IUN13" s="43"/>
      <c r="IUO13" s="43"/>
      <c r="IUP13" s="43"/>
      <c r="IUQ13" s="43"/>
      <c r="IUR13" s="43"/>
      <c r="IUS13" s="43"/>
      <c r="IUT13" s="43"/>
      <c r="IUU13" s="43"/>
      <c r="IUV13" s="43"/>
      <c r="IUW13" s="43"/>
      <c r="IUX13" s="43"/>
      <c r="IUY13" s="43"/>
      <c r="IUZ13" s="43"/>
      <c r="IVA13" s="43"/>
      <c r="IVB13" s="43"/>
      <c r="IVC13" s="43"/>
      <c r="IVD13" s="43"/>
      <c r="IVE13" s="43"/>
      <c r="IVF13" s="43"/>
      <c r="IVG13" s="43"/>
      <c r="IVH13" s="43"/>
      <c r="IVI13" s="43"/>
      <c r="IVJ13" s="43"/>
      <c r="IVK13" s="43"/>
      <c r="IVL13" s="43"/>
      <c r="IVM13" s="43"/>
      <c r="IVN13" s="43"/>
      <c r="IVO13" s="43"/>
      <c r="IVP13" s="43"/>
      <c r="IVQ13" s="43"/>
      <c r="IVR13" s="43"/>
      <c r="IVS13" s="43"/>
      <c r="IVT13" s="43"/>
      <c r="IVU13" s="43"/>
      <c r="IVV13" s="43"/>
      <c r="IVW13" s="43"/>
      <c r="IVX13" s="43"/>
      <c r="IVY13" s="43"/>
      <c r="IVZ13" s="43"/>
      <c r="IWA13" s="43"/>
      <c r="IWB13" s="43"/>
      <c r="IWC13" s="43"/>
      <c r="IWD13" s="43"/>
      <c r="IWE13" s="43"/>
      <c r="IWF13" s="43"/>
      <c r="IWG13" s="43"/>
      <c r="IWH13" s="43"/>
      <c r="IWI13" s="43"/>
      <c r="IWJ13" s="43"/>
      <c r="IWK13" s="43"/>
      <c r="IWL13" s="43"/>
      <c r="IWM13" s="43"/>
      <c r="IWN13" s="43"/>
      <c r="IWO13" s="43"/>
      <c r="IWP13" s="43"/>
      <c r="IWQ13" s="43"/>
      <c r="IWR13" s="43"/>
      <c r="IWS13" s="43"/>
      <c r="IWT13" s="43"/>
      <c r="IWU13" s="43"/>
      <c r="IWV13" s="43"/>
      <c r="IWW13" s="43"/>
      <c r="IWX13" s="43"/>
      <c r="IWY13" s="43"/>
      <c r="IWZ13" s="43"/>
      <c r="IXA13" s="43"/>
      <c r="IXB13" s="43"/>
      <c r="IXC13" s="43"/>
      <c r="IXD13" s="43"/>
      <c r="IXE13" s="43"/>
      <c r="IXF13" s="43"/>
      <c r="IXG13" s="43"/>
      <c r="IXH13" s="43"/>
      <c r="IXI13" s="43"/>
      <c r="IXJ13" s="43"/>
      <c r="IXK13" s="43"/>
      <c r="IXL13" s="43"/>
      <c r="IXM13" s="43"/>
      <c r="IXN13" s="43"/>
      <c r="IXO13" s="43"/>
      <c r="IXP13" s="43"/>
      <c r="IXQ13" s="43"/>
      <c r="IXR13" s="43"/>
      <c r="IXS13" s="43"/>
      <c r="IXT13" s="43"/>
      <c r="IXU13" s="43"/>
      <c r="IXV13" s="43"/>
      <c r="IXW13" s="43"/>
      <c r="IXX13" s="43"/>
      <c r="IXY13" s="43"/>
      <c r="IXZ13" s="43"/>
      <c r="IYA13" s="43"/>
      <c r="IYB13" s="43"/>
      <c r="IYC13" s="43"/>
      <c r="IYD13" s="43"/>
      <c r="IYE13" s="43"/>
      <c r="IYF13" s="43"/>
      <c r="IYG13" s="43"/>
      <c r="IYH13" s="43"/>
      <c r="IYI13" s="43"/>
      <c r="IYJ13" s="43"/>
      <c r="IYK13" s="43"/>
      <c r="IYL13" s="43"/>
      <c r="IYM13" s="43"/>
      <c r="IYN13" s="43"/>
      <c r="IYO13" s="43"/>
      <c r="IYP13" s="43"/>
      <c r="IYQ13" s="43"/>
      <c r="IYR13" s="43"/>
      <c r="IYS13" s="43"/>
      <c r="IYT13" s="43"/>
      <c r="IYU13" s="43"/>
      <c r="IYV13" s="43"/>
      <c r="IYW13" s="43"/>
      <c r="IYX13" s="43"/>
      <c r="IYY13" s="43"/>
      <c r="IYZ13" s="43"/>
      <c r="IZA13" s="43"/>
      <c r="IZB13" s="43"/>
      <c r="IZC13" s="43"/>
      <c r="IZD13" s="43"/>
      <c r="IZE13" s="43"/>
      <c r="IZF13" s="43"/>
      <c r="IZG13" s="43"/>
      <c r="IZH13" s="43"/>
      <c r="IZI13" s="43"/>
      <c r="IZJ13" s="43"/>
      <c r="IZK13" s="43"/>
      <c r="IZL13" s="43"/>
      <c r="IZM13" s="43"/>
      <c r="IZN13" s="43"/>
      <c r="IZO13" s="43"/>
      <c r="IZP13" s="43"/>
      <c r="IZQ13" s="43"/>
      <c r="IZR13" s="43"/>
      <c r="IZS13" s="43"/>
      <c r="IZT13" s="43"/>
      <c r="IZU13" s="43"/>
      <c r="IZV13" s="43"/>
      <c r="IZW13" s="43"/>
      <c r="IZX13" s="43"/>
      <c r="IZY13" s="43"/>
      <c r="IZZ13" s="43"/>
      <c r="JAA13" s="43"/>
      <c r="JAB13" s="43"/>
      <c r="JAC13" s="43"/>
      <c r="JAD13" s="43"/>
      <c r="JAE13" s="43"/>
      <c r="JAF13" s="43"/>
      <c r="JAG13" s="43"/>
      <c r="JAH13" s="43"/>
      <c r="JAI13" s="43"/>
      <c r="JAJ13" s="43"/>
      <c r="JAK13" s="43"/>
      <c r="JAL13" s="43"/>
      <c r="JAM13" s="43"/>
      <c r="JAN13" s="43"/>
      <c r="JAO13" s="43"/>
      <c r="JAP13" s="43"/>
      <c r="JAQ13" s="43"/>
      <c r="JAR13" s="43"/>
      <c r="JAS13" s="43"/>
      <c r="JAT13" s="43"/>
      <c r="JAU13" s="43"/>
      <c r="JAV13" s="43"/>
      <c r="JAW13" s="43"/>
      <c r="JAX13" s="43"/>
      <c r="JAY13" s="43"/>
      <c r="JAZ13" s="43"/>
      <c r="JBA13" s="43"/>
      <c r="JBB13" s="43"/>
      <c r="JBC13" s="43"/>
      <c r="JBD13" s="43"/>
      <c r="JBE13" s="43"/>
      <c r="JBF13" s="43"/>
      <c r="JBG13" s="43"/>
      <c r="JBH13" s="43"/>
      <c r="JBI13" s="43"/>
      <c r="JBJ13" s="43"/>
      <c r="JBK13" s="43"/>
      <c r="JBL13" s="43"/>
      <c r="JBM13" s="43"/>
      <c r="JBN13" s="43"/>
      <c r="JBO13" s="43"/>
      <c r="JBP13" s="43"/>
      <c r="JBQ13" s="43"/>
      <c r="JBR13" s="43"/>
      <c r="JBS13" s="43"/>
      <c r="JBT13" s="43"/>
      <c r="JBU13" s="43"/>
      <c r="JBV13" s="43"/>
      <c r="JBW13" s="43"/>
      <c r="JBX13" s="43"/>
      <c r="JBY13" s="43"/>
      <c r="JBZ13" s="43"/>
      <c r="JCA13" s="43"/>
      <c r="JCB13" s="43"/>
      <c r="JCC13" s="43"/>
      <c r="JCD13" s="43"/>
      <c r="JCE13" s="43"/>
      <c r="JCF13" s="43"/>
      <c r="JCG13" s="43"/>
      <c r="JCH13" s="43"/>
      <c r="JCI13" s="43"/>
      <c r="JCJ13" s="43"/>
      <c r="JCK13" s="43"/>
      <c r="JCL13" s="43"/>
      <c r="JCM13" s="43"/>
      <c r="JCN13" s="43"/>
      <c r="JCO13" s="43"/>
      <c r="JCP13" s="43"/>
      <c r="JCQ13" s="43"/>
      <c r="JCR13" s="43"/>
      <c r="JCS13" s="43"/>
      <c r="JCT13" s="43"/>
      <c r="JCU13" s="43"/>
      <c r="JCV13" s="43"/>
      <c r="JCW13" s="43"/>
      <c r="JCX13" s="43"/>
      <c r="JCY13" s="43"/>
      <c r="JCZ13" s="43"/>
      <c r="JDA13" s="43"/>
      <c r="JDB13" s="43"/>
      <c r="JDC13" s="43"/>
      <c r="JDD13" s="43"/>
      <c r="JDE13" s="43"/>
      <c r="JDF13" s="43"/>
      <c r="JDG13" s="43"/>
      <c r="JDH13" s="43"/>
      <c r="JDI13" s="43"/>
      <c r="JDJ13" s="43"/>
      <c r="JDK13" s="43"/>
      <c r="JDL13" s="43"/>
      <c r="JDM13" s="43"/>
      <c r="JDN13" s="43"/>
      <c r="JDO13" s="43"/>
      <c r="JDP13" s="43"/>
      <c r="JDQ13" s="43"/>
      <c r="JDR13" s="43"/>
      <c r="JDS13" s="43"/>
      <c r="JDT13" s="43"/>
      <c r="JDU13" s="43"/>
      <c r="JDV13" s="43"/>
      <c r="JDW13" s="43"/>
      <c r="JDX13" s="43"/>
      <c r="JDY13" s="43"/>
      <c r="JDZ13" s="43"/>
      <c r="JEA13" s="43"/>
      <c r="JEB13" s="43"/>
      <c r="JEC13" s="43"/>
      <c r="JED13" s="43"/>
      <c r="JEE13" s="43"/>
      <c r="JEF13" s="43"/>
      <c r="JEG13" s="43"/>
      <c r="JEH13" s="43"/>
      <c r="JEI13" s="43"/>
      <c r="JEJ13" s="43"/>
      <c r="JEK13" s="43"/>
      <c r="JEL13" s="43"/>
      <c r="JEM13" s="43"/>
      <c r="JEN13" s="43"/>
      <c r="JEO13" s="43"/>
      <c r="JEP13" s="43"/>
      <c r="JEQ13" s="43"/>
      <c r="JER13" s="43"/>
      <c r="JES13" s="43"/>
      <c r="JET13" s="43"/>
      <c r="JEU13" s="43"/>
      <c r="JEV13" s="43"/>
      <c r="JEW13" s="43"/>
      <c r="JEX13" s="43"/>
      <c r="JEY13" s="43"/>
      <c r="JEZ13" s="43"/>
      <c r="JFA13" s="43"/>
      <c r="JFB13" s="43"/>
      <c r="JFC13" s="43"/>
      <c r="JFD13" s="43"/>
      <c r="JFE13" s="43"/>
      <c r="JFF13" s="43"/>
      <c r="JFG13" s="43"/>
      <c r="JFH13" s="43"/>
      <c r="JFI13" s="43"/>
      <c r="JFJ13" s="43"/>
      <c r="JFK13" s="43"/>
      <c r="JFL13" s="43"/>
      <c r="JFM13" s="43"/>
      <c r="JFN13" s="43"/>
      <c r="JFO13" s="43"/>
      <c r="JFP13" s="43"/>
      <c r="JFQ13" s="43"/>
      <c r="JFR13" s="43"/>
      <c r="JFS13" s="43"/>
      <c r="JFT13" s="43"/>
      <c r="JFU13" s="43"/>
      <c r="JFV13" s="43"/>
      <c r="JFW13" s="43"/>
      <c r="JFX13" s="43"/>
      <c r="JFY13" s="43"/>
      <c r="JFZ13" s="43"/>
      <c r="JGA13" s="43"/>
      <c r="JGB13" s="43"/>
      <c r="JGC13" s="43"/>
      <c r="JGD13" s="43"/>
      <c r="JGE13" s="43"/>
      <c r="JGF13" s="43"/>
      <c r="JGG13" s="43"/>
      <c r="JGH13" s="43"/>
      <c r="JGI13" s="43"/>
      <c r="JGJ13" s="43"/>
      <c r="JGK13" s="43"/>
      <c r="JGL13" s="43"/>
      <c r="JGM13" s="43"/>
      <c r="JGN13" s="43"/>
      <c r="JGO13" s="43"/>
      <c r="JGP13" s="43"/>
      <c r="JGQ13" s="43"/>
      <c r="JGR13" s="43"/>
      <c r="JGS13" s="43"/>
      <c r="JGT13" s="43"/>
      <c r="JGU13" s="43"/>
      <c r="JGV13" s="43"/>
      <c r="JGW13" s="43"/>
      <c r="JGX13" s="43"/>
      <c r="JGY13" s="43"/>
      <c r="JGZ13" s="43"/>
      <c r="JHA13" s="43"/>
      <c r="JHB13" s="43"/>
      <c r="JHC13" s="43"/>
      <c r="JHD13" s="43"/>
      <c r="JHE13" s="43"/>
      <c r="JHF13" s="43"/>
      <c r="JHG13" s="43"/>
      <c r="JHH13" s="43"/>
      <c r="JHI13" s="43"/>
      <c r="JHJ13" s="43"/>
      <c r="JHK13" s="43"/>
      <c r="JHL13" s="43"/>
      <c r="JHM13" s="43"/>
      <c r="JHN13" s="43"/>
      <c r="JHO13" s="43"/>
      <c r="JHP13" s="43"/>
      <c r="JHQ13" s="43"/>
      <c r="JHR13" s="43"/>
      <c r="JHS13" s="43"/>
      <c r="JHT13" s="43"/>
      <c r="JHU13" s="43"/>
      <c r="JHV13" s="43"/>
      <c r="JHW13" s="43"/>
      <c r="JHX13" s="43"/>
      <c r="JHY13" s="43"/>
      <c r="JHZ13" s="43"/>
      <c r="JIA13" s="43"/>
      <c r="JIB13" s="43"/>
      <c r="JIC13" s="43"/>
      <c r="JID13" s="43"/>
      <c r="JIE13" s="43"/>
      <c r="JIF13" s="43"/>
      <c r="JIG13" s="43"/>
      <c r="JIH13" s="43"/>
      <c r="JII13" s="43"/>
      <c r="JIJ13" s="43"/>
      <c r="JIK13" s="43"/>
      <c r="JIL13" s="43"/>
      <c r="JIM13" s="43"/>
      <c r="JIN13" s="43"/>
      <c r="JIO13" s="43"/>
      <c r="JIP13" s="43"/>
      <c r="JIQ13" s="43"/>
      <c r="JIR13" s="43"/>
      <c r="JIS13" s="43"/>
      <c r="JIT13" s="43"/>
      <c r="JIU13" s="43"/>
      <c r="JIV13" s="43"/>
      <c r="JIW13" s="43"/>
      <c r="JIX13" s="43"/>
      <c r="JIY13" s="43"/>
      <c r="JIZ13" s="43"/>
      <c r="JJA13" s="43"/>
      <c r="JJB13" s="43"/>
      <c r="JJC13" s="43"/>
      <c r="JJD13" s="43"/>
      <c r="JJE13" s="43"/>
      <c r="JJF13" s="43"/>
      <c r="JJG13" s="43"/>
      <c r="JJH13" s="43"/>
      <c r="JJI13" s="43"/>
      <c r="JJJ13" s="43"/>
      <c r="JJK13" s="43"/>
      <c r="JJL13" s="43"/>
      <c r="JJM13" s="43"/>
      <c r="JJN13" s="43"/>
      <c r="JJO13" s="43"/>
      <c r="JJP13" s="43"/>
      <c r="JJQ13" s="43"/>
      <c r="JJR13" s="43"/>
      <c r="JJS13" s="43"/>
      <c r="JJT13" s="43"/>
      <c r="JJU13" s="43"/>
      <c r="JJV13" s="43"/>
      <c r="JJW13" s="43"/>
      <c r="JJX13" s="43"/>
      <c r="JJY13" s="43"/>
      <c r="JJZ13" s="43"/>
      <c r="JKA13" s="43"/>
      <c r="JKB13" s="43"/>
      <c r="JKC13" s="43"/>
      <c r="JKD13" s="43"/>
      <c r="JKE13" s="43"/>
      <c r="JKF13" s="43"/>
      <c r="JKG13" s="43"/>
      <c r="JKH13" s="43"/>
      <c r="JKI13" s="43"/>
      <c r="JKJ13" s="43"/>
      <c r="JKK13" s="43"/>
      <c r="JKL13" s="43"/>
      <c r="JKM13" s="43"/>
      <c r="JKN13" s="43"/>
      <c r="JKO13" s="43"/>
      <c r="JKP13" s="43"/>
      <c r="JKQ13" s="43"/>
      <c r="JKR13" s="43"/>
      <c r="JKS13" s="43"/>
      <c r="JKT13" s="43"/>
      <c r="JKU13" s="43"/>
      <c r="JKV13" s="43"/>
      <c r="JKW13" s="43"/>
      <c r="JKX13" s="43"/>
      <c r="JKY13" s="43"/>
      <c r="JKZ13" s="43"/>
      <c r="JLA13" s="43"/>
      <c r="JLB13" s="43"/>
      <c r="JLC13" s="43"/>
      <c r="JLD13" s="43"/>
      <c r="JLE13" s="43"/>
      <c r="JLF13" s="43"/>
      <c r="JLG13" s="43"/>
      <c r="JLH13" s="43"/>
      <c r="JLI13" s="43"/>
      <c r="JLJ13" s="43"/>
      <c r="JLK13" s="43"/>
      <c r="JLL13" s="43"/>
      <c r="JLM13" s="43"/>
      <c r="JLN13" s="43"/>
      <c r="JLO13" s="43"/>
      <c r="JLP13" s="43"/>
      <c r="JLQ13" s="43"/>
      <c r="JLR13" s="43"/>
      <c r="JLS13" s="43"/>
      <c r="JLT13" s="43"/>
      <c r="JLU13" s="43"/>
      <c r="JLV13" s="43"/>
      <c r="JLW13" s="43"/>
      <c r="JLX13" s="43"/>
      <c r="JLY13" s="43"/>
      <c r="JLZ13" s="43"/>
      <c r="JMA13" s="43"/>
      <c r="JMB13" s="43"/>
      <c r="JMC13" s="43"/>
      <c r="JMD13" s="43"/>
      <c r="JME13" s="43"/>
      <c r="JMF13" s="43"/>
      <c r="JMG13" s="43"/>
      <c r="JMH13" s="43"/>
      <c r="JMI13" s="43"/>
      <c r="JMJ13" s="43"/>
      <c r="JMK13" s="43"/>
      <c r="JML13" s="43"/>
      <c r="JMM13" s="43"/>
      <c r="JMN13" s="43"/>
      <c r="JMO13" s="43"/>
      <c r="JMP13" s="43"/>
      <c r="JMQ13" s="43"/>
      <c r="JMR13" s="43"/>
      <c r="JMS13" s="43"/>
      <c r="JMT13" s="43"/>
      <c r="JMU13" s="43"/>
      <c r="JMV13" s="43"/>
      <c r="JMW13" s="43"/>
      <c r="JMX13" s="43"/>
      <c r="JMY13" s="43"/>
      <c r="JMZ13" s="43"/>
      <c r="JNA13" s="43"/>
      <c r="JNB13" s="43"/>
      <c r="JNC13" s="43"/>
      <c r="JND13" s="43"/>
      <c r="JNE13" s="43"/>
      <c r="JNF13" s="43"/>
      <c r="JNG13" s="43"/>
      <c r="JNH13" s="43"/>
      <c r="JNI13" s="43"/>
      <c r="JNJ13" s="43"/>
      <c r="JNK13" s="43"/>
      <c r="JNL13" s="43"/>
      <c r="JNM13" s="43"/>
      <c r="JNN13" s="43"/>
      <c r="JNO13" s="43"/>
      <c r="JNP13" s="43"/>
      <c r="JNQ13" s="43"/>
      <c r="JNR13" s="43"/>
      <c r="JNS13" s="43"/>
      <c r="JNT13" s="43"/>
      <c r="JNU13" s="43"/>
      <c r="JNV13" s="43"/>
      <c r="JNW13" s="43"/>
      <c r="JNX13" s="43"/>
      <c r="JNY13" s="43"/>
      <c r="JNZ13" s="43"/>
      <c r="JOA13" s="43"/>
      <c r="JOB13" s="43"/>
      <c r="JOC13" s="43"/>
      <c r="JOD13" s="43"/>
      <c r="JOE13" s="43"/>
      <c r="JOF13" s="43"/>
      <c r="JOG13" s="43"/>
      <c r="JOH13" s="43"/>
      <c r="JOI13" s="43"/>
      <c r="JOJ13" s="43"/>
      <c r="JOK13" s="43"/>
      <c r="JOL13" s="43"/>
      <c r="JOM13" s="43"/>
      <c r="JON13" s="43"/>
      <c r="JOO13" s="43"/>
      <c r="JOP13" s="43"/>
      <c r="JOQ13" s="43"/>
      <c r="JOR13" s="43"/>
      <c r="JOS13" s="43"/>
      <c r="JOT13" s="43"/>
      <c r="JOU13" s="43"/>
      <c r="JOV13" s="43"/>
      <c r="JOW13" s="43"/>
      <c r="JOX13" s="43"/>
      <c r="JOY13" s="43"/>
      <c r="JOZ13" s="43"/>
      <c r="JPA13" s="43"/>
      <c r="JPB13" s="43"/>
      <c r="JPC13" s="43"/>
      <c r="JPD13" s="43"/>
      <c r="JPE13" s="43"/>
      <c r="JPF13" s="43"/>
      <c r="JPG13" s="43"/>
      <c r="JPH13" s="43"/>
      <c r="JPI13" s="43"/>
      <c r="JPJ13" s="43"/>
      <c r="JPK13" s="43"/>
      <c r="JPL13" s="43"/>
      <c r="JPM13" s="43"/>
      <c r="JPN13" s="43"/>
      <c r="JPO13" s="43"/>
      <c r="JPP13" s="43"/>
      <c r="JPQ13" s="43"/>
      <c r="JPR13" s="43"/>
      <c r="JPS13" s="43"/>
      <c r="JPT13" s="43"/>
      <c r="JPU13" s="43"/>
      <c r="JPV13" s="43"/>
      <c r="JPW13" s="43"/>
      <c r="JPX13" s="43"/>
      <c r="JPY13" s="43"/>
      <c r="JPZ13" s="43"/>
      <c r="JQA13" s="43"/>
      <c r="JQB13" s="43"/>
      <c r="JQC13" s="43"/>
      <c r="JQD13" s="43"/>
      <c r="JQE13" s="43"/>
      <c r="JQF13" s="43"/>
      <c r="JQG13" s="43"/>
      <c r="JQH13" s="43"/>
      <c r="JQI13" s="43"/>
      <c r="JQJ13" s="43"/>
      <c r="JQK13" s="43"/>
      <c r="JQL13" s="43"/>
      <c r="JQM13" s="43"/>
      <c r="JQN13" s="43"/>
      <c r="JQO13" s="43"/>
      <c r="JQP13" s="43"/>
      <c r="JQQ13" s="43"/>
      <c r="JQR13" s="43"/>
      <c r="JQS13" s="43"/>
      <c r="JQT13" s="43"/>
      <c r="JQU13" s="43"/>
      <c r="JQV13" s="43"/>
      <c r="JQW13" s="43"/>
      <c r="JQX13" s="43"/>
      <c r="JQY13" s="43"/>
      <c r="JQZ13" s="43"/>
      <c r="JRA13" s="43"/>
      <c r="JRB13" s="43"/>
      <c r="JRC13" s="43"/>
      <c r="JRD13" s="43"/>
      <c r="JRE13" s="43"/>
      <c r="JRF13" s="43"/>
      <c r="JRG13" s="43"/>
      <c r="JRH13" s="43"/>
      <c r="JRI13" s="43"/>
      <c r="JRJ13" s="43"/>
      <c r="JRK13" s="43"/>
      <c r="JRL13" s="43"/>
      <c r="JRM13" s="43"/>
      <c r="JRN13" s="43"/>
      <c r="JRO13" s="43"/>
      <c r="JRP13" s="43"/>
      <c r="JRQ13" s="43"/>
      <c r="JRR13" s="43"/>
      <c r="JRS13" s="43"/>
      <c r="JRT13" s="43"/>
      <c r="JRU13" s="43"/>
      <c r="JRV13" s="43"/>
      <c r="JRW13" s="43"/>
      <c r="JRX13" s="43"/>
      <c r="JRY13" s="43"/>
      <c r="JRZ13" s="43"/>
      <c r="JSA13" s="43"/>
      <c r="JSB13" s="43"/>
      <c r="JSC13" s="43"/>
      <c r="JSD13" s="43"/>
      <c r="JSE13" s="43"/>
      <c r="JSF13" s="43"/>
      <c r="JSG13" s="43"/>
      <c r="JSH13" s="43"/>
      <c r="JSI13" s="43"/>
      <c r="JSJ13" s="43"/>
      <c r="JSK13" s="43"/>
      <c r="JSL13" s="43"/>
      <c r="JSM13" s="43"/>
      <c r="JSN13" s="43"/>
      <c r="JSO13" s="43"/>
      <c r="JSP13" s="43"/>
      <c r="JSQ13" s="43"/>
      <c r="JSR13" s="43"/>
      <c r="JSS13" s="43"/>
      <c r="JST13" s="43"/>
      <c r="JSU13" s="43"/>
      <c r="JSV13" s="43"/>
      <c r="JSW13" s="43"/>
      <c r="JSX13" s="43"/>
      <c r="JSY13" s="43"/>
      <c r="JSZ13" s="43"/>
      <c r="JTA13" s="43"/>
      <c r="JTB13" s="43"/>
      <c r="JTC13" s="43"/>
      <c r="JTD13" s="43"/>
      <c r="JTE13" s="43"/>
      <c r="JTF13" s="43"/>
      <c r="JTG13" s="43"/>
      <c r="JTH13" s="43"/>
      <c r="JTI13" s="43"/>
      <c r="JTJ13" s="43"/>
      <c r="JTK13" s="43"/>
      <c r="JTL13" s="43"/>
      <c r="JTM13" s="43"/>
      <c r="JTN13" s="43"/>
      <c r="JTO13" s="43"/>
      <c r="JTP13" s="43"/>
      <c r="JTQ13" s="43"/>
      <c r="JTR13" s="43"/>
      <c r="JTS13" s="43"/>
      <c r="JTT13" s="43"/>
      <c r="JTU13" s="43"/>
      <c r="JTV13" s="43"/>
      <c r="JTW13" s="43"/>
      <c r="JTX13" s="43"/>
      <c r="JTY13" s="43"/>
      <c r="JTZ13" s="43"/>
      <c r="JUA13" s="43"/>
      <c r="JUB13" s="43"/>
      <c r="JUC13" s="43"/>
      <c r="JUD13" s="43"/>
      <c r="JUE13" s="43"/>
      <c r="JUF13" s="43"/>
      <c r="JUG13" s="43"/>
      <c r="JUH13" s="43"/>
      <c r="JUI13" s="43"/>
      <c r="JUJ13" s="43"/>
      <c r="JUK13" s="43"/>
      <c r="JUL13" s="43"/>
      <c r="JUM13" s="43"/>
      <c r="JUN13" s="43"/>
      <c r="JUO13" s="43"/>
      <c r="JUP13" s="43"/>
      <c r="JUQ13" s="43"/>
      <c r="JUR13" s="43"/>
      <c r="JUS13" s="43"/>
      <c r="JUT13" s="43"/>
      <c r="JUU13" s="43"/>
      <c r="JUV13" s="43"/>
      <c r="JUW13" s="43"/>
      <c r="JUX13" s="43"/>
      <c r="JUY13" s="43"/>
      <c r="JUZ13" s="43"/>
      <c r="JVA13" s="43"/>
      <c r="JVB13" s="43"/>
      <c r="JVC13" s="43"/>
      <c r="JVD13" s="43"/>
      <c r="JVE13" s="43"/>
      <c r="JVF13" s="43"/>
      <c r="JVG13" s="43"/>
      <c r="JVH13" s="43"/>
      <c r="JVI13" s="43"/>
      <c r="JVJ13" s="43"/>
      <c r="JVK13" s="43"/>
      <c r="JVL13" s="43"/>
      <c r="JVM13" s="43"/>
      <c r="JVN13" s="43"/>
      <c r="JVO13" s="43"/>
      <c r="JVP13" s="43"/>
      <c r="JVQ13" s="43"/>
      <c r="JVR13" s="43"/>
      <c r="JVS13" s="43"/>
      <c r="JVT13" s="43"/>
      <c r="JVU13" s="43"/>
      <c r="JVV13" s="43"/>
      <c r="JVW13" s="43"/>
      <c r="JVX13" s="43"/>
      <c r="JVY13" s="43"/>
      <c r="JVZ13" s="43"/>
      <c r="JWA13" s="43"/>
      <c r="JWB13" s="43"/>
      <c r="JWC13" s="43"/>
      <c r="JWD13" s="43"/>
      <c r="JWE13" s="43"/>
      <c r="JWF13" s="43"/>
      <c r="JWG13" s="43"/>
      <c r="JWH13" s="43"/>
      <c r="JWI13" s="43"/>
      <c r="JWJ13" s="43"/>
      <c r="JWK13" s="43"/>
      <c r="JWL13" s="43"/>
      <c r="JWM13" s="43"/>
      <c r="JWN13" s="43"/>
      <c r="JWO13" s="43"/>
      <c r="JWP13" s="43"/>
      <c r="JWQ13" s="43"/>
      <c r="JWR13" s="43"/>
      <c r="JWS13" s="43"/>
      <c r="JWT13" s="43"/>
      <c r="JWU13" s="43"/>
      <c r="JWV13" s="43"/>
      <c r="JWW13" s="43"/>
      <c r="JWX13" s="43"/>
      <c r="JWY13" s="43"/>
      <c r="JWZ13" s="43"/>
      <c r="JXA13" s="43"/>
      <c r="JXB13" s="43"/>
      <c r="JXC13" s="43"/>
      <c r="JXD13" s="43"/>
      <c r="JXE13" s="43"/>
      <c r="JXF13" s="43"/>
      <c r="JXG13" s="43"/>
      <c r="JXH13" s="43"/>
      <c r="JXI13" s="43"/>
      <c r="JXJ13" s="43"/>
      <c r="JXK13" s="43"/>
      <c r="JXL13" s="43"/>
      <c r="JXM13" s="43"/>
      <c r="JXN13" s="43"/>
      <c r="JXO13" s="43"/>
      <c r="JXP13" s="43"/>
      <c r="JXQ13" s="43"/>
      <c r="JXR13" s="43"/>
      <c r="JXS13" s="43"/>
      <c r="JXT13" s="43"/>
      <c r="JXU13" s="43"/>
      <c r="JXV13" s="43"/>
      <c r="JXW13" s="43"/>
      <c r="JXX13" s="43"/>
      <c r="JXY13" s="43"/>
      <c r="JXZ13" s="43"/>
      <c r="JYA13" s="43"/>
      <c r="JYB13" s="43"/>
      <c r="JYC13" s="43"/>
      <c r="JYD13" s="43"/>
      <c r="JYE13" s="43"/>
      <c r="JYF13" s="43"/>
      <c r="JYG13" s="43"/>
      <c r="JYH13" s="43"/>
      <c r="JYI13" s="43"/>
      <c r="JYJ13" s="43"/>
      <c r="JYK13" s="43"/>
      <c r="JYL13" s="43"/>
      <c r="JYM13" s="43"/>
      <c r="JYN13" s="43"/>
      <c r="JYO13" s="43"/>
      <c r="JYP13" s="43"/>
      <c r="JYQ13" s="43"/>
      <c r="JYR13" s="43"/>
      <c r="JYS13" s="43"/>
      <c r="JYT13" s="43"/>
      <c r="JYU13" s="43"/>
      <c r="JYV13" s="43"/>
      <c r="JYW13" s="43"/>
      <c r="JYX13" s="43"/>
      <c r="JYY13" s="43"/>
      <c r="JYZ13" s="43"/>
      <c r="JZA13" s="43"/>
      <c r="JZB13" s="43"/>
      <c r="JZC13" s="43"/>
      <c r="JZD13" s="43"/>
      <c r="JZE13" s="43"/>
      <c r="JZF13" s="43"/>
      <c r="JZG13" s="43"/>
      <c r="JZH13" s="43"/>
      <c r="JZI13" s="43"/>
      <c r="JZJ13" s="43"/>
      <c r="JZK13" s="43"/>
      <c r="JZL13" s="43"/>
      <c r="JZM13" s="43"/>
      <c r="JZN13" s="43"/>
      <c r="JZO13" s="43"/>
      <c r="JZP13" s="43"/>
      <c r="JZQ13" s="43"/>
      <c r="JZR13" s="43"/>
      <c r="JZS13" s="43"/>
      <c r="JZT13" s="43"/>
      <c r="JZU13" s="43"/>
      <c r="JZV13" s="43"/>
      <c r="JZW13" s="43"/>
      <c r="JZX13" s="43"/>
      <c r="JZY13" s="43"/>
      <c r="JZZ13" s="43"/>
      <c r="KAA13" s="43"/>
      <c r="KAB13" s="43"/>
      <c r="KAC13" s="43"/>
      <c r="KAD13" s="43"/>
      <c r="KAE13" s="43"/>
      <c r="KAF13" s="43"/>
      <c r="KAG13" s="43"/>
      <c r="KAH13" s="43"/>
      <c r="KAI13" s="43"/>
      <c r="KAJ13" s="43"/>
      <c r="KAK13" s="43"/>
      <c r="KAL13" s="43"/>
      <c r="KAM13" s="43"/>
      <c r="KAN13" s="43"/>
      <c r="KAO13" s="43"/>
      <c r="KAP13" s="43"/>
      <c r="KAQ13" s="43"/>
      <c r="KAR13" s="43"/>
      <c r="KAS13" s="43"/>
      <c r="KAT13" s="43"/>
      <c r="KAU13" s="43"/>
      <c r="KAV13" s="43"/>
      <c r="KAW13" s="43"/>
      <c r="KAX13" s="43"/>
      <c r="KAY13" s="43"/>
      <c r="KAZ13" s="43"/>
      <c r="KBA13" s="43"/>
      <c r="KBB13" s="43"/>
      <c r="KBC13" s="43"/>
      <c r="KBD13" s="43"/>
      <c r="KBE13" s="43"/>
      <c r="KBF13" s="43"/>
      <c r="KBG13" s="43"/>
      <c r="KBH13" s="43"/>
      <c r="KBI13" s="43"/>
      <c r="KBJ13" s="43"/>
      <c r="KBK13" s="43"/>
      <c r="KBL13" s="43"/>
      <c r="KBM13" s="43"/>
      <c r="KBN13" s="43"/>
      <c r="KBO13" s="43"/>
      <c r="KBP13" s="43"/>
      <c r="KBQ13" s="43"/>
      <c r="KBR13" s="43"/>
      <c r="KBS13" s="43"/>
      <c r="KBT13" s="43"/>
      <c r="KBU13" s="43"/>
      <c r="KBV13" s="43"/>
      <c r="KBW13" s="43"/>
      <c r="KBX13" s="43"/>
      <c r="KBY13" s="43"/>
      <c r="KBZ13" s="43"/>
      <c r="KCA13" s="43"/>
      <c r="KCB13" s="43"/>
      <c r="KCC13" s="43"/>
      <c r="KCD13" s="43"/>
      <c r="KCE13" s="43"/>
      <c r="KCF13" s="43"/>
      <c r="KCG13" s="43"/>
      <c r="KCH13" s="43"/>
      <c r="KCI13" s="43"/>
      <c r="KCJ13" s="43"/>
      <c r="KCK13" s="43"/>
      <c r="KCL13" s="43"/>
      <c r="KCM13" s="43"/>
      <c r="KCN13" s="43"/>
      <c r="KCO13" s="43"/>
      <c r="KCP13" s="43"/>
      <c r="KCQ13" s="43"/>
      <c r="KCR13" s="43"/>
      <c r="KCS13" s="43"/>
      <c r="KCT13" s="43"/>
      <c r="KCU13" s="43"/>
      <c r="KCV13" s="43"/>
      <c r="KCW13" s="43"/>
      <c r="KCX13" s="43"/>
      <c r="KCY13" s="43"/>
      <c r="KCZ13" s="43"/>
      <c r="KDA13" s="43"/>
      <c r="KDB13" s="43"/>
      <c r="KDC13" s="43"/>
      <c r="KDD13" s="43"/>
      <c r="KDE13" s="43"/>
      <c r="KDF13" s="43"/>
      <c r="KDG13" s="43"/>
      <c r="KDH13" s="43"/>
      <c r="KDI13" s="43"/>
      <c r="KDJ13" s="43"/>
      <c r="KDK13" s="43"/>
      <c r="KDL13" s="43"/>
      <c r="KDM13" s="43"/>
      <c r="KDN13" s="43"/>
      <c r="KDO13" s="43"/>
      <c r="KDP13" s="43"/>
      <c r="KDQ13" s="43"/>
      <c r="KDR13" s="43"/>
      <c r="KDS13" s="43"/>
      <c r="KDT13" s="43"/>
      <c r="KDU13" s="43"/>
      <c r="KDV13" s="43"/>
      <c r="KDW13" s="43"/>
      <c r="KDX13" s="43"/>
      <c r="KDY13" s="43"/>
      <c r="KDZ13" s="43"/>
      <c r="KEA13" s="43"/>
      <c r="KEB13" s="43"/>
      <c r="KEC13" s="43"/>
      <c r="KED13" s="43"/>
      <c r="KEE13" s="43"/>
      <c r="KEF13" s="43"/>
      <c r="KEG13" s="43"/>
      <c r="KEH13" s="43"/>
      <c r="KEI13" s="43"/>
      <c r="KEJ13" s="43"/>
      <c r="KEK13" s="43"/>
      <c r="KEL13" s="43"/>
      <c r="KEM13" s="43"/>
      <c r="KEN13" s="43"/>
      <c r="KEO13" s="43"/>
      <c r="KEP13" s="43"/>
      <c r="KEQ13" s="43"/>
      <c r="KER13" s="43"/>
      <c r="KES13" s="43"/>
      <c r="KET13" s="43"/>
      <c r="KEU13" s="43"/>
      <c r="KEV13" s="43"/>
      <c r="KEW13" s="43"/>
      <c r="KEX13" s="43"/>
      <c r="KEY13" s="43"/>
      <c r="KEZ13" s="43"/>
      <c r="KFA13" s="43"/>
      <c r="KFB13" s="43"/>
      <c r="KFC13" s="43"/>
      <c r="KFD13" s="43"/>
      <c r="KFE13" s="43"/>
      <c r="KFF13" s="43"/>
      <c r="KFG13" s="43"/>
      <c r="KFH13" s="43"/>
      <c r="KFI13" s="43"/>
      <c r="KFJ13" s="43"/>
      <c r="KFK13" s="43"/>
      <c r="KFL13" s="43"/>
      <c r="KFM13" s="43"/>
      <c r="KFN13" s="43"/>
      <c r="KFO13" s="43"/>
      <c r="KFP13" s="43"/>
      <c r="KFQ13" s="43"/>
      <c r="KFR13" s="43"/>
      <c r="KFS13" s="43"/>
      <c r="KFT13" s="43"/>
      <c r="KFU13" s="43"/>
      <c r="KFV13" s="43"/>
      <c r="KFW13" s="43"/>
      <c r="KFX13" s="43"/>
      <c r="KFY13" s="43"/>
      <c r="KFZ13" s="43"/>
      <c r="KGA13" s="43"/>
      <c r="KGB13" s="43"/>
      <c r="KGC13" s="43"/>
      <c r="KGD13" s="43"/>
      <c r="KGE13" s="43"/>
      <c r="KGF13" s="43"/>
      <c r="KGG13" s="43"/>
      <c r="KGH13" s="43"/>
      <c r="KGI13" s="43"/>
      <c r="KGJ13" s="43"/>
      <c r="KGK13" s="43"/>
      <c r="KGL13" s="43"/>
      <c r="KGM13" s="43"/>
      <c r="KGN13" s="43"/>
      <c r="KGO13" s="43"/>
      <c r="KGP13" s="43"/>
      <c r="KGQ13" s="43"/>
      <c r="KGR13" s="43"/>
      <c r="KGS13" s="43"/>
      <c r="KGT13" s="43"/>
      <c r="KGU13" s="43"/>
      <c r="KGV13" s="43"/>
      <c r="KGW13" s="43"/>
      <c r="KGX13" s="43"/>
      <c r="KGY13" s="43"/>
      <c r="KGZ13" s="43"/>
      <c r="KHA13" s="43"/>
      <c r="KHB13" s="43"/>
      <c r="KHC13" s="43"/>
      <c r="KHD13" s="43"/>
      <c r="KHE13" s="43"/>
      <c r="KHF13" s="43"/>
      <c r="KHG13" s="43"/>
      <c r="KHH13" s="43"/>
      <c r="KHI13" s="43"/>
      <c r="KHJ13" s="43"/>
      <c r="KHK13" s="43"/>
      <c r="KHL13" s="43"/>
      <c r="KHM13" s="43"/>
      <c r="KHN13" s="43"/>
      <c r="KHO13" s="43"/>
      <c r="KHP13" s="43"/>
      <c r="KHQ13" s="43"/>
      <c r="KHR13" s="43"/>
      <c r="KHS13" s="43"/>
      <c r="KHT13" s="43"/>
      <c r="KHU13" s="43"/>
      <c r="KHV13" s="43"/>
      <c r="KHW13" s="43"/>
      <c r="KHX13" s="43"/>
      <c r="KHY13" s="43"/>
      <c r="KHZ13" s="43"/>
      <c r="KIA13" s="43"/>
      <c r="KIB13" s="43"/>
      <c r="KIC13" s="43"/>
      <c r="KID13" s="43"/>
      <c r="KIE13" s="43"/>
      <c r="KIF13" s="43"/>
      <c r="KIG13" s="43"/>
      <c r="KIH13" s="43"/>
      <c r="KII13" s="43"/>
      <c r="KIJ13" s="43"/>
      <c r="KIK13" s="43"/>
      <c r="KIL13" s="43"/>
      <c r="KIM13" s="43"/>
      <c r="KIN13" s="43"/>
      <c r="KIO13" s="43"/>
      <c r="KIP13" s="43"/>
      <c r="KIQ13" s="43"/>
      <c r="KIR13" s="43"/>
      <c r="KIS13" s="43"/>
      <c r="KIT13" s="43"/>
      <c r="KIU13" s="43"/>
      <c r="KIV13" s="43"/>
      <c r="KIW13" s="43"/>
      <c r="KIX13" s="43"/>
      <c r="KIY13" s="43"/>
      <c r="KIZ13" s="43"/>
      <c r="KJA13" s="43"/>
      <c r="KJB13" s="43"/>
      <c r="KJC13" s="43"/>
      <c r="KJD13" s="43"/>
      <c r="KJE13" s="43"/>
      <c r="KJF13" s="43"/>
      <c r="KJG13" s="43"/>
      <c r="KJH13" s="43"/>
      <c r="KJI13" s="43"/>
      <c r="KJJ13" s="43"/>
      <c r="KJK13" s="43"/>
      <c r="KJL13" s="43"/>
      <c r="KJM13" s="43"/>
      <c r="KJN13" s="43"/>
      <c r="KJO13" s="43"/>
      <c r="KJP13" s="43"/>
      <c r="KJQ13" s="43"/>
      <c r="KJR13" s="43"/>
      <c r="KJS13" s="43"/>
      <c r="KJT13" s="43"/>
      <c r="KJU13" s="43"/>
      <c r="KJV13" s="43"/>
      <c r="KJW13" s="43"/>
      <c r="KJX13" s="43"/>
      <c r="KJY13" s="43"/>
      <c r="KJZ13" s="43"/>
      <c r="KKA13" s="43"/>
      <c r="KKB13" s="43"/>
      <c r="KKC13" s="43"/>
      <c r="KKD13" s="43"/>
      <c r="KKE13" s="43"/>
      <c r="KKF13" s="43"/>
      <c r="KKG13" s="43"/>
      <c r="KKH13" s="43"/>
      <c r="KKI13" s="43"/>
      <c r="KKJ13" s="43"/>
      <c r="KKK13" s="43"/>
      <c r="KKL13" s="43"/>
      <c r="KKM13" s="43"/>
      <c r="KKN13" s="43"/>
      <c r="KKO13" s="43"/>
      <c r="KKP13" s="43"/>
      <c r="KKQ13" s="43"/>
      <c r="KKR13" s="43"/>
      <c r="KKS13" s="43"/>
      <c r="KKT13" s="43"/>
      <c r="KKU13" s="43"/>
      <c r="KKV13" s="43"/>
      <c r="KKW13" s="43"/>
      <c r="KKX13" s="43"/>
      <c r="KKY13" s="43"/>
      <c r="KKZ13" s="43"/>
      <c r="KLA13" s="43"/>
      <c r="KLB13" s="43"/>
      <c r="KLC13" s="43"/>
      <c r="KLD13" s="43"/>
      <c r="KLE13" s="43"/>
      <c r="KLF13" s="43"/>
      <c r="KLG13" s="43"/>
      <c r="KLH13" s="43"/>
      <c r="KLI13" s="43"/>
      <c r="KLJ13" s="43"/>
      <c r="KLK13" s="43"/>
      <c r="KLL13" s="43"/>
      <c r="KLM13" s="43"/>
      <c r="KLN13" s="43"/>
      <c r="KLO13" s="43"/>
      <c r="KLP13" s="43"/>
      <c r="KLQ13" s="43"/>
      <c r="KLR13" s="43"/>
      <c r="KLS13" s="43"/>
      <c r="KLT13" s="43"/>
      <c r="KLU13" s="43"/>
      <c r="KLV13" s="43"/>
      <c r="KLW13" s="43"/>
      <c r="KLX13" s="43"/>
      <c r="KLY13" s="43"/>
      <c r="KLZ13" s="43"/>
      <c r="KMA13" s="43"/>
      <c r="KMB13" s="43"/>
      <c r="KMC13" s="43"/>
      <c r="KMD13" s="43"/>
      <c r="KME13" s="43"/>
      <c r="KMF13" s="43"/>
      <c r="KMG13" s="43"/>
      <c r="KMH13" s="43"/>
      <c r="KMI13" s="43"/>
      <c r="KMJ13" s="43"/>
      <c r="KMK13" s="43"/>
      <c r="KML13" s="43"/>
      <c r="KMM13" s="43"/>
      <c r="KMN13" s="43"/>
      <c r="KMO13" s="43"/>
      <c r="KMP13" s="43"/>
      <c r="KMQ13" s="43"/>
      <c r="KMR13" s="43"/>
      <c r="KMS13" s="43"/>
      <c r="KMT13" s="43"/>
      <c r="KMU13" s="43"/>
      <c r="KMV13" s="43"/>
      <c r="KMW13" s="43"/>
      <c r="KMX13" s="43"/>
      <c r="KMY13" s="43"/>
      <c r="KMZ13" s="43"/>
      <c r="KNA13" s="43"/>
      <c r="KNB13" s="43"/>
      <c r="KNC13" s="43"/>
      <c r="KND13" s="43"/>
      <c r="KNE13" s="43"/>
      <c r="KNF13" s="43"/>
      <c r="KNG13" s="43"/>
      <c r="KNH13" s="43"/>
      <c r="KNI13" s="43"/>
      <c r="KNJ13" s="43"/>
      <c r="KNK13" s="43"/>
      <c r="KNL13" s="43"/>
      <c r="KNM13" s="43"/>
      <c r="KNN13" s="43"/>
      <c r="KNO13" s="43"/>
      <c r="KNP13" s="43"/>
      <c r="KNQ13" s="43"/>
      <c r="KNR13" s="43"/>
      <c r="KNS13" s="43"/>
      <c r="KNT13" s="43"/>
      <c r="KNU13" s="43"/>
      <c r="KNV13" s="43"/>
      <c r="KNW13" s="43"/>
      <c r="KNX13" s="43"/>
      <c r="KNY13" s="43"/>
      <c r="KNZ13" s="43"/>
      <c r="KOA13" s="43"/>
      <c r="KOB13" s="43"/>
      <c r="KOC13" s="43"/>
      <c r="KOD13" s="43"/>
      <c r="KOE13" s="43"/>
      <c r="KOF13" s="43"/>
      <c r="KOG13" s="43"/>
      <c r="KOH13" s="43"/>
      <c r="KOI13" s="43"/>
      <c r="KOJ13" s="43"/>
      <c r="KOK13" s="43"/>
      <c r="KOL13" s="43"/>
      <c r="KOM13" s="43"/>
      <c r="KON13" s="43"/>
      <c r="KOO13" s="43"/>
      <c r="KOP13" s="43"/>
      <c r="KOQ13" s="43"/>
      <c r="KOR13" s="43"/>
      <c r="KOS13" s="43"/>
      <c r="KOT13" s="43"/>
      <c r="KOU13" s="43"/>
      <c r="KOV13" s="43"/>
      <c r="KOW13" s="43"/>
      <c r="KOX13" s="43"/>
      <c r="KOY13" s="43"/>
      <c r="KOZ13" s="43"/>
      <c r="KPA13" s="43"/>
      <c r="KPB13" s="43"/>
      <c r="KPC13" s="43"/>
      <c r="KPD13" s="43"/>
      <c r="KPE13" s="43"/>
      <c r="KPF13" s="43"/>
      <c r="KPG13" s="43"/>
      <c r="KPH13" s="43"/>
      <c r="KPI13" s="43"/>
      <c r="KPJ13" s="43"/>
      <c r="KPK13" s="43"/>
      <c r="KPL13" s="43"/>
      <c r="KPM13" s="43"/>
      <c r="KPN13" s="43"/>
      <c r="KPO13" s="43"/>
      <c r="KPP13" s="43"/>
      <c r="KPQ13" s="43"/>
      <c r="KPR13" s="43"/>
      <c r="KPS13" s="43"/>
      <c r="KPT13" s="43"/>
      <c r="KPU13" s="43"/>
      <c r="KPV13" s="43"/>
      <c r="KPW13" s="43"/>
      <c r="KPX13" s="43"/>
      <c r="KPY13" s="43"/>
      <c r="KPZ13" s="43"/>
      <c r="KQA13" s="43"/>
      <c r="KQB13" s="43"/>
      <c r="KQC13" s="43"/>
      <c r="KQD13" s="43"/>
      <c r="KQE13" s="43"/>
      <c r="KQF13" s="43"/>
      <c r="KQG13" s="43"/>
      <c r="KQH13" s="43"/>
      <c r="KQI13" s="43"/>
      <c r="KQJ13" s="43"/>
      <c r="KQK13" s="43"/>
      <c r="KQL13" s="43"/>
      <c r="KQM13" s="43"/>
      <c r="KQN13" s="43"/>
      <c r="KQO13" s="43"/>
      <c r="KQP13" s="43"/>
      <c r="KQQ13" s="43"/>
      <c r="KQR13" s="43"/>
      <c r="KQS13" s="43"/>
      <c r="KQT13" s="43"/>
      <c r="KQU13" s="43"/>
      <c r="KQV13" s="43"/>
      <c r="KQW13" s="43"/>
      <c r="KQX13" s="43"/>
      <c r="KQY13" s="43"/>
      <c r="KQZ13" s="43"/>
      <c r="KRA13" s="43"/>
      <c r="KRB13" s="43"/>
      <c r="KRC13" s="43"/>
      <c r="KRD13" s="43"/>
      <c r="KRE13" s="43"/>
      <c r="KRF13" s="43"/>
      <c r="KRG13" s="43"/>
      <c r="KRH13" s="43"/>
      <c r="KRI13" s="43"/>
      <c r="KRJ13" s="43"/>
      <c r="KRK13" s="43"/>
      <c r="KRL13" s="43"/>
      <c r="KRM13" s="43"/>
      <c r="KRN13" s="43"/>
      <c r="KRO13" s="43"/>
      <c r="KRP13" s="43"/>
      <c r="KRQ13" s="43"/>
      <c r="KRR13" s="43"/>
      <c r="KRS13" s="43"/>
      <c r="KRT13" s="43"/>
      <c r="KRU13" s="43"/>
      <c r="KRV13" s="43"/>
      <c r="KRW13" s="43"/>
      <c r="KRX13" s="43"/>
      <c r="KRY13" s="43"/>
      <c r="KRZ13" s="43"/>
      <c r="KSA13" s="43"/>
      <c r="KSB13" s="43"/>
      <c r="KSC13" s="43"/>
      <c r="KSD13" s="43"/>
      <c r="KSE13" s="43"/>
      <c r="KSF13" s="43"/>
      <c r="KSG13" s="43"/>
      <c r="KSH13" s="43"/>
      <c r="KSI13" s="43"/>
      <c r="KSJ13" s="43"/>
      <c r="KSK13" s="43"/>
      <c r="KSL13" s="43"/>
      <c r="KSM13" s="43"/>
      <c r="KSN13" s="43"/>
      <c r="KSO13" s="43"/>
      <c r="KSP13" s="43"/>
      <c r="KSQ13" s="43"/>
      <c r="KSR13" s="43"/>
      <c r="KSS13" s="43"/>
      <c r="KST13" s="43"/>
      <c r="KSU13" s="43"/>
      <c r="KSV13" s="43"/>
      <c r="KSW13" s="43"/>
      <c r="KSX13" s="43"/>
      <c r="KSY13" s="43"/>
      <c r="KSZ13" s="43"/>
      <c r="KTA13" s="43"/>
      <c r="KTB13" s="43"/>
      <c r="KTC13" s="43"/>
      <c r="KTD13" s="43"/>
      <c r="KTE13" s="43"/>
      <c r="KTF13" s="43"/>
      <c r="KTG13" s="43"/>
      <c r="KTH13" s="43"/>
      <c r="KTI13" s="43"/>
      <c r="KTJ13" s="43"/>
      <c r="KTK13" s="43"/>
      <c r="KTL13" s="43"/>
      <c r="KTM13" s="43"/>
      <c r="KTN13" s="43"/>
      <c r="KTO13" s="43"/>
      <c r="KTP13" s="43"/>
      <c r="KTQ13" s="43"/>
      <c r="KTR13" s="43"/>
      <c r="KTS13" s="43"/>
      <c r="KTT13" s="43"/>
      <c r="KTU13" s="43"/>
      <c r="KTV13" s="43"/>
      <c r="KTW13" s="43"/>
      <c r="KTX13" s="43"/>
      <c r="KTY13" s="43"/>
      <c r="KTZ13" s="43"/>
      <c r="KUA13" s="43"/>
      <c r="KUB13" s="43"/>
      <c r="KUC13" s="43"/>
      <c r="KUD13" s="43"/>
      <c r="KUE13" s="43"/>
      <c r="KUF13" s="43"/>
      <c r="KUG13" s="43"/>
      <c r="KUH13" s="43"/>
      <c r="KUI13" s="43"/>
      <c r="KUJ13" s="43"/>
      <c r="KUK13" s="43"/>
      <c r="KUL13" s="43"/>
      <c r="KUM13" s="43"/>
      <c r="KUN13" s="43"/>
      <c r="KUO13" s="43"/>
      <c r="KUP13" s="43"/>
      <c r="KUQ13" s="43"/>
      <c r="KUR13" s="43"/>
      <c r="KUS13" s="43"/>
      <c r="KUT13" s="43"/>
      <c r="KUU13" s="43"/>
      <c r="KUV13" s="43"/>
      <c r="KUW13" s="43"/>
      <c r="KUX13" s="43"/>
      <c r="KUY13" s="43"/>
      <c r="KUZ13" s="43"/>
      <c r="KVA13" s="43"/>
      <c r="KVB13" s="43"/>
      <c r="KVC13" s="43"/>
      <c r="KVD13" s="43"/>
      <c r="KVE13" s="43"/>
      <c r="KVF13" s="43"/>
      <c r="KVG13" s="43"/>
      <c r="KVH13" s="43"/>
      <c r="KVI13" s="43"/>
      <c r="KVJ13" s="43"/>
      <c r="KVK13" s="43"/>
      <c r="KVL13" s="43"/>
      <c r="KVM13" s="43"/>
      <c r="KVN13" s="43"/>
      <c r="KVO13" s="43"/>
      <c r="KVP13" s="43"/>
      <c r="KVQ13" s="43"/>
      <c r="KVR13" s="43"/>
      <c r="KVS13" s="43"/>
      <c r="KVT13" s="43"/>
      <c r="KVU13" s="43"/>
      <c r="KVV13" s="43"/>
      <c r="KVW13" s="43"/>
      <c r="KVX13" s="43"/>
      <c r="KVY13" s="43"/>
      <c r="KVZ13" s="43"/>
      <c r="KWA13" s="43"/>
      <c r="KWB13" s="43"/>
      <c r="KWC13" s="43"/>
      <c r="KWD13" s="43"/>
      <c r="KWE13" s="43"/>
      <c r="KWF13" s="43"/>
      <c r="KWG13" s="43"/>
      <c r="KWH13" s="43"/>
      <c r="KWI13" s="43"/>
      <c r="KWJ13" s="43"/>
      <c r="KWK13" s="43"/>
      <c r="KWL13" s="43"/>
      <c r="KWM13" s="43"/>
      <c r="KWN13" s="43"/>
      <c r="KWO13" s="43"/>
      <c r="KWP13" s="43"/>
      <c r="KWQ13" s="43"/>
      <c r="KWR13" s="43"/>
      <c r="KWS13" s="43"/>
      <c r="KWT13" s="43"/>
      <c r="KWU13" s="43"/>
      <c r="KWV13" s="43"/>
      <c r="KWW13" s="43"/>
      <c r="KWX13" s="43"/>
      <c r="KWY13" s="43"/>
      <c r="KWZ13" s="43"/>
      <c r="KXA13" s="43"/>
      <c r="KXB13" s="43"/>
      <c r="KXC13" s="43"/>
      <c r="KXD13" s="43"/>
      <c r="KXE13" s="43"/>
      <c r="KXF13" s="43"/>
      <c r="KXG13" s="43"/>
      <c r="KXH13" s="43"/>
      <c r="KXI13" s="43"/>
      <c r="KXJ13" s="43"/>
      <c r="KXK13" s="43"/>
      <c r="KXL13" s="43"/>
      <c r="KXM13" s="43"/>
      <c r="KXN13" s="43"/>
      <c r="KXO13" s="43"/>
      <c r="KXP13" s="43"/>
      <c r="KXQ13" s="43"/>
      <c r="KXR13" s="43"/>
      <c r="KXS13" s="43"/>
      <c r="KXT13" s="43"/>
      <c r="KXU13" s="43"/>
      <c r="KXV13" s="43"/>
      <c r="KXW13" s="43"/>
      <c r="KXX13" s="43"/>
      <c r="KXY13" s="43"/>
      <c r="KXZ13" s="43"/>
      <c r="KYA13" s="43"/>
      <c r="KYB13" s="43"/>
      <c r="KYC13" s="43"/>
      <c r="KYD13" s="43"/>
      <c r="KYE13" s="43"/>
      <c r="KYF13" s="43"/>
      <c r="KYG13" s="43"/>
      <c r="KYH13" s="43"/>
      <c r="KYI13" s="43"/>
      <c r="KYJ13" s="43"/>
      <c r="KYK13" s="43"/>
      <c r="KYL13" s="43"/>
      <c r="KYM13" s="43"/>
      <c r="KYN13" s="43"/>
      <c r="KYO13" s="43"/>
      <c r="KYP13" s="43"/>
      <c r="KYQ13" s="43"/>
      <c r="KYR13" s="43"/>
      <c r="KYS13" s="43"/>
      <c r="KYT13" s="43"/>
      <c r="KYU13" s="43"/>
      <c r="KYV13" s="43"/>
      <c r="KYW13" s="43"/>
      <c r="KYX13" s="43"/>
      <c r="KYY13" s="43"/>
      <c r="KYZ13" s="43"/>
      <c r="KZA13" s="43"/>
      <c r="KZB13" s="43"/>
      <c r="KZC13" s="43"/>
      <c r="KZD13" s="43"/>
      <c r="KZE13" s="43"/>
      <c r="KZF13" s="43"/>
      <c r="KZG13" s="43"/>
      <c r="KZH13" s="43"/>
      <c r="KZI13" s="43"/>
      <c r="KZJ13" s="43"/>
      <c r="KZK13" s="43"/>
      <c r="KZL13" s="43"/>
      <c r="KZM13" s="43"/>
      <c r="KZN13" s="43"/>
      <c r="KZO13" s="43"/>
      <c r="KZP13" s="43"/>
      <c r="KZQ13" s="43"/>
      <c r="KZR13" s="43"/>
      <c r="KZS13" s="43"/>
      <c r="KZT13" s="43"/>
      <c r="KZU13" s="43"/>
      <c r="KZV13" s="43"/>
      <c r="KZW13" s="43"/>
      <c r="KZX13" s="43"/>
      <c r="KZY13" s="43"/>
      <c r="KZZ13" s="43"/>
      <c r="LAA13" s="43"/>
      <c r="LAB13" s="43"/>
      <c r="LAC13" s="43"/>
      <c r="LAD13" s="43"/>
      <c r="LAE13" s="43"/>
      <c r="LAF13" s="43"/>
      <c r="LAG13" s="43"/>
      <c r="LAH13" s="43"/>
      <c r="LAI13" s="43"/>
      <c r="LAJ13" s="43"/>
      <c r="LAK13" s="43"/>
      <c r="LAL13" s="43"/>
      <c r="LAM13" s="43"/>
      <c r="LAN13" s="43"/>
      <c r="LAO13" s="43"/>
      <c r="LAP13" s="43"/>
      <c r="LAQ13" s="43"/>
      <c r="LAR13" s="43"/>
      <c r="LAS13" s="43"/>
      <c r="LAT13" s="43"/>
      <c r="LAU13" s="43"/>
      <c r="LAV13" s="43"/>
      <c r="LAW13" s="43"/>
      <c r="LAX13" s="43"/>
      <c r="LAY13" s="43"/>
      <c r="LAZ13" s="43"/>
      <c r="LBA13" s="43"/>
      <c r="LBB13" s="43"/>
      <c r="LBC13" s="43"/>
      <c r="LBD13" s="43"/>
      <c r="LBE13" s="43"/>
      <c r="LBF13" s="43"/>
      <c r="LBG13" s="43"/>
      <c r="LBH13" s="43"/>
      <c r="LBI13" s="43"/>
      <c r="LBJ13" s="43"/>
      <c r="LBK13" s="43"/>
      <c r="LBL13" s="43"/>
      <c r="LBM13" s="43"/>
      <c r="LBN13" s="43"/>
      <c r="LBO13" s="43"/>
      <c r="LBP13" s="43"/>
      <c r="LBQ13" s="43"/>
      <c r="LBR13" s="43"/>
      <c r="LBS13" s="43"/>
      <c r="LBT13" s="43"/>
      <c r="LBU13" s="43"/>
      <c r="LBV13" s="43"/>
      <c r="LBW13" s="43"/>
      <c r="LBX13" s="43"/>
      <c r="LBY13" s="43"/>
      <c r="LBZ13" s="43"/>
      <c r="LCA13" s="43"/>
      <c r="LCB13" s="43"/>
      <c r="LCC13" s="43"/>
      <c r="LCD13" s="43"/>
      <c r="LCE13" s="43"/>
      <c r="LCF13" s="43"/>
      <c r="LCG13" s="43"/>
      <c r="LCH13" s="43"/>
      <c r="LCI13" s="43"/>
      <c r="LCJ13" s="43"/>
      <c r="LCK13" s="43"/>
      <c r="LCL13" s="43"/>
      <c r="LCM13" s="43"/>
      <c r="LCN13" s="43"/>
      <c r="LCO13" s="43"/>
      <c r="LCP13" s="43"/>
      <c r="LCQ13" s="43"/>
      <c r="LCR13" s="43"/>
      <c r="LCS13" s="43"/>
      <c r="LCT13" s="43"/>
      <c r="LCU13" s="43"/>
      <c r="LCV13" s="43"/>
      <c r="LCW13" s="43"/>
      <c r="LCX13" s="43"/>
      <c r="LCY13" s="43"/>
      <c r="LCZ13" s="43"/>
      <c r="LDA13" s="43"/>
      <c r="LDB13" s="43"/>
      <c r="LDC13" s="43"/>
      <c r="LDD13" s="43"/>
      <c r="LDE13" s="43"/>
      <c r="LDF13" s="43"/>
      <c r="LDG13" s="43"/>
      <c r="LDH13" s="43"/>
      <c r="LDI13" s="43"/>
      <c r="LDJ13" s="43"/>
      <c r="LDK13" s="43"/>
      <c r="LDL13" s="43"/>
      <c r="LDM13" s="43"/>
      <c r="LDN13" s="43"/>
      <c r="LDO13" s="43"/>
      <c r="LDP13" s="43"/>
      <c r="LDQ13" s="43"/>
      <c r="LDR13" s="43"/>
      <c r="LDS13" s="43"/>
      <c r="LDT13" s="43"/>
      <c r="LDU13" s="43"/>
      <c r="LDV13" s="43"/>
      <c r="LDW13" s="43"/>
      <c r="LDX13" s="43"/>
      <c r="LDY13" s="43"/>
      <c r="LDZ13" s="43"/>
      <c r="LEA13" s="43"/>
      <c r="LEB13" s="43"/>
      <c r="LEC13" s="43"/>
      <c r="LED13" s="43"/>
      <c r="LEE13" s="43"/>
      <c r="LEF13" s="43"/>
      <c r="LEG13" s="43"/>
      <c r="LEH13" s="43"/>
      <c r="LEI13" s="43"/>
      <c r="LEJ13" s="43"/>
      <c r="LEK13" s="43"/>
      <c r="LEL13" s="43"/>
      <c r="LEM13" s="43"/>
      <c r="LEN13" s="43"/>
      <c r="LEO13" s="43"/>
      <c r="LEP13" s="43"/>
      <c r="LEQ13" s="43"/>
      <c r="LER13" s="43"/>
      <c r="LES13" s="43"/>
      <c r="LET13" s="43"/>
      <c r="LEU13" s="43"/>
      <c r="LEV13" s="43"/>
      <c r="LEW13" s="43"/>
      <c r="LEX13" s="43"/>
      <c r="LEY13" s="43"/>
      <c r="LEZ13" s="43"/>
      <c r="LFA13" s="43"/>
      <c r="LFB13" s="43"/>
      <c r="LFC13" s="43"/>
      <c r="LFD13" s="43"/>
      <c r="LFE13" s="43"/>
      <c r="LFF13" s="43"/>
      <c r="LFG13" s="43"/>
      <c r="LFH13" s="43"/>
      <c r="LFI13" s="43"/>
      <c r="LFJ13" s="43"/>
      <c r="LFK13" s="43"/>
      <c r="LFL13" s="43"/>
      <c r="LFM13" s="43"/>
      <c r="LFN13" s="43"/>
      <c r="LFO13" s="43"/>
      <c r="LFP13" s="43"/>
      <c r="LFQ13" s="43"/>
      <c r="LFR13" s="43"/>
      <c r="LFS13" s="43"/>
      <c r="LFT13" s="43"/>
      <c r="LFU13" s="43"/>
      <c r="LFV13" s="43"/>
      <c r="LFW13" s="43"/>
      <c r="LFX13" s="43"/>
      <c r="LFY13" s="43"/>
      <c r="LFZ13" s="43"/>
      <c r="LGA13" s="43"/>
      <c r="LGB13" s="43"/>
      <c r="LGC13" s="43"/>
      <c r="LGD13" s="43"/>
      <c r="LGE13" s="43"/>
      <c r="LGF13" s="43"/>
      <c r="LGG13" s="43"/>
      <c r="LGH13" s="43"/>
      <c r="LGI13" s="43"/>
      <c r="LGJ13" s="43"/>
      <c r="LGK13" s="43"/>
      <c r="LGL13" s="43"/>
      <c r="LGM13" s="43"/>
      <c r="LGN13" s="43"/>
      <c r="LGO13" s="43"/>
      <c r="LGP13" s="43"/>
      <c r="LGQ13" s="43"/>
      <c r="LGR13" s="43"/>
      <c r="LGS13" s="43"/>
      <c r="LGT13" s="43"/>
      <c r="LGU13" s="43"/>
      <c r="LGV13" s="43"/>
      <c r="LGW13" s="43"/>
      <c r="LGX13" s="43"/>
      <c r="LGY13" s="43"/>
      <c r="LGZ13" s="43"/>
      <c r="LHA13" s="43"/>
      <c r="LHB13" s="43"/>
      <c r="LHC13" s="43"/>
      <c r="LHD13" s="43"/>
      <c r="LHE13" s="43"/>
      <c r="LHF13" s="43"/>
      <c r="LHG13" s="43"/>
      <c r="LHH13" s="43"/>
      <c r="LHI13" s="43"/>
      <c r="LHJ13" s="43"/>
      <c r="LHK13" s="43"/>
      <c r="LHL13" s="43"/>
      <c r="LHM13" s="43"/>
      <c r="LHN13" s="43"/>
      <c r="LHO13" s="43"/>
      <c r="LHP13" s="43"/>
      <c r="LHQ13" s="43"/>
      <c r="LHR13" s="43"/>
      <c r="LHS13" s="43"/>
      <c r="LHT13" s="43"/>
      <c r="LHU13" s="43"/>
      <c r="LHV13" s="43"/>
      <c r="LHW13" s="43"/>
      <c r="LHX13" s="43"/>
      <c r="LHY13" s="43"/>
      <c r="LHZ13" s="43"/>
      <c r="LIA13" s="43"/>
      <c r="LIB13" s="43"/>
      <c r="LIC13" s="43"/>
      <c r="LID13" s="43"/>
      <c r="LIE13" s="43"/>
      <c r="LIF13" s="43"/>
      <c r="LIG13" s="43"/>
      <c r="LIH13" s="43"/>
      <c r="LII13" s="43"/>
      <c r="LIJ13" s="43"/>
      <c r="LIK13" s="43"/>
      <c r="LIL13" s="43"/>
      <c r="LIM13" s="43"/>
      <c r="LIN13" s="43"/>
      <c r="LIO13" s="43"/>
      <c r="LIP13" s="43"/>
      <c r="LIQ13" s="43"/>
      <c r="LIR13" s="43"/>
      <c r="LIS13" s="43"/>
      <c r="LIT13" s="43"/>
      <c r="LIU13" s="43"/>
      <c r="LIV13" s="43"/>
      <c r="LIW13" s="43"/>
      <c r="LIX13" s="43"/>
      <c r="LIY13" s="43"/>
      <c r="LIZ13" s="43"/>
      <c r="LJA13" s="43"/>
      <c r="LJB13" s="43"/>
      <c r="LJC13" s="43"/>
      <c r="LJD13" s="43"/>
      <c r="LJE13" s="43"/>
      <c r="LJF13" s="43"/>
      <c r="LJG13" s="43"/>
      <c r="LJH13" s="43"/>
      <c r="LJI13" s="43"/>
      <c r="LJJ13" s="43"/>
      <c r="LJK13" s="43"/>
      <c r="LJL13" s="43"/>
      <c r="LJM13" s="43"/>
      <c r="LJN13" s="43"/>
      <c r="LJO13" s="43"/>
      <c r="LJP13" s="43"/>
      <c r="LJQ13" s="43"/>
      <c r="LJR13" s="43"/>
      <c r="LJS13" s="43"/>
      <c r="LJT13" s="43"/>
      <c r="LJU13" s="43"/>
      <c r="LJV13" s="43"/>
      <c r="LJW13" s="43"/>
      <c r="LJX13" s="43"/>
      <c r="LJY13" s="43"/>
      <c r="LJZ13" s="43"/>
      <c r="LKA13" s="43"/>
      <c r="LKB13" s="43"/>
      <c r="LKC13" s="43"/>
      <c r="LKD13" s="43"/>
      <c r="LKE13" s="43"/>
      <c r="LKF13" s="43"/>
      <c r="LKG13" s="43"/>
      <c r="LKH13" s="43"/>
      <c r="LKI13" s="43"/>
      <c r="LKJ13" s="43"/>
      <c r="LKK13" s="43"/>
      <c r="LKL13" s="43"/>
      <c r="LKM13" s="43"/>
      <c r="LKN13" s="43"/>
      <c r="LKO13" s="43"/>
      <c r="LKP13" s="43"/>
      <c r="LKQ13" s="43"/>
      <c r="LKR13" s="43"/>
      <c r="LKS13" s="43"/>
      <c r="LKT13" s="43"/>
      <c r="LKU13" s="43"/>
      <c r="LKV13" s="43"/>
      <c r="LKW13" s="43"/>
      <c r="LKX13" s="43"/>
      <c r="LKY13" s="43"/>
      <c r="LKZ13" s="43"/>
      <c r="LLA13" s="43"/>
      <c r="LLB13" s="43"/>
      <c r="LLC13" s="43"/>
      <c r="LLD13" s="43"/>
      <c r="LLE13" s="43"/>
      <c r="LLF13" s="43"/>
      <c r="LLG13" s="43"/>
      <c r="LLH13" s="43"/>
      <c r="LLI13" s="43"/>
      <c r="LLJ13" s="43"/>
      <c r="LLK13" s="43"/>
      <c r="LLL13" s="43"/>
      <c r="LLM13" s="43"/>
      <c r="LLN13" s="43"/>
      <c r="LLO13" s="43"/>
      <c r="LLP13" s="43"/>
      <c r="LLQ13" s="43"/>
      <c r="LLR13" s="43"/>
      <c r="LLS13" s="43"/>
      <c r="LLT13" s="43"/>
      <c r="LLU13" s="43"/>
      <c r="LLV13" s="43"/>
      <c r="LLW13" s="43"/>
      <c r="LLX13" s="43"/>
      <c r="LLY13" s="43"/>
      <c r="LLZ13" s="43"/>
      <c r="LMA13" s="43"/>
      <c r="LMB13" s="43"/>
      <c r="LMC13" s="43"/>
      <c r="LMD13" s="43"/>
      <c r="LME13" s="43"/>
      <c r="LMF13" s="43"/>
      <c r="LMG13" s="43"/>
      <c r="LMH13" s="43"/>
      <c r="LMI13" s="43"/>
      <c r="LMJ13" s="43"/>
      <c r="LMK13" s="43"/>
      <c r="LML13" s="43"/>
      <c r="LMM13" s="43"/>
      <c r="LMN13" s="43"/>
      <c r="LMO13" s="43"/>
      <c r="LMP13" s="43"/>
      <c r="LMQ13" s="43"/>
      <c r="LMR13" s="43"/>
      <c r="LMS13" s="43"/>
      <c r="LMT13" s="43"/>
      <c r="LMU13" s="43"/>
      <c r="LMV13" s="43"/>
      <c r="LMW13" s="43"/>
      <c r="LMX13" s="43"/>
      <c r="LMY13" s="43"/>
      <c r="LMZ13" s="43"/>
      <c r="LNA13" s="43"/>
      <c r="LNB13" s="43"/>
      <c r="LNC13" s="43"/>
      <c r="LND13" s="43"/>
      <c r="LNE13" s="43"/>
      <c r="LNF13" s="43"/>
      <c r="LNG13" s="43"/>
      <c r="LNH13" s="43"/>
      <c r="LNI13" s="43"/>
      <c r="LNJ13" s="43"/>
      <c r="LNK13" s="43"/>
      <c r="LNL13" s="43"/>
      <c r="LNM13" s="43"/>
      <c r="LNN13" s="43"/>
      <c r="LNO13" s="43"/>
      <c r="LNP13" s="43"/>
      <c r="LNQ13" s="43"/>
      <c r="LNR13" s="43"/>
      <c r="LNS13" s="43"/>
      <c r="LNT13" s="43"/>
      <c r="LNU13" s="43"/>
      <c r="LNV13" s="43"/>
      <c r="LNW13" s="43"/>
      <c r="LNX13" s="43"/>
      <c r="LNY13" s="43"/>
      <c r="LNZ13" s="43"/>
      <c r="LOA13" s="43"/>
      <c r="LOB13" s="43"/>
      <c r="LOC13" s="43"/>
      <c r="LOD13" s="43"/>
      <c r="LOE13" s="43"/>
      <c r="LOF13" s="43"/>
      <c r="LOG13" s="43"/>
      <c r="LOH13" s="43"/>
      <c r="LOI13" s="43"/>
      <c r="LOJ13" s="43"/>
      <c r="LOK13" s="43"/>
      <c r="LOL13" s="43"/>
      <c r="LOM13" s="43"/>
      <c r="LON13" s="43"/>
      <c r="LOO13" s="43"/>
      <c r="LOP13" s="43"/>
      <c r="LOQ13" s="43"/>
      <c r="LOR13" s="43"/>
      <c r="LOS13" s="43"/>
      <c r="LOT13" s="43"/>
      <c r="LOU13" s="43"/>
      <c r="LOV13" s="43"/>
      <c r="LOW13" s="43"/>
      <c r="LOX13" s="43"/>
      <c r="LOY13" s="43"/>
      <c r="LOZ13" s="43"/>
      <c r="LPA13" s="43"/>
      <c r="LPB13" s="43"/>
      <c r="LPC13" s="43"/>
      <c r="LPD13" s="43"/>
      <c r="LPE13" s="43"/>
      <c r="LPF13" s="43"/>
      <c r="LPG13" s="43"/>
      <c r="LPH13" s="43"/>
      <c r="LPI13" s="43"/>
      <c r="LPJ13" s="43"/>
      <c r="LPK13" s="43"/>
      <c r="LPL13" s="43"/>
      <c r="LPM13" s="43"/>
      <c r="LPN13" s="43"/>
      <c r="LPO13" s="43"/>
      <c r="LPP13" s="43"/>
      <c r="LPQ13" s="43"/>
      <c r="LPR13" s="43"/>
      <c r="LPS13" s="43"/>
      <c r="LPT13" s="43"/>
      <c r="LPU13" s="43"/>
      <c r="LPV13" s="43"/>
      <c r="LPW13" s="43"/>
      <c r="LPX13" s="43"/>
      <c r="LPY13" s="43"/>
      <c r="LPZ13" s="43"/>
      <c r="LQA13" s="43"/>
      <c r="LQB13" s="43"/>
      <c r="LQC13" s="43"/>
      <c r="LQD13" s="43"/>
      <c r="LQE13" s="43"/>
      <c r="LQF13" s="43"/>
      <c r="LQG13" s="43"/>
      <c r="LQH13" s="43"/>
      <c r="LQI13" s="43"/>
      <c r="LQJ13" s="43"/>
      <c r="LQK13" s="43"/>
      <c r="LQL13" s="43"/>
      <c r="LQM13" s="43"/>
      <c r="LQN13" s="43"/>
      <c r="LQO13" s="43"/>
      <c r="LQP13" s="43"/>
      <c r="LQQ13" s="43"/>
      <c r="LQR13" s="43"/>
      <c r="LQS13" s="43"/>
      <c r="LQT13" s="43"/>
      <c r="LQU13" s="43"/>
      <c r="LQV13" s="43"/>
      <c r="LQW13" s="43"/>
      <c r="LQX13" s="43"/>
      <c r="LQY13" s="43"/>
      <c r="LQZ13" s="43"/>
      <c r="LRA13" s="43"/>
      <c r="LRB13" s="43"/>
      <c r="LRC13" s="43"/>
      <c r="LRD13" s="43"/>
      <c r="LRE13" s="43"/>
      <c r="LRF13" s="43"/>
      <c r="LRG13" s="43"/>
      <c r="LRH13" s="43"/>
      <c r="LRI13" s="43"/>
      <c r="LRJ13" s="43"/>
      <c r="LRK13" s="43"/>
      <c r="LRL13" s="43"/>
      <c r="LRM13" s="43"/>
      <c r="LRN13" s="43"/>
      <c r="LRO13" s="43"/>
      <c r="LRP13" s="43"/>
      <c r="LRQ13" s="43"/>
      <c r="LRR13" s="43"/>
      <c r="LRS13" s="43"/>
      <c r="LRT13" s="43"/>
      <c r="LRU13" s="43"/>
      <c r="LRV13" s="43"/>
      <c r="LRW13" s="43"/>
      <c r="LRX13" s="43"/>
      <c r="LRY13" s="43"/>
      <c r="LRZ13" s="43"/>
      <c r="LSA13" s="43"/>
      <c r="LSB13" s="43"/>
      <c r="LSC13" s="43"/>
      <c r="LSD13" s="43"/>
      <c r="LSE13" s="43"/>
      <c r="LSF13" s="43"/>
      <c r="LSG13" s="43"/>
      <c r="LSH13" s="43"/>
      <c r="LSI13" s="43"/>
      <c r="LSJ13" s="43"/>
      <c r="LSK13" s="43"/>
      <c r="LSL13" s="43"/>
      <c r="LSM13" s="43"/>
      <c r="LSN13" s="43"/>
      <c r="LSO13" s="43"/>
      <c r="LSP13" s="43"/>
      <c r="LSQ13" s="43"/>
      <c r="LSR13" s="43"/>
      <c r="LSS13" s="43"/>
      <c r="LST13" s="43"/>
      <c r="LSU13" s="43"/>
      <c r="LSV13" s="43"/>
      <c r="LSW13" s="43"/>
      <c r="LSX13" s="43"/>
      <c r="LSY13" s="43"/>
      <c r="LSZ13" s="43"/>
      <c r="LTA13" s="43"/>
      <c r="LTB13" s="43"/>
      <c r="LTC13" s="43"/>
      <c r="LTD13" s="43"/>
      <c r="LTE13" s="43"/>
      <c r="LTF13" s="43"/>
      <c r="LTG13" s="43"/>
      <c r="LTH13" s="43"/>
      <c r="LTI13" s="43"/>
      <c r="LTJ13" s="43"/>
      <c r="LTK13" s="43"/>
      <c r="LTL13" s="43"/>
      <c r="LTM13" s="43"/>
      <c r="LTN13" s="43"/>
      <c r="LTO13" s="43"/>
      <c r="LTP13" s="43"/>
      <c r="LTQ13" s="43"/>
      <c r="LTR13" s="43"/>
      <c r="LTS13" s="43"/>
      <c r="LTT13" s="43"/>
      <c r="LTU13" s="43"/>
      <c r="LTV13" s="43"/>
      <c r="LTW13" s="43"/>
      <c r="LTX13" s="43"/>
      <c r="LTY13" s="43"/>
      <c r="LTZ13" s="43"/>
      <c r="LUA13" s="43"/>
      <c r="LUB13" s="43"/>
      <c r="LUC13" s="43"/>
      <c r="LUD13" s="43"/>
      <c r="LUE13" s="43"/>
      <c r="LUF13" s="43"/>
      <c r="LUG13" s="43"/>
      <c r="LUH13" s="43"/>
      <c r="LUI13" s="43"/>
      <c r="LUJ13" s="43"/>
      <c r="LUK13" s="43"/>
      <c r="LUL13" s="43"/>
      <c r="LUM13" s="43"/>
      <c r="LUN13" s="43"/>
      <c r="LUO13" s="43"/>
      <c r="LUP13" s="43"/>
      <c r="LUQ13" s="43"/>
      <c r="LUR13" s="43"/>
      <c r="LUS13" s="43"/>
      <c r="LUT13" s="43"/>
      <c r="LUU13" s="43"/>
      <c r="LUV13" s="43"/>
      <c r="LUW13" s="43"/>
      <c r="LUX13" s="43"/>
      <c r="LUY13" s="43"/>
      <c r="LUZ13" s="43"/>
      <c r="LVA13" s="43"/>
      <c r="LVB13" s="43"/>
      <c r="LVC13" s="43"/>
      <c r="LVD13" s="43"/>
      <c r="LVE13" s="43"/>
      <c r="LVF13" s="43"/>
      <c r="LVG13" s="43"/>
      <c r="LVH13" s="43"/>
      <c r="LVI13" s="43"/>
      <c r="LVJ13" s="43"/>
      <c r="LVK13" s="43"/>
      <c r="LVL13" s="43"/>
      <c r="LVM13" s="43"/>
      <c r="LVN13" s="43"/>
      <c r="LVO13" s="43"/>
      <c r="LVP13" s="43"/>
      <c r="LVQ13" s="43"/>
      <c r="LVR13" s="43"/>
      <c r="LVS13" s="43"/>
      <c r="LVT13" s="43"/>
      <c r="LVU13" s="43"/>
      <c r="LVV13" s="43"/>
      <c r="LVW13" s="43"/>
      <c r="LVX13" s="43"/>
      <c r="LVY13" s="43"/>
      <c r="LVZ13" s="43"/>
      <c r="LWA13" s="43"/>
      <c r="LWB13" s="43"/>
      <c r="LWC13" s="43"/>
      <c r="LWD13" s="43"/>
      <c r="LWE13" s="43"/>
      <c r="LWF13" s="43"/>
      <c r="LWG13" s="43"/>
      <c r="LWH13" s="43"/>
      <c r="LWI13" s="43"/>
      <c r="LWJ13" s="43"/>
      <c r="LWK13" s="43"/>
      <c r="LWL13" s="43"/>
      <c r="LWM13" s="43"/>
      <c r="LWN13" s="43"/>
      <c r="LWO13" s="43"/>
      <c r="LWP13" s="43"/>
      <c r="LWQ13" s="43"/>
      <c r="LWR13" s="43"/>
      <c r="LWS13" s="43"/>
      <c r="LWT13" s="43"/>
      <c r="LWU13" s="43"/>
      <c r="LWV13" s="43"/>
      <c r="LWW13" s="43"/>
      <c r="LWX13" s="43"/>
      <c r="LWY13" s="43"/>
      <c r="LWZ13" s="43"/>
      <c r="LXA13" s="43"/>
      <c r="LXB13" s="43"/>
      <c r="LXC13" s="43"/>
      <c r="LXD13" s="43"/>
      <c r="LXE13" s="43"/>
      <c r="LXF13" s="43"/>
      <c r="LXG13" s="43"/>
      <c r="LXH13" s="43"/>
      <c r="LXI13" s="43"/>
      <c r="LXJ13" s="43"/>
      <c r="LXK13" s="43"/>
      <c r="LXL13" s="43"/>
      <c r="LXM13" s="43"/>
      <c r="LXN13" s="43"/>
      <c r="LXO13" s="43"/>
      <c r="LXP13" s="43"/>
      <c r="LXQ13" s="43"/>
      <c r="LXR13" s="43"/>
      <c r="LXS13" s="43"/>
      <c r="LXT13" s="43"/>
      <c r="LXU13" s="43"/>
      <c r="LXV13" s="43"/>
      <c r="LXW13" s="43"/>
      <c r="LXX13" s="43"/>
      <c r="LXY13" s="43"/>
      <c r="LXZ13" s="43"/>
      <c r="LYA13" s="43"/>
      <c r="LYB13" s="43"/>
      <c r="LYC13" s="43"/>
      <c r="LYD13" s="43"/>
      <c r="LYE13" s="43"/>
      <c r="LYF13" s="43"/>
      <c r="LYG13" s="43"/>
      <c r="LYH13" s="43"/>
      <c r="LYI13" s="43"/>
      <c r="LYJ13" s="43"/>
      <c r="LYK13" s="43"/>
      <c r="LYL13" s="43"/>
      <c r="LYM13" s="43"/>
      <c r="LYN13" s="43"/>
      <c r="LYO13" s="43"/>
      <c r="LYP13" s="43"/>
      <c r="LYQ13" s="43"/>
      <c r="LYR13" s="43"/>
      <c r="LYS13" s="43"/>
      <c r="LYT13" s="43"/>
      <c r="LYU13" s="43"/>
      <c r="LYV13" s="43"/>
      <c r="LYW13" s="43"/>
      <c r="LYX13" s="43"/>
      <c r="LYY13" s="43"/>
      <c r="LYZ13" s="43"/>
      <c r="LZA13" s="43"/>
      <c r="LZB13" s="43"/>
      <c r="LZC13" s="43"/>
      <c r="LZD13" s="43"/>
      <c r="LZE13" s="43"/>
      <c r="LZF13" s="43"/>
      <c r="LZG13" s="43"/>
      <c r="LZH13" s="43"/>
      <c r="LZI13" s="43"/>
      <c r="LZJ13" s="43"/>
      <c r="LZK13" s="43"/>
      <c r="LZL13" s="43"/>
      <c r="LZM13" s="43"/>
      <c r="LZN13" s="43"/>
      <c r="LZO13" s="43"/>
      <c r="LZP13" s="43"/>
      <c r="LZQ13" s="43"/>
      <c r="LZR13" s="43"/>
      <c r="LZS13" s="43"/>
      <c r="LZT13" s="43"/>
      <c r="LZU13" s="43"/>
      <c r="LZV13" s="43"/>
      <c r="LZW13" s="43"/>
      <c r="LZX13" s="43"/>
      <c r="LZY13" s="43"/>
      <c r="LZZ13" s="43"/>
      <c r="MAA13" s="43"/>
      <c r="MAB13" s="43"/>
      <c r="MAC13" s="43"/>
      <c r="MAD13" s="43"/>
      <c r="MAE13" s="43"/>
      <c r="MAF13" s="43"/>
      <c r="MAG13" s="43"/>
      <c r="MAH13" s="43"/>
      <c r="MAI13" s="43"/>
      <c r="MAJ13" s="43"/>
      <c r="MAK13" s="43"/>
      <c r="MAL13" s="43"/>
      <c r="MAM13" s="43"/>
      <c r="MAN13" s="43"/>
      <c r="MAO13" s="43"/>
      <c r="MAP13" s="43"/>
      <c r="MAQ13" s="43"/>
      <c r="MAR13" s="43"/>
      <c r="MAS13" s="43"/>
      <c r="MAT13" s="43"/>
      <c r="MAU13" s="43"/>
      <c r="MAV13" s="43"/>
      <c r="MAW13" s="43"/>
      <c r="MAX13" s="43"/>
      <c r="MAY13" s="43"/>
      <c r="MAZ13" s="43"/>
      <c r="MBA13" s="43"/>
      <c r="MBB13" s="43"/>
      <c r="MBC13" s="43"/>
      <c r="MBD13" s="43"/>
      <c r="MBE13" s="43"/>
      <c r="MBF13" s="43"/>
      <c r="MBG13" s="43"/>
      <c r="MBH13" s="43"/>
      <c r="MBI13" s="43"/>
      <c r="MBJ13" s="43"/>
      <c r="MBK13" s="43"/>
      <c r="MBL13" s="43"/>
      <c r="MBM13" s="43"/>
      <c r="MBN13" s="43"/>
      <c r="MBO13" s="43"/>
      <c r="MBP13" s="43"/>
      <c r="MBQ13" s="43"/>
      <c r="MBR13" s="43"/>
      <c r="MBS13" s="43"/>
      <c r="MBT13" s="43"/>
      <c r="MBU13" s="43"/>
      <c r="MBV13" s="43"/>
      <c r="MBW13" s="43"/>
      <c r="MBX13" s="43"/>
      <c r="MBY13" s="43"/>
      <c r="MBZ13" s="43"/>
      <c r="MCA13" s="43"/>
      <c r="MCB13" s="43"/>
      <c r="MCC13" s="43"/>
      <c r="MCD13" s="43"/>
      <c r="MCE13" s="43"/>
      <c r="MCF13" s="43"/>
      <c r="MCG13" s="43"/>
      <c r="MCH13" s="43"/>
      <c r="MCI13" s="43"/>
      <c r="MCJ13" s="43"/>
      <c r="MCK13" s="43"/>
      <c r="MCL13" s="43"/>
      <c r="MCM13" s="43"/>
      <c r="MCN13" s="43"/>
      <c r="MCO13" s="43"/>
      <c r="MCP13" s="43"/>
      <c r="MCQ13" s="43"/>
      <c r="MCR13" s="43"/>
      <c r="MCS13" s="43"/>
      <c r="MCT13" s="43"/>
      <c r="MCU13" s="43"/>
      <c r="MCV13" s="43"/>
      <c r="MCW13" s="43"/>
      <c r="MCX13" s="43"/>
      <c r="MCY13" s="43"/>
      <c r="MCZ13" s="43"/>
      <c r="MDA13" s="43"/>
      <c r="MDB13" s="43"/>
      <c r="MDC13" s="43"/>
      <c r="MDD13" s="43"/>
      <c r="MDE13" s="43"/>
      <c r="MDF13" s="43"/>
      <c r="MDG13" s="43"/>
      <c r="MDH13" s="43"/>
      <c r="MDI13" s="43"/>
      <c r="MDJ13" s="43"/>
      <c r="MDK13" s="43"/>
      <c r="MDL13" s="43"/>
      <c r="MDM13" s="43"/>
      <c r="MDN13" s="43"/>
      <c r="MDO13" s="43"/>
      <c r="MDP13" s="43"/>
      <c r="MDQ13" s="43"/>
      <c r="MDR13" s="43"/>
      <c r="MDS13" s="43"/>
      <c r="MDT13" s="43"/>
      <c r="MDU13" s="43"/>
      <c r="MDV13" s="43"/>
      <c r="MDW13" s="43"/>
      <c r="MDX13" s="43"/>
      <c r="MDY13" s="43"/>
      <c r="MDZ13" s="43"/>
      <c r="MEA13" s="43"/>
      <c r="MEB13" s="43"/>
      <c r="MEC13" s="43"/>
      <c r="MED13" s="43"/>
      <c r="MEE13" s="43"/>
      <c r="MEF13" s="43"/>
      <c r="MEG13" s="43"/>
      <c r="MEH13" s="43"/>
      <c r="MEI13" s="43"/>
      <c r="MEJ13" s="43"/>
      <c r="MEK13" s="43"/>
      <c r="MEL13" s="43"/>
      <c r="MEM13" s="43"/>
      <c r="MEN13" s="43"/>
      <c r="MEO13" s="43"/>
      <c r="MEP13" s="43"/>
      <c r="MEQ13" s="43"/>
      <c r="MER13" s="43"/>
      <c r="MES13" s="43"/>
      <c r="MET13" s="43"/>
      <c r="MEU13" s="43"/>
      <c r="MEV13" s="43"/>
      <c r="MEW13" s="43"/>
      <c r="MEX13" s="43"/>
      <c r="MEY13" s="43"/>
      <c r="MEZ13" s="43"/>
      <c r="MFA13" s="43"/>
      <c r="MFB13" s="43"/>
      <c r="MFC13" s="43"/>
      <c r="MFD13" s="43"/>
      <c r="MFE13" s="43"/>
      <c r="MFF13" s="43"/>
      <c r="MFG13" s="43"/>
      <c r="MFH13" s="43"/>
      <c r="MFI13" s="43"/>
      <c r="MFJ13" s="43"/>
      <c r="MFK13" s="43"/>
      <c r="MFL13" s="43"/>
      <c r="MFM13" s="43"/>
      <c r="MFN13" s="43"/>
      <c r="MFO13" s="43"/>
      <c r="MFP13" s="43"/>
      <c r="MFQ13" s="43"/>
      <c r="MFR13" s="43"/>
      <c r="MFS13" s="43"/>
      <c r="MFT13" s="43"/>
      <c r="MFU13" s="43"/>
      <c r="MFV13" s="43"/>
      <c r="MFW13" s="43"/>
      <c r="MFX13" s="43"/>
      <c r="MFY13" s="43"/>
      <c r="MFZ13" s="43"/>
      <c r="MGA13" s="43"/>
      <c r="MGB13" s="43"/>
      <c r="MGC13" s="43"/>
      <c r="MGD13" s="43"/>
      <c r="MGE13" s="43"/>
      <c r="MGF13" s="43"/>
      <c r="MGG13" s="43"/>
      <c r="MGH13" s="43"/>
      <c r="MGI13" s="43"/>
      <c r="MGJ13" s="43"/>
      <c r="MGK13" s="43"/>
      <c r="MGL13" s="43"/>
      <c r="MGM13" s="43"/>
      <c r="MGN13" s="43"/>
      <c r="MGO13" s="43"/>
      <c r="MGP13" s="43"/>
      <c r="MGQ13" s="43"/>
      <c r="MGR13" s="43"/>
      <c r="MGS13" s="43"/>
      <c r="MGT13" s="43"/>
      <c r="MGU13" s="43"/>
      <c r="MGV13" s="43"/>
      <c r="MGW13" s="43"/>
      <c r="MGX13" s="43"/>
      <c r="MGY13" s="43"/>
      <c r="MGZ13" s="43"/>
      <c r="MHA13" s="43"/>
      <c r="MHB13" s="43"/>
      <c r="MHC13" s="43"/>
      <c r="MHD13" s="43"/>
      <c r="MHE13" s="43"/>
      <c r="MHF13" s="43"/>
      <c r="MHG13" s="43"/>
      <c r="MHH13" s="43"/>
      <c r="MHI13" s="43"/>
      <c r="MHJ13" s="43"/>
      <c r="MHK13" s="43"/>
      <c r="MHL13" s="43"/>
      <c r="MHM13" s="43"/>
      <c r="MHN13" s="43"/>
      <c r="MHO13" s="43"/>
      <c r="MHP13" s="43"/>
      <c r="MHQ13" s="43"/>
      <c r="MHR13" s="43"/>
      <c r="MHS13" s="43"/>
      <c r="MHT13" s="43"/>
      <c r="MHU13" s="43"/>
      <c r="MHV13" s="43"/>
      <c r="MHW13" s="43"/>
      <c r="MHX13" s="43"/>
      <c r="MHY13" s="43"/>
      <c r="MHZ13" s="43"/>
      <c r="MIA13" s="43"/>
      <c r="MIB13" s="43"/>
      <c r="MIC13" s="43"/>
      <c r="MID13" s="43"/>
      <c r="MIE13" s="43"/>
      <c r="MIF13" s="43"/>
      <c r="MIG13" s="43"/>
      <c r="MIH13" s="43"/>
      <c r="MII13" s="43"/>
      <c r="MIJ13" s="43"/>
      <c r="MIK13" s="43"/>
      <c r="MIL13" s="43"/>
      <c r="MIM13" s="43"/>
      <c r="MIN13" s="43"/>
      <c r="MIO13" s="43"/>
      <c r="MIP13" s="43"/>
      <c r="MIQ13" s="43"/>
      <c r="MIR13" s="43"/>
      <c r="MIS13" s="43"/>
      <c r="MIT13" s="43"/>
      <c r="MIU13" s="43"/>
      <c r="MIV13" s="43"/>
      <c r="MIW13" s="43"/>
      <c r="MIX13" s="43"/>
      <c r="MIY13" s="43"/>
      <c r="MIZ13" s="43"/>
      <c r="MJA13" s="43"/>
      <c r="MJB13" s="43"/>
      <c r="MJC13" s="43"/>
      <c r="MJD13" s="43"/>
      <c r="MJE13" s="43"/>
      <c r="MJF13" s="43"/>
      <c r="MJG13" s="43"/>
      <c r="MJH13" s="43"/>
      <c r="MJI13" s="43"/>
      <c r="MJJ13" s="43"/>
      <c r="MJK13" s="43"/>
      <c r="MJL13" s="43"/>
      <c r="MJM13" s="43"/>
      <c r="MJN13" s="43"/>
      <c r="MJO13" s="43"/>
      <c r="MJP13" s="43"/>
      <c r="MJQ13" s="43"/>
      <c r="MJR13" s="43"/>
      <c r="MJS13" s="43"/>
      <c r="MJT13" s="43"/>
      <c r="MJU13" s="43"/>
      <c r="MJV13" s="43"/>
      <c r="MJW13" s="43"/>
      <c r="MJX13" s="43"/>
      <c r="MJY13" s="43"/>
      <c r="MJZ13" s="43"/>
      <c r="MKA13" s="43"/>
      <c r="MKB13" s="43"/>
      <c r="MKC13" s="43"/>
      <c r="MKD13" s="43"/>
      <c r="MKE13" s="43"/>
      <c r="MKF13" s="43"/>
      <c r="MKG13" s="43"/>
      <c r="MKH13" s="43"/>
      <c r="MKI13" s="43"/>
      <c r="MKJ13" s="43"/>
      <c r="MKK13" s="43"/>
      <c r="MKL13" s="43"/>
      <c r="MKM13" s="43"/>
      <c r="MKN13" s="43"/>
      <c r="MKO13" s="43"/>
      <c r="MKP13" s="43"/>
      <c r="MKQ13" s="43"/>
      <c r="MKR13" s="43"/>
      <c r="MKS13" s="43"/>
      <c r="MKT13" s="43"/>
      <c r="MKU13" s="43"/>
      <c r="MKV13" s="43"/>
      <c r="MKW13" s="43"/>
      <c r="MKX13" s="43"/>
      <c r="MKY13" s="43"/>
      <c r="MKZ13" s="43"/>
      <c r="MLA13" s="43"/>
      <c r="MLB13" s="43"/>
      <c r="MLC13" s="43"/>
      <c r="MLD13" s="43"/>
      <c r="MLE13" s="43"/>
      <c r="MLF13" s="43"/>
      <c r="MLG13" s="43"/>
      <c r="MLH13" s="43"/>
      <c r="MLI13" s="43"/>
      <c r="MLJ13" s="43"/>
      <c r="MLK13" s="43"/>
      <c r="MLL13" s="43"/>
      <c r="MLM13" s="43"/>
      <c r="MLN13" s="43"/>
      <c r="MLO13" s="43"/>
      <c r="MLP13" s="43"/>
      <c r="MLQ13" s="43"/>
      <c r="MLR13" s="43"/>
      <c r="MLS13" s="43"/>
      <c r="MLT13" s="43"/>
      <c r="MLU13" s="43"/>
      <c r="MLV13" s="43"/>
      <c r="MLW13" s="43"/>
      <c r="MLX13" s="43"/>
      <c r="MLY13" s="43"/>
      <c r="MLZ13" s="43"/>
      <c r="MMA13" s="43"/>
      <c r="MMB13" s="43"/>
      <c r="MMC13" s="43"/>
      <c r="MMD13" s="43"/>
      <c r="MME13" s="43"/>
      <c r="MMF13" s="43"/>
      <c r="MMG13" s="43"/>
      <c r="MMH13" s="43"/>
      <c r="MMI13" s="43"/>
      <c r="MMJ13" s="43"/>
      <c r="MMK13" s="43"/>
      <c r="MML13" s="43"/>
      <c r="MMM13" s="43"/>
      <c r="MMN13" s="43"/>
      <c r="MMO13" s="43"/>
      <c r="MMP13" s="43"/>
      <c r="MMQ13" s="43"/>
      <c r="MMR13" s="43"/>
      <c r="MMS13" s="43"/>
      <c r="MMT13" s="43"/>
      <c r="MMU13" s="43"/>
      <c r="MMV13" s="43"/>
      <c r="MMW13" s="43"/>
      <c r="MMX13" s="43"/>
      <c r="MMY13" s="43"/>
      <c r="MMZ13" s="43"/>
      <c r="MNA13" s="43"/>
      <c r="MNB13" s="43"/>
      <c r="MNC13" s="43"/>
      <c r="MND13" s="43"/>
      <c r="MNE13" s="43"/>
      <c r="MNF13" s="43"/>
      <c r="MNG13" s="43"/>
      <c r="MNH13" s="43"/>
      <c r="MNI13" s="43"/>
      <c r="MNJ13" s="43"/>
      <c r="MNK13" s="43"/>
      <c r="MNL13" s="43"/>
      <c r="MNM13" s="43"/>
      <c r="MNN13" s="43"/>
      <c r="MNO13" s="43"/>
      <c r="MNP13" s="43"/>
      <c r="MNQ13" s="43"/>
      <c r="MNR13" s="43"/>
      <c r="MNS13" s="43"/>
      <c r="MNT13" s="43"/>
      <c r="MNU13" s="43"/>
      <c r="MNV13" s="43"/>
      <c r="MNW13" s="43"/>
      <c r="MNX13" s="43"/>
      <c r="MNY13" s="43"/>
      <c r="MNZ13" s="43"/>
      <c r="MOA13" s="43"/>
      <c r="MOB13" s="43"/>
      <c r="MOC13" s="43"/>
      <c r="MOD13" s="43"/>
      <c r="MOE13" s="43"/>
      <c r="MOF13" s="43"/>
      <c r="MOG13" s="43"/>
      <c r="MOH13" s="43"/>
      <c r="MOI13" s="43"/>
      <c r="MOJ13" s="43"/>
      <c r="MOK13" s="43"/>
      <c r="MOL13" s="43"/>
      <c r="MOM13" s="43"/>
      <c r="MON13" s="43"/>
      <c r="MOO13" s="43"/>
      <c r="MOP13" s="43"/>
      <c r="MOQ13" s="43"/>
      <c r="MOR13" s="43"/>
      <c r="MOS13" s="43"/>
      <c r="MOT13" s="43"/>
      <c r="MOU13" s="43"/>
      <c r="MOV13" s="43"/>
      <c r="MOW13" s="43"/>
      <c r="MOX13" s="43"/>
      <c r="MOY13" s="43"/>
      <c r="MOZ13" s="43"/>
      <c r="MPA13" s="43"/>
      <c r="MPB13" s="43"/>
      <c r="MPC13" s="43"/>
      <c r="MPD13" s="43"/>
      <c r="MPE13" s="43"/>
      <c r="MPF13" s="43"/>
      <c r="MPG13" s="43"/>
      <c r="MPH13" s="43"/>
      <c r="MPI13" s="43"/>
      <c r="MPJ13" s="43"/>
      <c r="MPK13" s="43"/>
      <c r="MPL13" s="43"/>
      <c r="MPM13" s="43"/>
      <c r="MPN13" s="43"/>
      <c r="MPO13" s="43"/>
      <c r="MPP13" s="43"/>
      <c r="MPQ13" s="43"/>
      <c r="MPR13" s="43"/>
      <c r="MPS13" s="43"/>
      <c r="MPT13" s="43"/>
      <c r="MPU13" s="43"/>
      <c r="MPV13" s="43"/>
      <c r="MPW13" s="43"/>
      <c r="MPX13" s="43"/>
      <c r="MPY13" s="43"/>
      <c r="MPZ13" s="43"/>
      <c r="MQA13" s="43"/>
      <c r="MQB13" s="43"/>
      <c r="MQC13" s="43"/>
      <c r="MQD13" s="43"/>
      <c r="MQE13" s="43"/>
      <c r="MQF13" s="43"/>
      <c r="MQG13" s="43"/>
      <c r="MQH13" s="43"/>
      <c r="MQI13" s="43"/>
      <c r="MQJ13" s="43"/>
      <c r="MQK13" s="43"/>
      <c r="MQL13" s="43"/>
      <c r="MQM13" s="43"/>
      <c r="MQN13" s="43"/>
      <c r="MQO13" s="43"/>
      <c r="MQP13" s="43"/>
      <c r="MQQ13" s="43"/>
      <c r="MQR13" s="43"/>
      <c r="MQS13" s="43"/>
      <c r="MQT13" s="43"/>
      <c r="MQU13" s="43"/>
      <c r="MQV13" s="43"/>
      <c r="MQW13" s="43"/>
      <c r="MQX13" s="43"/>
      <c r="MQY13" s="43"/>
      <c r="MQZ13" s="43"/>
      <c r="MRA13" s="43"/>
      <c r="MRB13" s="43"/>
      <c r="MRC13" s="43"/>
      <c r="MRD13" s="43"/>
      <c r="MRE13" s="43"/>
      <c r="MRF13" s="43"/>
      <c r="MRG13" s="43"/>
      <c r="MRH13" s="43"/>
      <c r="MRI13" s="43"/>
      <c r="MRJ13" s="43"/>
      <c r="MRK13" s="43"/>
      <c r="MRL13" s="43"/>
      <c r="MRM13" s="43"/>
      <c r="MRN13" s="43"/>
      <c r="MRO13" s="43"/>
      <c r="MRP13" s="43"/>
      <c r="MRQ13" s="43"/>
      <c r="MRR13" s="43"/>
      <c r="MRS13" s="43"/>
      <c r="MRT13" s="43"/>
      <c r="MRU13" s="43"/>
      <c r="MRV13" s="43"/>
      <c r="MRW13" s="43"/>
      <c r="MRX13" s="43"/>
      <c r="MRY13" s="43"/>
      <c r="MRZ13" s="43"/>
      <c r="MSA13" s="43"/>
      <c r="MSB13" s="43"/>
      <c r="MSC13" s="43"/>
      <c r="MSD13" s="43"/>
      <c r="MSE13" s="43"/>
      <c r="MSF13" s="43"/>
      <c r="MSG13" s="43"/>
      <c r="MSH13" s="43"/>
      <c r="MSI13" s="43"/>
      <c r="MSJ13" s="43"/>
      <c r="MSK13" s="43"/>
      <c r="MSL13" s="43"/>
      <c r="MSM13" s="43"/>
      <c r="MSN13" s="43"/>
      <c r="MSO13" s="43"/>
      <c r="MSP13" s="43"/>
      <c r="MSQ13" s="43"/>
      <c r="MSR13" s="43"/>
      <c r="MSS13" s="43"/>
      <c r="MST13" s="43"/>
      <c r="MSU13" s="43"/>
      <c r="MSV13" s="43"/>
      <c r="MSW13" s="43"/>
      <c r="MSX13" s="43"/>
      <c r="MSY13" s="43"/>
      <c r="MSZ13" s="43"/>
      <c r="MTA13" s="43"/>
      <c r="MTB13" s="43"/>
      <c r="MTC13" s="43"/>
      <c r="MTD13" s="43"/>
      <c r="MTE13" s="43"/>
      <c r="MTF13" s="43"/>
      <c r="MTG13" s="43"/>
      <c r="MTH13" s="43"/>
      <c r="MTI13" s="43"/>
      <c r="MTJ13" s="43"/>
      <c r="MTK13" s="43"/>
      <c r="MTL13" s="43"/>
      <c r="MTM13" s="43"/>
      <c r="MTN13" s="43"/>
      <c r="MTO13" s="43"/>
      <c r="MTP13" s="43"/>
      <c r="MTQ13" s="43"/>
      <c r="MTR13" s="43"/>
      <c r="MTS13" s="43"/>
      <c r="MTT13" s="43"/>
      <c r="MTU13" s="43"/>
      <c r="MTV13" s="43"/>
      <c r="MTW13" s="43"/>
      <c r="MTX13" s="43"/>
      <c r="MTY13" s="43"/>
      <c r="MTZ13" s="43"/>
      <c r="MUA13" s="43"/>
      <c r="MUB13" s="43"/>
      <c r="MUC13" s="43"/>
      <c r="MUD13" s="43"/>
      <c r="MUE13" s="43"/>
      <c r="MUF13" s="43"/>
      <c r="MUG13" s="43"/>
      <c r="MUH13" s="43"/>
      <c r="MUI13" s="43"/>
      <c r="MUJ13" s="43"/>
      <c r="MUK13" s="43"/>
      <c r="MUL13" s="43"/>
      <c r="MUM13" s="43"/>
      <c r="MUN13" s="43"/>
      <c r="MUO13" s="43"/>
      <c r="MUP13" s="43"/>
      <c r="MUQ13" s="43"/>
      <c r="MUR13" s="43"/>
      <c r="MUS13" s="43"/>
      <c r="MUT13" s="43"/>
      <c r="MUU13" s="43"/>
      <c r="MUV13" s="43"/>
      <c r="MUW13" s="43"/>
      <c r="MUX13" s="43"/>
      <c r="MUY13" s="43"/>
      <c r="MUZ13" s="43"/>
      <c r="MVA13" s="43"/>
      <c r="MVB13" s="43"/>
      <c r="MVC13" s="43"/>
      <c r="MVD13" s="43"/>
      <c r="MVE13" s="43"/>
      <c r="MVF13" s="43"/>
      <c r="MVG13" s="43"/>
      <c r="MVH13" s="43"/>
      <c r="MVI13" s="43"/>
      <c r="MVJ13" s="43"/>
      <c r="MVK13" s="43"/>
      <c r="MVL13" s="43"/>
      <c r="MVM13" s="43"/>
      <c r="MVN13" s="43"/>
      <c r="MVO13" s="43"/>
      <c r="MVP13" s="43"/>
      <c r="MVQ13" s="43"/>
      <c r="MVR13" s="43"/>
      <c r="MVS13" s="43"/>
      <c r="MVT13" s="43"/>
      <c r="MVU13" s="43"/>
      <c r="MVV13" s="43"/>
      <c r="MVW13" s="43"/>
      <c r="MVX13" s="43"/>
      <c r="MVY13" s="43"/>
      <c r="MVZ13" s="43"/>
      <c r="MWA13" s="43"/>
      <c r="MWB13" s="43"/>
      <c r="MWC13" s="43"/>
      <c r="MWD13" s="43"/>
      <c r="MWE13" s="43"/>
      <c r="MWF13" s="43"/>
      <c r="MWG13" s="43"/>
      <c r="MWH13" s="43"/>
      <c r="MWI13" s="43"/>
      <c r="MWJ13" s="43"/>
      <c r="MWK13" s="43"/>
      <c r="MWL13" s="43"/>
      <c r="MWM13" s="43"/>
      <c r="MWN13" s="43"/>
      <c r="MWO13" s="43"/>
      <c r="MWP13" s="43"/>
      <c r="MWQ13" s="43"/>
      <c r="MWR13" s="43"/>
      <c r="MWS13" s="43"/>
      <c r="MWT13" s="43"/>
      <c r="MWU13" s="43"/>
      <c r="MWV13" s="43"/>
      <c r="MWW13" s="43"/>
      <c r="MWX13" s="43"/>
      <c r="MWY13" s="43"/>
      <c r="MWZ13" s="43"/>
      <c r="MXA13" s="43"/>
      <c r="MXB13" s="43"/>
      <c r="MXC13" s="43"/>
      <c r="MXD13" s="43"/>
      <c r="MXE13" s="43"/>
      <c r="MXF13" s="43"/>
      <c r="MXG13" s="43"/>
      <c r="MXH13" s="43"/>
      <c r="MXI13" s="43"/>
      <c r="MXJ13" s="43"/>
      <c r="MXK13" s="43"/>
      <c r="MXL13" s="43"/>
      <c r="MXM13" s="43"/>
      <c r="MXN13" s="43"/>
      <c r="MXO13" s="43"/>
      <c r="MXP13" s="43"/>
      <c r="MXQ13" s="43"/>
      <c r="MXR13" s="43"/>
      <c r="MXS13" s="43"/>
      <c r="MXT13" s="43"/>
      <c r="MXU13" s="43"/>
      <c r="MXV13" s="43"/>
      <c r="MXW13" s="43"/>
      <c r="MXX13" s="43"/>
      <c r="MXY13" s="43"/>
      <c r="MXZ13" s="43"/>
      <c r="MYA13" s="43"/>
      <c r="MYB13" s="43"/>
      <c r="MYC13" s="43"/>
      <c r="MYD13" s="43"/>
      <c r="MYE13" s="43"/>
      <c r="MYF13" s="43"/>
      <c r="MYG13" s="43"/>
      <c r="MYH13" s="43"/>
      <c r="MYI13" s="43"/>
      <c r="MYJ13" s="43"/>
      <c r="MYK13" s="43"/>
      <c r="MYL13" s="43"/>
      <c r="MYM13" s="43"/>
      <c r="MYN13" s="43"/>
      <c r="MYO13" s="43"/>
      <c r="MYP13" s="43"/>
      <c r="MYQ13" s="43"/>
      <c r="MYR13" s="43"/>
      <c r="MYS13" s="43"/>
      <c r="MYT13" s="43"/>
      <c r="MYU13" s="43"/>
      <c r="MYV13" s="43"/>
      <c r="MYW13" s="43"/>
      <c r="MYX13" s="43"/>
      <c r="MYY13" s="43"/>
      <c r="MYZ13" s="43"/>
      <c r="MZA13" s="43"/>
      <c r="MZB13" s="43"/>
      <c r="MZC13" s="43"/>
      <c r="MZD13" s="43"/>
      <c r="MZE13" s="43"/>
      <c r="MZF13" s="43"/>
      <c r="MZG13" s="43"/>
      <c r="MZH13" s="43"/>
      <c r="MZI13" s="43"/>
      <c r="MZJ13" s="43"/>
      <c r="MZK13" s="43"/>
      <c r="MZL13" s="43"/>
      <c r="MZM13" s="43"/>
      <c r="MZN13" s="43"/>
      <c r="MZO13" s="43"/>
      <c r="MZP13" s="43"/>
      <c r="MZQ13" s="43"/>
      <c r="MZR13" s="43"/>
      <c r="MZS13" s="43"/>
      <c r="MZT13" s="43"/>
      <c r="MZU13" s="43"/>
      <c r="MZV13" s="43"/>
      <c r="MZW13" s="43"/>
      <c r="MZX13" s="43"/>
      <c r="MZY13" s="43"/>
      <c r="MZZ13" s="43"/>
      <c r="NAA13" s="43"/>
      <c r="NAB13" s="43"/>
      <c r="NAC13" s="43"/>
      <c r="NAD13" s="43"/>
      <c r="NAE13" s="43"/>
      <c r="NAF13" s="43"/>
      <c r="NAG13" s="43"/>
      <c r="NAH13" s="43"/>
      <c r="NAI13" s="43"/>
      <c r="NAJ13" s="43"/>
      <c r="NAK13" s="43"/>
      <c r="NAL13" s="43"/>
      <c r="NAM13" s="43"/>
      <c r="NAN13" s="43"/>
      <c r="NAO13" s="43"/>
      <c r="NAP13" s="43"/>
      <c r="NAQ13" s="43"/>
      <c r="NAR13" s="43"/>
      <c r="NAS13" s="43"/>
      <c r="NAT13" s="43"/>
      <c r="NAU13" s="43"/>
      <c r="NAV13" s="43"/>
      <c r="NAW13" s="43"/>
      <c r="NAX13" s="43"/>
      <c r="NAY13" s="43"/>
      <c r="NAZ13" s="43"/>
      <c r="NBA13" s="43"/>
      <c r="NBB13" s="43"/>
      <c r="NBC13" s="43"/>
      <c r="NBD13" s="43"/>
      <c r="NBE13" s="43"/>
      <c r="NBF13" s="43"/>
      <c r="NBG13" s="43"/>
      <c r="NBH13" s="43"/>
      <c r="NBI13" s="43"/>
      <c r="NBJ13" s="43"/>
      <c r="NBK13" s="43"/>
      <c r="NBL13" s="43"/>
      <c r="NBM13" s="43"/>
      <c r="NBN13" s="43"/>
      <c r="NBO13" s="43"/>
      <c r="NBP13" s="43"/>
      <c r="NBQ13" s="43"/>
      <c r="NBR13" s="43"/>
      <c r="NBS13" s="43"/>
      <c r="NBT13" s="43"/>
      <c r="NBU13" s="43"/>
      <c r="NBV13" s="43"/>
      <c r="NBW13" s="43"/>
      <c r="NBX13" s="43"/>
      <c r="NBY13" s="43"/>
      <c r="NBZ13" s="43"/>
      <c r="NCA13" s="43"/>
      <c r="NCB13" s="43"/>
      <c r="NCC13" s="43"/>
      <c r="NCD13" s="43"/>
      <c r="NCE13" s="43"/>
      <c r="NCF13" s="43"/>
      <c r="NCG13" s="43"/>
      <c r="NCH13" s="43"/>
      <c r="NCI13" s="43"/>
      <c r="NCJ13" s="43"/>
      <c r="NCK13" s="43"/>
      <c r="NCL13" s="43"/>
      <c r="NCM13" s="43"/>
      <c r="NCN13" s="43"/>
      <c r="NCO13" s="43"/>
      <c r="NCP13" s="43"/>
      <c r="NCQ13" s="43"/>
      <c r="NCR13" s="43"/>
      <c r="NCS13" s="43"/>
      <c r="NCT13" s="43"/>
      <c r="NCU13" s="43"/>
      <c r="NCV13" s="43"/>
      <c r="NCW13" s="43"/>
      <c r="NCX13" s="43"/>
      <c r="NCY13" s="43"/>
      <c r="NCZ13" s="43"/>
      <c r="NDA13" s="43"/>
      <c r="NDB13" s="43"/>
      <c r="NDC13" s="43"/>
      <c r="NDD13" s="43"/>
      <c r="NDE13" s="43"/>
      <c r="NDF13" s="43"/>
      <c r="NDG13" s="43"/>
      <c r="NDH13" s="43"/>
      <c r="NDI13" s="43"/>
      <c r="NDJ13" s="43"/>
      <c r="NDK13" s="43"/>
      <c r="NDL13" s="43"/>
      <c r="NDM13" s="43"/>
      <c r="NDN13" s="43"/>
      <c r="NDO13" s="43"/>
      <c r="NDP13" s="43"/>
      <c r="NDQ13" s="43"/>
      <c r="NDR13" s="43"/>
      <c r="NDS13" s="43"/>
      <c r="NDT13" s="43"/>
      <c r="NDU13" s="43"/>
      <c r="NDV13" s="43"/>
      <c r="NDW13" s="43"/>
      <c r="NDX13" s="43"/>
      <c r="NDY13" s="43"/>
      <c r="NDZ13" s="43"/>
      <c r="NEA13" s="43"/>
      <c r="NEB13" s="43"/>
      <c r="NEC13" s="43"/>
      <c r="NED13" s="43"/>
      <c r="NEE13" s="43"/>
      <c r="NEF13" s="43"/>
      <c r="NEG13" s="43"/>
      <c r="NEH13" s="43"/>
      <c r="NEI13" s="43"/>
      <c r="NEJ13" s="43"/>
      <c r="NEK13" s="43"/>
      <c r="NEL13" s="43"/>
      <c r="NEM13" s="43"/>
      <c r="NEN13" s="43"/>
      <c r="NEO13" s="43"/>
      <c r="NEP13" s="43"/>
      <c r="NEQ13" s="43"/>
      <c r="NER13" s="43"/>
      <c r="NES13" s="43"/>
      <c r="NET13" s="43"/>
      <c r="NEU13" s="43"/>
      <c r="NEV13" s="43"/>
      <c r="NEW13" s="43"/>
      <c r="NEX13" s="43"/>
      <c r="NEY13" s="43"/>
      <c r="NEZ13" s="43"/>
      <c r="NFA13" s="43"/>
      <c r="NFB13" s="43"/>
      <c r="NFC13" s="43"/>
      <c r="NFD13" s="43"/>
      <c r="NFE13" s="43"/>
      <c r="NFF13" s="43"/>
      <c r="NFG13" s="43"/>
      <c r="NFH13" s="43"/>
      <c r="NFI13" s="43"/>
      <c r="NFJ13" s="43"/>
      <c r="NFK13" s="43"/>
      <c r="NFL13" s="43"/>
      <c r="NFM13" s="43"/>
      <c r="NFN13" s="43"/>
      <c r="NFO13" s="43"/>
      <c r="NFP13" s="43"/>
      <c r="NFQ13" s="43"/>
      <c r="NFR13" s="43"/>
      <c r="NFS13" s="43"/>
      <c r="NFT13" s="43"/>
      <c r="NFU13" s="43"/>
      <c r="NFV13" s="43"/>
      <c r="NFW13" s="43"/>
      <c r="NFX13" s="43"/>
      <c r="NFY13" s="43"/>
      <c r="NFZ13" s="43"/>
      <c r="NGA13" s="43"/>
      <c r="NGB13" s="43"/>
      <c r="NGC13" s="43"/>
      <c r="NGD13" s="43"/>
      <c r="NGE13" s="43"/>
      <c r="NGF13" s="43"/>
      <c r="NGG13" s="43"/>
      <c r="NGH13" s="43"/>
      <c r="NGI13" s="43"/>
      <c r="NGJ13" s="43"/>
      <c r="NGK13" s="43"/>
      <c r="NGL13" s="43"/>
      <c r="NGM13" s="43"/>
      <c r="NGN13" s="43"/>
      <c r="NGO13" s="43"/>
      <c r="NGP13" s="43"/>
      <c r="NGQ13" s="43"/>
      <c r="NGR13" s="43"/>
      <c r="NGS13" s="43"/>
      <c r="NGT13" s="43"/>
      <c r="NGU13" s="43"/>
      <c r="NGV13" s="43"/>
      <c r="NGW13" s="43"/>
      <c r="NGX13" s="43"/>
      <c r="NGY13" s="43"/>
      <c r="NGZ13" s="43"/>
      <c r="NHA13" s="43"/>
      <c r="NHB13" s="43"/>
      <c r="NHC13" s="43"/>
      <c r="NHD13" s="43"/>
      <c r="NHE13" s="43"/>
      <c r="NHF13" s="43"/>
      <c r="NHG13" s="43"/>
      <c r="NHH13" s="43"/>
      <c r="NHI13" s="43"/>
      <c r="NHJ13" s="43"/>
      <c r="NHK13" s="43"/>
      <c r="NHL13" s="43"/>
      <c r="NHM13" s="43"/>
      <c r="NHN13" s="43"/>
      <c r="NHO13" s="43"/>
      <c r="NHP13" s="43"/>
      <c r="NHQ13" s="43"/>
      <c r="NHR13" s="43"/>
      <c r="NHS13" s="43"/>
      <c r="NHT13" s="43"/>
      <c r="NHU13" s="43"/>
      <c r="NHV13" s="43"/>
      <c r="NHW13" s="43"/>
      <c r="NHX13" s="43"/>
      <c r="NHY13" s="43"/>
      <c r="NHZ13" s="43"/>
      <c r="NIA13" s="43"/>
      <c r="NIB13" s="43"/>
      <c r="NIC13" s="43"/>
      <c r="NID13" s="43"/>
      <c r="NIE13" s="43"/>
      <c r="NIF13" s="43"/>
      <c r="NIG13" s="43"/>
      <c r="NIH13" s="43"/>
      <c r="NII13" s="43"/>
      <c r="NIJ13" s="43"/>
      <c r="NIK13" s="43"/>
      <c r="NIL13" s="43"/>
      <c r="NIM13" s="43"/>
      <c r="NIN13" s="43"/>
      <c r="NIO13" s="43"/>
      <c r="NIP13" s="43"/>
      <c r="NIQ13" s="43"/>
      <c r="NIR13" s="43"/>
      <c r="NIS13" s="43"/>
      <c r="NIT13" s="43"/>
      <c r="NIU13" s="43"/>
      <c r="NIV13" s="43"/>
      <c r="NIW13" s="43"/>
      <c r="NIX13" s="43"/>
      <c r="NIY13" s="43"/>
      <c r="NIZ13" s="43"/>
      <c r="NJA13" s="43"/>
      <c r="NJB13" s="43"/>
      <c r="NJC13" s="43"/>
      <c r="NJD13" s="43"/>
      <c r="NJE13" s="43"/>
      <c r="NJF13" s="43"/>
      <c r="NJG13" s="43"/>
      <c r="NJH13" s="43"/>
      <c r="NJI13" s="43"/>
      <c r="NJJ13" s="43"/>
      <c r="NJK13" s="43"/>
      <c r="NJL13" s="43"/>
      <c r="NJM13" s="43"/>
      <c r="NJN13" s="43"/>
      <c r="NJO13" s="43"/>
      <c r="NJP13" s="43"/>
      <c r="NJQ13" s="43"/>
      <c r="NJR13" s="43"/>
      <c r="NJS13" s="43"/>
      <c r="NJT13" s="43"/>
      <c r="NJU13" s="43"/>
      <c r="NJV13" s="43"/>
      <c r="NJW13" s="43"/>
      <c r="NJX13" s="43"/>
      <c r="NJY13" s="43"/>
      <c r="NJZ13" s="43"/>
      <c r="NKA13" s="43"/>
      <c r="NKB13" s="43"/>
      <c r="NKC13" s="43"/>
      <c r="NKD13" s="43"/>
      <c r="NKE13" s="43"/>
      <c r="NKF13" s="43"/>
      <c r="NKG13" s="43"/>
      <c r="NKH13" s="43"/>
      <c r="NKI13" s="43"/>
      <c r="NKJ13" s="43"/>
      <c r="NKK13" s="43"/>
      <c r="NKL13" s="43"/>
      <c r="NKM13" s="43"/>
      <c r="NKN13" s="43"/>
      <c r="NKO13" s="43"/>
      <c r="NKP13" s="43"/>
      <c r="NKQ13" s="43"/>
      <c r="NKR13" s="43"/>
      <c r="NKS13" s="43"/>
      <c r="NKT13" s="43"/>
      <c r="NKU13" s="43"/>
      <c r="NKV13" s="43"/>
      <c r="NKW13" s="43"/>
      <c r="NKX13" s="43"/>
      <c r="NKY13" s="43"/>
      <c r="NKZ13" s="43"/>
      <c r="NLA13" s="43"/>
      <c r="NLB13" s="43"/>
      <c r="NLC13" s="43"/>
      <c r="NLD13" s="43"/>
      <c r="NLE13" s="43"/>
      <c r="NLF13" s="43"/>
      <c r="NLG13" s="43"/>
      <c r="NLH13" s="43"/>
      <c r="NLI13" s="43"/>
      <c r="NLJ13" s="43"/>
      <c r="NLK13" s="43"/>
      <c r="NLL13" s="43"/>
      <c r="NLM13" s="43"/>
      <c r="NLN13" s="43"/>
      <c r="NLO13" s="43"/>
      <c r="NLP13" s="43"/>
      <c r="NLQ13" s="43"/>
      <c r="NLR13" s="43"/>
      <c r="NLS13" s="43"/>
      <c r="NLT13" s="43"/>
      <c r="NLU13" s="43"/>
      <c r="NLV13" s="43"/>
      <c r="NLW13" s="43"/>
      <c r="NLX13" s="43"/>
      <c r="NLY13" s="43"/>
      <c r="NLZ13" s="43"/>
      <c r="NMA13" s="43"/>
      <c r="NMB13" s="43"/>
      <c r="NMC13" s="43"/>
      <c r="NMD13" s="43"/>
      <c r="NME13" s="43"/>
      <c r="NMF13" s="43"/>
      <c r="NMG13" s="43"/>
      <c r="NMH13" s="43"/>
      <c r="NMI13" s="43"/>
      <c r="NMJ13" s="43"/>
      <c r="NMK13" s="43"/>
      <c r="NML13" s="43"/>
      <c r="NMM13" s="43"/>
      <c r="NMN13" s="43"/>
      <c r="NMO13" s="43"/>
      <c r="NMP13" s="43"/>
      <c r="NMQ13" s="43"/>
      <c r="NMR13" s="43"/>
      <c r="NMS13" s="43"/>
      <c r="NMT13" s="43"/>
      <c r="NMU13" s="43"/>
      <c r="NMV13" s="43"/>
      <c r="NMW13" s="43"/>
      <c r="NMX13" s="43"/>
      <c r="NMY13" s="43"/>
      <c r="NMZ13" s="43"/>
      <c r="NNA13" s="43"/>
      <c r="NNB13" s="43"/>
      <c r="NNC13" s="43"/>
      <c r="NND13" s="43"/>
      <c r="NNE13" s="43"/>
      <c r="NNF13" s="43"/>
      <c r="NNG13" s="43"/>
      <c r="NNH13" s="43"/>
      <c r="NNI13" s="43"/>
      <c r="NNJ13" s="43"/>
      <c r="NNK13" s="43"/>
      <c r="NNL13" s="43"/>
      <c r="NNM13" s="43"/>
      <c r="NNN13" s="43"/>
      <c r="NNO13" s="43"/>
      <c r="NNP13" s="43"/>
      <c r="NNQ13" s="43"/>
      <c r="NNR13" s="43"/>
      <c r="NNS13" s="43"/>
      <c r="NNT13" s="43"/>
      <c r="NNU13" s="43"/>
      <c r="NNV13" s="43"/>
      <c r="NNW13" s="43"/>
      <c r="NNX13" s="43"/>
      <c r="NNY13" s="43"/>
      <c r="NNZ13" s="43"/>
      <c r="NOA13" s="43"/>
      <c r="NOB13" s="43"/>
      <c r="NOC13" s="43"/>
      <c r="NOD13" s="43"/>
      <c r="NOE13" s="43"/>
      <c r="NOF13" s="43"/>
      <c r="NOG13" s="43"/>
      <c r="NOH13" s="43"/>
      <c r="NOI13" s="43"/>
      <c r="NOJ13" s="43"/>
      <c r="NOK13" s="43"/>
      <c r="NOL13" s="43"/>
      <c r="NOM13" s="43"/>
      <c r="NON13" s="43"/>
      <c r="NOO13" s="43"/>
      <c r="NOP13" s="43"/>
      <c r="NOQ13" s="43"/>
      <c r="NOR13" s="43"/>
      <c r="NOS13" s="43"/>
      <c r="NOT13" s="43"/>
      <c r="NOU13" s="43"/>
      <c r="NOV13" s="43"/>
      <c r="NOW13" s="43"/>
      <c r="NOX13" s="43"/>
      <c r="NOY13" s="43"/>
      <c r="NOZ13" s="43"/>
      <c r="NPA13" s="43"/>
      <c r="NPB13" s="43"/>
      <c r="NPC13" s="43"/>
      <c r="NPD13" s="43"/>
      <c r="NPE13" s="43"/>
      <c r="NPF13" s="43"/>
      <c r="NPG13" s="43"/>
      <c r="NPH13" s="43"/>
      <c r="NPI13" s="43"/>
      <c r="NPJ13" s="43"/>
      <c r="NPK13" s="43"/>
      <c r="NPL13" s="43"/>
      <c r="NPM13" s="43"/>
      <c r="NPN13" s="43"/>
      <c r="NPO13" s="43"/>
      <c r="NPP13" s="43"/>
      <c r="NPQ13" s="43"/>
      <c r="NPR13" s="43"/>
      <c r="NPS13" s="43"/>
      <c r="NPT13" s="43"/>
      <c r="NPU13" s="43"/>
      <c r="NPV13" s="43"/>
      <c r="NPW13" s="43"/>
      <c r="NPX13" s="43"/>
      <c r="NPY13" s="43"/>
      <c r="NPZ13" s="43"/>
      <c r="NQA13" s="43"/>
      <c r="NQB13" s="43"/>
      <c r="NQC13" s="43"/>
      <c r="NQD13" s="43"/>
      <c r="NQE13" s="43"/>
      <c r="NQF13" s="43"/>
      <c r="NQG13" s="43"/>
      <c r="NQH13" s="43"/>
      <c r="NQI13" s="43"/>
      <c r="NQJ13" s="43"/>
      <c r="NQK13" s="43"/>
      <c r="NQL13" s="43"/>
      <c r="NQM13" s="43"/>
      <c r="NQN13" s="43"/>
      <c r="NQO13" s="43"/>
      <c r="NQP13" s="43"/>
      <c r="NQQ13" s="43"/>
      <c r="NQR13" s="43"/>
      <c r="NQS13" s="43"/>
      <c r="NQT13" s="43"/>
      <c r="NQU13" s="43"/>
      <c r="NQV13" s="43"/>
      <c r="NQW13" s="43"/>
      <c r="NQX13" s="43"/>
      <c r="NQY13" s="43"/>
      <c r="NQZ13" s="43"/>
      <c r="NRA13" s="43"/>
      <c r="NRB13" s="43"/>
      <c r="NRC13" s="43"/>
      <c r="NRD13" s="43"/>
      <c r="NRE13" s="43"/>
      <c r="NRF13" s="43"/>
      <c r="NRG13" s="43"/>
      <c r="NRH13" s="43"/>
      <c r="NRI13" s="43"/>
      <c r="NRJ13" s="43"/>
      <c r="NRK13" s="43"/>
      <c r="NRL13" s="43"/>
      <c r="NRM13" s="43"/>
      <c r="NRN13" s="43"/>
      <c r="NRO13" s="43"/>
      <c r="NRP13" s="43"/>
      <c r="NRQ13" s="43"/>
      <c r="NRR13" s="43"/>
      <c r="NRS13" s="43"/>
      <c r="NRT13" s="43"/>
      <c r="NRU13" s="43"/>
      <c r="NRV13" s="43"/>
      <c r="NRW13" s="43"/>
      <c r="NRX13" s="43"/>
      <c r="NRY13" s="43"/>
      <c r="NRZ13" s="43"/>
      <c r="NSA13" s="43"/>
      <c r="NSB13" s="43"/>
      <c r="NSC13" s="43"/>
      <c r="NSD13" s="43"/>
      <c r="NSE13" s="43"/>
      <c r="NSF13" s="43"/>
      <c r="NSG13" s="43"/>
      <c r="NSH13" s="43"/>
      <c r="NSI13" s="43"/>
      <c r="NSJ13" s="43"/>
      <c r="NSK13" s="43"/>
      <c r="NSL13" s="43"/>
      <c r="NSM13" s="43"/>
      <c r="NSN13" s="43"/>
      <c r="NSO13" s="43"/>
      <c r="NSP13" s="43"/>
      <c r="NSQ13" s="43"/>
      <c r="NSR13" s="43"/>
      <c r="NSS13" s="43"/>
      <c r="NST13" s="43"/>
      <c r="NSU13" s="43"/>
      <c r="NSV13" s="43"/>
      <c r="NSW13" s="43"/>
      <c r="NSX13" s="43"/>
      <c r="NSY13" s="43"/>
      <c r="NSZ13" s="43"/>
      <c r="NTA13" s="43"/>
      <c r="NTB13" s="43"/>
      <c r="NTC13" s="43"/>
      <c r="NTD13" s="43"/>
      <c r="NTE13" s="43"/>
      <c r="NTF13" s="43"/>
      <c r="NTG13" s="43"/>
      <c r="NTH13" s="43"/>
      <c r="NTI13" s="43"/>
      <c r="NTJ13" s="43"/>
      <c r="NTK13" s="43"/>
      <c r="NTL13" s="43"/>
      <c r="NTM13" s="43"/>
      <c r="NTN13" s="43"/>
      <c r="NTO13" s="43"/>
      <c r="NTP13" s="43"/>
      <c r="NTQ13" s="43"/>
      <c r="NTR13" s="43"/>
      <c r="NTS13" s="43"/>
      <c r="NTT13" s="43"/>
      <c r="NTU13" s="43"/>
      <c r="NTV13" s="43"/>
      <c r="NTW13" s="43"/>
      <c r="NTX13" s="43"/>
      <c r="NTY13" s="43"/>
      <c r="NTZ13" s="43"/>
      <c r="NUA13" s="43"/>
      <c r="NUB13" s="43"/>
      <c r="NUC13" s="43"/>
      <c r="NUD13" s="43"/>
      <c r="NUE13" s="43"/>
      <c r="NUF13" s="43"/>
      <c r="NUG13" s="43"/>
      <c r="NUH13" s="43"/>
      <c r="NUI13" s="43"/>
      <c r="NUJ13" s="43"/>
      <c r="NUK13" s="43"/>
      <c r="NUL13" s="43"/>
      <c r="NUM13" s="43"/>
      <c r="NUN13" s="43"/>
      <c r="NUO13" s="43"/>
      <c r="NUP13" s="43"/>
      <c r="NUQ13" s="43"/>
      <c r="NUR13" s="43"/>
      <c r="NUS13" s="43"/>
      <c r="NUT13" s="43"/>
      <c r="NUU13" s="43"/>
      <c r="NUV13" s="43"/>
      <c r="NUW13" s="43"/>
      <c r="NUX13" s="43"/>
      <c r="NUY13" s="43"/>
      <c r="NUZ13" s="43"/>
      <c r="NVA13" s="43"/>
      <c r="NVB13" s="43"/>
      <c r="NVC13" s="43"/>
      <c r="NVD13" s="43"/>
      <c r="NVE13" s="43"/>
      <c r="NVF13" s="43"/>
      <c r="NVG13" s="43"/>
      <c r="NVH13" s="43"/>
      <c r="NVI13" s="43"/>
      <c r="NVJ13" s="43"/>
      <c r="NVK13" s="43"/>
      <c r="NVL13" s="43"/>
      <c r="NVM13" s="43"/>
      <c r="NVN13" s="43"/>
      <c r="NVO13" s="43"/>
      <c r="NVP13" s="43"/>
      <c r="NVQ13" s="43"/>
      <c r="NVR13" s="43"/>
      <c r="NVS13" s="43"/>
      <c r="NVT13" s="43"/>
      <c r="NVU13" s="43"/>
      <c r="NVV13" s="43"/>
      <c r="NVW13" s="43"/>
      <c r="NVX13" s="43"/>
      <c r="NVY13" s="43"/>
      <c r="NVZ13" s="43"/>
      <c r="NWA13" s="43"/>
      <c r="NWB13" s="43"/>
      <c r="NWC13" s="43"/>
      <c r="NWD13" s="43"/>
      <c r="NWE13" s="43"/>
      <c r="NWF13" s="43"/>
      <c r="NWG13" s="43"/>
      <c r="NWH13" s="43"/>
      <c r="NWI13" s="43"/>
      <c r="NWJ13" s="43"/>
      <c r="NWK13" s="43"/>
      <c r="NWL13" s="43"/>
      <c r="NWM13" s="43"/>
      <c r="NWN13" s="43"/>
      <c r="NWO13" s="43"/>
      <c r="NWP13" s="43"/>
      <c r="NWQ13" s="43"/>
      <c r="NWR13" s="43"/>
      <c r="NWS13" s="43"/>
      <c r="NWT13" s="43"/>
      <c r="NWU13" s="43"/>
      <c r="NWV13" s="43"/>
      <c r="NWW13" s="43"/>
      <c r="NWX13" s="43"/>
      <c r="NWY13" s="43"/>
      <c r="NWZ13" s="43"/>
      <c r="NXA13" s="43"/>
      <c r="NXB13" s="43"/>
      <c r="NXC13" s="43"/>
      <c r="NXD13" s="43"/>
      <c r="NXE13" s="43"/>
      <c r="NXF13" s="43"/>
      <c r="NXG13" s="43"/>
      <c r="NXH13" s="43"/>
      <c r="NXI13" s="43"/>
      <c r="NXJ13" s="43"/>
      <c r="NXK13" s="43"/>
      <c r="NXL13" s="43"/>
      <c r="NXM13" s="43"/>
      <c r="NXN13" s="43"/>
      <c r="NXO13" s="43"/>
      <c r="NXP13" s="43"/>
      <c r="NXQ13" s="43"/>
      <c r="NXR13" s="43"/>
      <c r="NXS13" s="43"/>
      <c r="NXT13" s="43"/>
      <c r="NXU13" s="43"/>
      <c r="NXV13" s="43"/>
      <c r="NXW13" s="43"/>
      <c r="NXX13" s="43"/>
      <c r="NXY13" s="43"/>
      <c r="NXZ13" s="43"/>
      <c r="NYA13" s="43"/>
      <c r="NYB13" s="43"/>
      <c r="NYC13" s="43"/>
      <c r="NYD13" s="43"/>
      <c r="NYE13" s="43"/>
      <c r="NYF13" s="43"/>
      <c r="NYG13" s="43"/>
      <c r="NYH13" s="43"/>
      <c r="NYI13" s="43"/>
      <c r="NYJ13" s="43"/>
      <c r="NYK13" s="43"/>
      <c r="NYL13" s="43"/>
      <c r="NYM13" s="43"/>
      <c r="NYN13" s="43"/>
      <c r="NYO13" s="43"/>
      <c r="NYP13" s="43"/>
      <c r="NYQ13" s="43"/>
      <c r="NYR13" s="43"/>
      <c r="NYS13" s="43"/>
      <c r="NYT13" s="43"/>
      <c r="NYU13" s="43"/>
      <c r="NYV13" s="43"/>
      <c r="NYW13" s="43"/>
      <c r="NYX13" s="43"/>
      <c r="NYY13" s="43"/>
      <c r="NYZ13" s="43"/>
      <c r="NZA13" s="43"/>
      <c r="NZB13" s="43"/>
      <c r="NZC13" s="43"/>
      <c r="NZD13" s="43"/>
      <c r="NZE13" s="43"/>
      <c r="NZF13" s="43"/>
      <c r="NZG13" s="43"/>
      <c r="NZH13" s="43"/>
      <c r="NZI13" s="43"/>
      <c r="NZJ13" s="43"/>
      <c r="NZK13" s="43"/>
      <c r="NZL13" s="43"/>
      <c r="NZM13" s="43"/>
      <c r="NZN13" s="43"/>
      <c r="NZO13" s="43"/>
      <c r="NZP13" s="43"/>
      <c r="NZQ13" s="43"/>
      <c r="NZR13" s="43"/>
      <c r="NZS13" s="43"/>
      <c r="NZT13" s="43"/>
      <c r="NZU13" s="43"/>
      <c r="NZV13" s="43"/>
      <c r="NZW13" s="43"/>
      <c r="NZX13" s="43"/>
      <c r="NZY13" s="43"/>
      <c r="NZZ13" s="43"/>
      <c r="OAA13" s="43"/>
      <c r="OAB13" s="43"/>
      <c r="OAC13" s="43"/>
      <c r="OAD13" s="43"/>
      <c r="OAE13" s="43"/>
      <c r="OAF13" s="43"/>
      <c r="OAG13" s="43"/>
      <c r="OAH13" s="43"/>
      <c r="OAI13" s="43"/>
      <c r="OAJ13" s="43"/>
      <c r="OAK13" s="43"/>
      <c r="OAL13" s="43"/>
      <c r="OAM13" s="43"/>
      <c r="OAN13" s="43"/>
      <c r="OAO13" s="43"/>
      <c r="OAP13" s="43"/>
      <c r="OAQ13" s="43"/>
      <c r="OAR13" s="43"/>
      <c r="OAS13" s="43"/>
      <c r="OAT13" s="43"/>
      <c r="OAU13" s="43"/>
      <c r="OAV13" s="43"/>
      <c r="OAW13" s="43"/>
      <c r="OAX13" s="43"/>
      <c r="OAY13" s="43"/>
      <c r="OAZ13" s="43"/>
      <c r="OBA13" s="43"/>
      <c r="OBB13" s="43"/>
      <c r="OBC13" s="43"/>
      <c r="OBD13" s="43"/>
      <c r="OBE13" s="43"/>
      <c r="OBF13" s="43"/>
      <c r="OBG13" s="43"/>
      <c r="OBH13" s="43"/>
      <c r="OBI13" s="43"/>
      <c r="OBJ13" s="43"/>
      <c r="OBK13" s="43"/>
      <c r="OBL13" s="43"/>
      <c r="OBM13" s="43"/>
      <c r="OBN13" s="43"/>
      <c r="OBO13" s="43"/>
      <c r="OBP13" s="43"/>
      <c r="OBQ13" s="43"/>
      <c r="OBR13" s="43"/>
      <c r="OBS13" s="43"/>
      <c r="OBT13" s="43"/>
      <c r="OBU13" s="43"/>
      <c r="OBV13" s="43"/>
      <c r="OBW13" s="43"/>
      <c r="OBX13" s="43"/>
      <c r="OBY13" s="43"/>
      <c r="OBZ13" s="43"/>
      <c r="OCA13" s="43"/>
      <c r="OCB13" s="43"/>
      <c r="OCC13" s="43"/>
      <c r="OCD13" s="43"/>
      <c r="OCE13" s="43"/>
      <c r="OCF13" s="43"/>
      <c r="OCG13" s="43"/>
      <c r="OCH13" s="43"/>
      <c r="OCI13" s="43"/>
      <c r="OCJ13" s="43"/>
      <c r="OCK13" s="43"/>
      <c r="OCL13" s="43"/>
      <c r="OCM13" s="43"/>
      <c r="OCN13" s="43"/>
      <c r="OCO13" s="43"/>
      <c r="OCP13" s="43"/>
      <c r="OCQ13" s="43"/>
      <c r="OCR13" s="43"/>
      <c r="OCS13" s="43"/>
      <c r="OCT13" s="43"/>
      <c r="OCU13" s="43"/>
      <c r="OCV13" s="43"/>
      <c r="OCW13" s="43"/>
      <c r="OCX13" s="43"/>
      <c r="OCY13" s="43"/>
      <c r="OCZ13" s="43"/>
      <c r="ODA13" s="43"/>
      <c r="ODB13" s="43"/>
      <c r="ODC13" s="43"/>
      <c r="ODD13" s="43"/>
      <c r="ODE13" s="43"/>
      <c r="ODF13" s="43"/>
      <c r="ODG13" s="43"/>
      <c r="ODH13" s="43"/>
      <c r="ODI13" s="43"/>
      <c r="ODJ13" s="43"/>
      <c r="ODK13" s="43"/>
      <c r="ODL13" s="43"/>
      <c r="ODM13" s="43"/>
      <c r="ODN13" s="43"/>
      <c r="ODO13" s="43"/>
      <c r="ODP13" s="43"/>
      <c r="ODQ13" s="43"/>
      <c r="ODR13" s="43"/>
      <c r="ODS13" s="43"/>
      <c r="ODT13" s="43"/>
      <c r="ODU13" s="43"/>
      <c r="ODV13" s="43"/>
      <c r="ODW13" s="43"/>
      <c r="ODX13" s="43"/>
      <c r="ODY13" s="43"/>
      <c r="ODZ13" s="43"/>
      <c r="OEA13" s="43"/>
      <c r="OEB13" s="43"/>
      <c r="OEC13" s="43"/>
      <c r="OED13" s="43"/>
      <c r="OEE13" s="43"/>
      <c r="OEF13" s="43"/>
      <c r="OEG13" s="43"/>
      <c r="OEH13" s="43"/>
      <c r="OEI13" s="43"/>
      <c r="OEJ13" s="43"/>
      <c r="OEK13" s="43"/>
      <c r="OEL13" s="43"/>
      <c r="OEM13" s="43"/>
      <c r="OEN13" s="43"/>
      <c r="OEO13" s="43"/>
      <c r="OEP13" s="43"/>
      <c r="OEQ13" s="43"/>
      <c r="OER13" s="43"/>
      <c r="OES13" s="43"/>
      <c r="OET13" s="43"/>
      <c r="OEU13" s="43"/>
      <c r="OEV13" s="43"/>
      <c r="OEW13" s="43"/>
      <c r="OEX13" s="43"/>
      <c r="OEY13" s="43"/>
      <c r="OEZ13" s="43"/>
      <c r="OFA13" s="43"/>
      <c r="OFB13" s="43"/>
      <c r="OFC13" s="43"/>
      <c r="OFD13" s="43"/>
      <c r="OFE13" s="43"/>
      <c r="OFF13" s="43"/>
      <c r="OFG13" s="43"/>
      <c r="OFH13" s="43"/>
      <c r="OFI13" s="43"/>
      <c r="OFJ13" s="43"/>
      <c r="OFK13" s="43"/>
      <c r="OFL13" s="43"/>
      <c r="OFM13" s="43"/>
      <c r="OFN13" s="43"/>
      <c r="OFO13" s="43"/>
      <c r="OFP13" s="43"/>
      <c r="OFQ13" s="43"/>
      <c r="OFR13" s="43"/>
      <c r="OFS13" s="43"/>
      <c r="OFT13" s="43"/>
      <c r="OFU13" s="43"/>
      <c r="OFV13" s="43"/>
      <c r="OFW13" s="43"/>
      <c r="OFX13" s="43"/>
      <c r="OFY13" s="43"/>
      <c r="OFZ13" s="43"/>
      <c r="OGA13" s="43"/>
      <c r="OGB13" s="43"/>
      <c r="OGC13" s="43"/>
      <c r="OGD13" s="43"/>
      <c r="OGE13" s="43"/>
      <c r="OGF13" s="43"/>
      <c r="OGG13" s="43"/>
      <c r="OGH13" s="43"/>
      <c r="OGI13" s="43"/>
      <c r="OGJ13" s="43"/>
      <c r="OGK13" s="43"/>
      <c r="OGL13" s="43"/>
      <c r="OGM13" s="43"/>
      <c r="OGN13" s="43"/>
      <c r="OGO13" s="43"/>
      <c r="OGP13" s="43"/>
      <c r="OGQ13" s="43"/>
      <c r="OGR13" s="43"/>
      <c r="OGS13" s="43"/>
      <c r="OGT13" s="43"/>
      <c r="OGU13" s="43"/>
      <c r="OGV13" s="43"/>
      <c r="OGW13" s="43"/>
      <c r="OGX13" s="43"/>
      <c r="OGY13" s="43"/>
      <c r="OGZ13" s="43"/>
      <c r="OHA13" s="43"/>
      <c r="OHB13" s="43"/>
      <c r="OHC13" s="43"/>
      <c r="OHD13" s="43"/>
      <c r="OHE13" s="43"/>
      <c r="OHF13" s="43"/>
      <c r="OHG13" s="43"/>
      <c r="OHH13" s="43"/>
      <c r="OHI13" s="43"/>
      <c r="OHJ13" s="43"/>
      <c r="OHK13" s="43"/>
      <c r="OHL13" s="43"/>
      <c r="OHM13" s="43"/>
      <c r="OHN13" s="43"/>
      <c r="OHO13" s="43"/>
      <c r="OHP13" s="43"/>
      <c r="OHQ13" s="43"/>
      <c r="OHR13" s="43"/>
      <c r="OHS13" s="43"/>
      <c r="OHT13" s="43"/>
      <c r="OHU13" s="43"/>
      <c r="OHV13" s="43"/>
      <c r="OHW13" s="43"/>
      <c r="OHX13" s="43"/>
      <c r="OHY13" s="43"/>
      <c r="OHZ13" s="43"/>
      <c r="OIA13" s="43"/>
      <c r="OIB13" s="43"/>
      <c r="OIC13" s="43"/>
      <c r="OID13" s="43"/>
      <c r="OIE13" s="43"/>
      <c r="OIF13" s="43"/>
      <c r="OIG13" s="43"/>
      <c r="OIH13" s="43"/>
      <c r="OII13" s="43"/>
      <c r="OIJ13" s="43"/>
      <c r="OIK13" s="43"/>
      <c r="OIL13" s="43"/>
      <c r="OIM13" s="43"/>
      <c r="OIN13" s="43"/>
      <c r="OIO13" s="43"/>
      <c r="OIP13" s="43"/>
      <c r="OIQ13" s="43"/>
      <c r="OIR13" s="43"/>
      <c r="OIS13" s="43"/>
      <c r="OIT13" s="43"/>
      <c r="OIU13" s="43"/>
      <c r="OIV13" s="43"/>
      <c r="OIW13" s="43"/>
      <c r="OIX13" s="43"/>
      <c r="OIY13" s="43"/>
      <c r="OIZ13" s="43"/>
      <c r="OJA13" s="43"/>
      <c r="OJB13" s="43"/>
      <c r="OJC13" s="43"/>
      <c r="OJD13" s="43"/>
      <c r="OJE13" s="43"/>
      <c r="OJF13" s="43"/>
      <c r="OJG13" s="43"/>
      <c r="OJH13" s="43"/>
      <c r="OJI13" s="43"/>
      <c r="OJJ13" s="43"/>
      <c r="OJK13" s="43"/>
      <c r="OJL13" s="43"/>
      <c r="OJM13" s="43"/>
      <c r="OJN13" s="43"/>
      <c r="OJO13" s="43"/>
      <c r="OJP13" s="43"/>
      <c r="OJQ13" s="43"/>
      <c r="OJR13" s="43"/>
      <c r="OJS13" s="43"/>
      <c r="OJT13" s="43"/>
      <c r="OJU13" s="43"/>
      <c r="OJV13" s="43"/>
      <c r="OJW13" s="43"/>
      <c r="OJX13" s="43"/>
      <c r="OJY13" s="43"/>
      <c r="OJZ13" s="43"/>
      <c r="OKA13" s="43"/>
      <c r="OKB13" s="43"/>
      <c r="OKC13" s="43"/>
      <c r="OKD13" s="43"/>
      <c r="OKE13" s="43"/>
      <c r="OKF13" s="43"/>
      <c r="OKG13" s="43"/>
      <c r="OKH13" s="43"/>
      <c r="OKI13" s="43"/>
      <c r="OKJ13" s="43"/>
      <c r="OKK13" s="43"/>
      <c r="OKL13" s="43"/>
      <c r="OKM13" s="43"/>
      <c r="OKN13" s="43"/>
      <c r="OKO13" s="43"/>
      <c r="OKP13" s="43"/>
      <c r="OKQ13" s="43"/>
      <c r="OKR13" s="43"/>
      <c r="OKS13" s="43"/>
      <c r="OKT13" s="43"/>
      <c r="OKU13" s="43"/>
      <c r="OKV13" s="43"/>
      <c r="OKW13" s="43"/>
      <c r="OKX13" s="43"/>
      <c r="OKY13" s="43"/>
      <c r="OKZ13" s="43"/>
      <c r="OLA13" s="43"/>
      <c r="OLB13" s="43"/>
      <c r="OLC13" s="43"/>
      <c r="OLD13" s="43"/>
      <c r="OLE13" s="43"/>
      <c r="OLF13" s="43"/>
      <c r="OLG13" s="43"/>
      <c r="OLH13" s="43"/>
      <c r="OLI13" s="43"/>
      <c r="OLJ13" s="43"/>
      <c r="OLK13" s="43"/>
      <c r="OLL13" s="43"/>
      <c r="OLM13" s="43"/>
      <c r="OLN13" s="43"/>
      <c r="OLO13" s="43"/>
      <c r="OLP13" s="43"/>
      <c r="OLQ13" s="43"/>
      <c r="OLR13" s="43"/>
      <c r="OLS13" s="43"/>
      <c r="OLT13" s="43"/>
      <c r="OLU13" s="43"/>
      <c r="OLV13" s="43"/>
      <c r="OLW13" s="43"/>
      <c r="OLX13" s="43"/>
      <c r="OLY13" s="43"/>
      <c r="OLZ13" s="43"/>
      <c r="OMA13" s="43"/>
      <c r="OMB13" s="43"/>
      <c r="OMC13" s="43"/>
      <c r="OMD13" s="43"/>
      <c r="OME13" s="43"/>
      <c r="OMF13" s="43"/>
      <c r="OMG13" s="43"/>
      <c r="OMH13" s="43"/>
      <c r="OMI13" s="43"/>
      <c r="OMJ13" s="43"/>
      <c r="OMK13" s="43"/>
      <c r="OML13" s="43"/>
      <c r="OMM13" s="43"/>
      <c r="OMN13" s="43"/>
      <c r="OMO13" s="43"/>
      <c r="OMP13" s="43"/>
      <c r="OMQ13" s="43"/>
      <c r="OMR13" s="43"/>
      <c r="OMS13" s="43"/>
      <c r="OMT13" s="43"/>
      <c r="OMU13" s="43"/>
      <c r="OMV13" s="43"/>
      <c r="OMW13" s="43"/>
      <c r="OMX13" s="43"/>
      <c r="OMY13" s="43"/>
      <c r="OMZ13" s="43"/>
      <c r="ONA13" s="43"/>
      <c r="ONB13" s="43"/>
      <c r="ONC13" s="43"/>
      <c r="OND13" s="43"/>
      <c r="ONE13" s="43"/>
      <c r="ONF13" s="43"/>
      <c r="ONG13" s="43"/>
      <c r="ONH13" s="43"/>
      <c r="ONI13" s="43"/>
      <c r="ONJ13" s="43"/>
      <c r="ONK13" s="43"/>
      <c r="ONL13" s="43"/>
      <c r="ONM13" s="43"/>
      <c r="ONN13" s="43"/>
      <c r="ONO13" s="43"/>
      <c r="ONP13" s="43"/>
      <c r="ONQ13" s="43"/>
      <c r="ONR13" s="43"/>
      <c r="ONS13" s="43"/>
      <c r="ONT13" s="43"/>
      <c r="ONU13" s="43"/>
      <c r="ONV13" s="43"/>
      <c r="ONW13" s="43"/>
      <c r="ONX13" s="43"/>
      <c r="ONY13" s="43"/>
      <c r="ONZ13" s="43"/>
      <c r="OOA13" s="43"/>
      <c r="OOB13" s="43"/>
      <c r="OOC13" s="43"/>
      <c r="OOD13" s="43"/>
      <c r="OOE13" s="43"/>
      <c r="OOF13" s="43"/>
      <c r="OOG13" s="43"/>
      <c r="OOH13" s="43"/>
      <c r="OOI13" s="43"/>
      <c r="OOJ13" s="43"/>
      <c r="OOK13" s="43"/>
      <c r="OOL13" s="43"/>
      <c r="OOM13" s="43"/>
      <c r="OON13" s="43"/>
      <c r="OOO13" s="43"/>
      <c r="OOP13" s="43"/>
      <c r="OOQ13" s="43"/>
      <c r="OOR13" s="43"/>
      <c r="OOS13" s="43"/>
      <c r="OOT13" s="43"/>
      <c r="OOU13" s="43"/>
      <c r="OOV13" s="43"/>
      <c r="OOW13" s="43"/>
      <c r="OOX13" s="43"/>
      <c r="OOY13" s="43"/>
      <c r="OOZ13" s="43"/>
      <c r="OPA13" s="43"/>
      <c r="OPB13" s="43"/>
      <c r="OPC13" s="43"/>
      <c r="OPD13" s="43"/>
      <c r="OPE13" s="43"/>
      <c r="OPF13" s="43"/>
      <c r="OPG13" s="43"/>
      <c r="OPH13" s="43"/>
      <c r="OPI13" s="43"/>
      <c r="OPJ13" s="43"/>
      <c r="OPK13" s="43"/>
      <c r="OPL13" s="43"/>
      <c r="OPM13" s="43"/>
      <c r="OPN13" s="43"/>
      <c r="OPO13" s="43"/>
      <c r="OPP13" s="43"/>
      <c r="OPQ13" s="43"/>
      <c r="OPR13" s="43"/>
      <c r="OPS13" s="43"/>
      <c r="OPT13" s="43"/>
      <c r="OPU13" s="43"/>
      <c r="OPV13" s="43"/>
      <c r="OPW13" s="43"/>
      <c r="OPX13" s="43"/>
      <c r="OPY13" s="43"/>
      <c r="OPZ13" s="43"/>
      <c r="OQA13" s="43"/>
      <c r="OQB13" s="43"/>
      <c r="OQC13" s="43"/>
      <c r="OQD13" s="43"/>
      <c r="OQE13" s="43"/>
      <c r="OQF13" s="43"/>
      <c r="OQG13" s="43"/>
      <c r="OQH13" s="43"/>
      <c r="OQI13" s="43"/>
      <c r="OQJ13" s="43"/>
      <c r="OQK13" s="43"/>
      <c r="OQL13" s="43"/>
      <c r="OQM13" s="43"/>
      <c r="OQN13" s="43"/>
      <c r="OQO13" s="43"/>
      <c r="OQP13" s="43"/>
      <c r="OQQ13" s="43"/>
      <c r="OQR13" s="43"/>
      <c r="OQS13" s="43"/>
      <c r="OQT13" s="43"/>
      <c r="OQU13" s="43"/>
      <c r="OQV13" s="43"/>
      <c r="OQW13" s="43"/>
      <c r="OQX13" s="43"/>
      <c r="OQY13" s="43"/>
      <c r="OQZ13" s="43"/>
      <c r="ORA13" s="43"/>
      <c r="ORB13" s="43"/>
      <c r="ORC13" s="43"/>
      <c r="ORD13" s="43"/>
      <c r="ORE13" s="43"/>
      <c r="ORF13" s="43"/>
      <c r="ORG13" s="43"/>
      <c r="ORH13" s="43"/>
      <c r="ORI13" s="43"/>
      <c r="ORJ13" s="43"/>
      <c r="ORK13" s="43"/>
      <c r="ORL13" s="43"/>
      <c r="ORM13" s="43"/>
      <c r="ORN13" s="43"/>
      <c r="ORO13" s="43"/>
      <c r="ORP13" s="43"/>
      <c r="ORQ13" s="43"/>
      <c r="ORR13" s="43"/>
      <c r="ORS13" s="43"/>
      <c r="ORT13" s="43"/>
      <c r="ORU13" s="43"/>
      <c r="ORV13" s="43"/>
      <c r="ORW13" s="43"/>
      <c r="ORX13" s="43"/>
      <c r="ORY13" s="43"/>
      <c r="ORZ13" s="43"/>
      <c r="OSA13" s="43"/>
      <c r="OSB13" s="43"/>
      <c r="OSC13" s="43"/>
      <c r="OSD13" s="43"/>
      <c r="OSE13" s="43"/>
      <c r="OSF13" s="43"/>
      <c r="OSG13" s="43"/>
      <c r="OSH13" s="43"/>
      <c r="OSI13" s="43"/>
      <c r="OSJ13" s="43"/>
      <c r="OSK13" s="43"/>
      <c r="OSL13" s="43"/>
      <c r="OSM13" s="43"/>
      <c r="OSN13" s="43"/>
      <c r="OSO13" s="43"/>
      <c r="OSP13" s="43"/>
      <c r="OSQ13" s="43"/>
      <c r="OSR13" s="43"/>
      <c r="OSS13" s="43"/>
      <c r="OST13" s="43"/>
      <c r="OSU13" s="43"/>
      <c r="OSV13" s="43"/>
      <c r="OSW13" s="43"/>
      <c r="OSX13" s="43"/>
      <c r="OSY13" s="43"/>
      <c r="OSZ13" s="43"/>
      <c r="OTA13" s="43"/>
      <c r="OTB13" s="43"/>
      <c r="OTC13" s="43"/>
      <c r="OTD13" s="43"/>
      <c r="OTE13" s="43"/>
      <c r="OTF13" s="43"/>
      <c r="OTG13" s="43"/>
      <c r="OTH13" s="43"/>
      <c r="OTI13" s="43"/>
      <c r="OTJ13" s="43"/>
      <c r="OTK13" s="43"/>
      <c r="OTL13" s="43"/>
      <c r="OTM13" s="43"/>
      <c r="OTN13" s="43"/>
      <c r="OTO13" s="43"/>
      <c r="OTP13" s="43"/>
      <c r="OTQ13" s="43"/>
      <c r="OTR13" s="43"/>
      <c r="OTS13" s="43"/>
      <c r="OTT13" s="43"/>
      <c r="OTU13" s="43"/>
      <c r="OTV13" s="43"/>
      <c r="OTW13" s="43"/>
      <c r="OTX13" s="43"/>
      <c r="OTY13" s="43"/>
      <c r="OTZ13" s="43"/>
      <c r="OUA13" s="43"/>
      <c r="OUB13" s="43"/>
      <c r="OUC13" s="43"/>
      <c r="OUD13" s="43"/>
      <c r="OUE13" s="43"/>
      <c r="OUF13" s="43"/>
      <c r="OUG13" s="43"/>
      <c r="OUH13" s="43"/>
      <c r="OUI13" s="43"/>
      <c r="OUJ13" s="43"/>
      <c r="OUK13" s="43"/>
      <c r="OUL13" s="43"/>
      <c r="OUM13" s="43"/>
      <c r="OUN13" s="43"/>
      <c r="OUO13" s="43"/>
      <c r="OUP13" s="43"/>
      <c r="OUQ13" s="43"/>
      <c r="OUR13" s="43"/>
      <c r="OUS13" s="43"/>
      <c r="OUT13" s="43"/>
      <c r="OUU13" s="43"/>
      <c r="OUV13" s="43"/>
      <c r="OUW13" s="43"/>
      <c r="OUX13" s="43"/>
      <c r="OUY13" s="43"/>
      <c r="OUZ13" s="43"/>
      <c r="OVA13" s="43"/>
      <c r="OVB13" s="43"/>
      <c r="OVC13" s="43"/>
      <c r="OVD13" s="43"/>
      <c r="OVE13" s="43"/>
      <c r="OVF13" s="43"/>
      <c r="OVG13" s="43"/>
      <c r="OVH13" s="43"/>
      <c r="OVI13" s="43"/>
      <c r="OVJ13" s="43"/>
      <c r="OVK13" s="43"/>
      <c r="OVL13" s="43"/>
      <c r="OVM13" s="43"/>
      <c r="OVN13" s="43"/>
      <c r="OVO13" s="43"/>
      <c r="OVP13" s="43"/>
      <c r="OVQ13" s="43"/>
      <c r="OVR13" s="43"/>
      <c r="OVS13" s="43"/>
      <c r="OVT13" s="43"/>
      <c r="OVU13" s="43"/>
      <c r="OVV13" s="43"/>
      <c r="OVW13" s="43"/>
      <c r="OVX13" s="43"/>
      <c r="OVY13" s="43"/>
      <c r="OVZ13" s="43"/>
      <c r="OWA13" s="43"/>
      <c r="OWB13" s="43"/>
      <c r="OWC13" s="43"/>
      <c r="OWD13" s="43"/>
      <c r="OWE13" s="43"/>
      <c r="OWF13" s="43"/>
      <c r="OWG13" s="43"/>
      <c r="OWH13" s="43"/>
      <c r="OWI13" s="43"/>
      <c r="OWJ13" s="43"/>
      <c r="OWK13" s="43"/>
      <c r="OWL13" s="43"/>
      <c r="OWM13" s="43"/>
      <c r="OWN13" s="43"/>
      <c r="OWO13" s="43"/>
      <c r="OWP13" s="43"/>
      <c r="OWQ13" s="43"/>
      <c r="OWR13" s="43"/>
      <c r="OWS13" s="43"/>
      <c r="OWT13" s="43"/>
      <c r="OWU13" s="43"/>
      <c r="OWV13" s="43"/>
      <c r="OWW13" s="43"/>
      <c r="OWX13" s="43"/>
      <c r="OWY13" s="43"/>
      <c r="OWZ13" s="43"/>
      <c r="OXA13" s="43"/>
      <c r="OXB13" s="43"/>
      <c r="OXC13" s="43"/>
      <c r="OXD13" s="43"/>
      <c r="OXE13" s="43"/>
      <c r="OXF13" s="43"/>
      <c r="OXG13" s="43"/>
      <c r="OXH13" s="43"/>
      <c r="OXI13" s="43"/>
      <c r="OXJ13" s="43"/>
      <c r="OXK13" s="43"/>
      <c r="OXL13" s="43"/>
      <c r="OXM13" s="43"/>
      <c r="OXN13" s="43"/>
      <c r="OXO13" s="43"/>
      <c r="OXP13" s="43"/>
      <c r="OXQ13" s="43"/>
      <c r="OXR13" s="43"/>
      <c r="OXS13" s="43"/>
      <c r="OXT13" s="43"/>
      <c r="OXU13" s="43"/>
      <c r="OXV13" s="43"/>
      <c r="OXW13" s="43"/>
      <c r="OXX13" s="43"/>
      <c r="OXY13" s="43"/>
      <c r="OXZ13" s="43"/>
      <c r="OYA13" s="43"/>
      <c r="OYB13" s="43"/>
      <c r="OYC13" s="43"/>
      <c r="OYD13" s="43"/>
      <c r="OYE13" s="43"/>
      <c r="OYF13" s="43"/>
      <c r="OYG13" s="43"/>
      <c r="OYH13" s="43"/>
      <c r="OYI13" s="43"/>
      <c r="OYJ13" s="43"/>
      <c r="OYK13" s="43"/>
      <c r="OYL13" s="43"/>
      <c r="OYM13" s="43"/>
      <c r="OYN13" s="43"/>
      <c r="OYO13" s="43"/>
      <c r="OYP13" s="43"/>
      <c r="OYQ13" s="43"/>
      <c r="OYR13" s="43"/>
      <c r="OYS13" s="43"/>
      <c r="OYT13" s="43"/>
      <c r="OYU13" s="43"/>
      <c r="OYV13" s="43"/>
      <c r="OYW13" s="43"/>
      <c r="OYX13" s="43"/>
      <c r="OYY13" s="43"/>
      <c r="OYZ13" s="43"/>
      <c r="OZA13" s="43"/>
      <c r="OZB13" s="43"/>
      <c r="OZC13" s="43"/>
      <c r="OZD13" s="43"/>
      <c r="OZE13" s="43"/>
      <c r="OZF13" s="43"/>
      <c r="OZG13" s="43"/>
      <c r="OZH13" s="43"/>
      <c r="OZI13" s="43"/>
      <c r="OZJ13" s="43"/>
      <c r="OZK13" s="43"/>
      <c r="OZL13" s="43"/>
      <c r="OZM13" s="43"/>
      <c r="OZN13" s="43"/>
      <c r="OZO13" s="43"/>
      <c r="OZP13" s="43"/>
      <c r="OZQ13" s="43"/>
      <c r="OZR13" s="43"/>
      <c r="OZS13" s="43"/>
      <c r="OZT13" s="43"/>
      <c r="OZU13" s="43"/>
      <c r="OZV13" s="43"/>
      <c r="OZW13" s="43"/>
      <c r="OZX13" s="43"/>
      <c r="OZY13" s="43"/>
      <c r="OZZ13" s="43"/>
      <c r="PAA13" s="43"/>
      <c r="PAB13" s="43"/>
      <c r="PAC13" s="43"/>
      <c r="PAD13" s="43"/>
      <c r="PAE13" s="43"/>
      <c r="PAF13" s="43"/>
      <c r="PAG13" s="43"/>
      <c r="PAH13" s="43"/>
      <c r="PAI13" s="43"/>
      <c r="PAJ13" s="43"/>
      <c r="PAK13" s="43"/>
      <c r="PAL13" s="43"/>
      <c r="PAM13" s="43"/>
      <c r="PAN13" s="43"/>
      <c r="PAO13" s="43"/>
      <c r="PAP13" s="43"/>
      <c r="PAQ13" s="43"/>
      <c r="PAR13" s="43"/>
      <c r="PAS13" s="43"/>
      <c r="PAT13" s="43"/>
      <c r="PAU13" s="43"/>
      <c r="PAV13" s="43"/>
      <c r="PAW13" s="43"/>
      <c r="PAX13" s="43"/>
      <c r="PAY13" s="43"/>
      <c r="PAZ13" s="43"/>
      <c r="PBA13" s="43"/>
      <c r="PBB13" s="43"/>
      <c r="PBC13" s="43"/>
      <c r="PBD13" s="43"/>
      <c r="PBE13" s="43"/>
      <c r="PBF13" s="43"/>
      <c r="PBG13" s="43"/>
      <c r="PBH13" s="43"/>
      <c r="PBI13" s="43"/>
      <c r="PBJ13" s="43"/>
      <c r="PBK13" s="43"/>
      <c r="PBL13" s="43"/>
      <c r="PBM13" s="43"/>
      <c r="PBN13" s="43"/>
      <c r="PBO13" s="43"/>
      <c r="PBP13" s="43"/>
      <c r="PBQ13" s="43"/>
      <c r="PBR13" s="43"/>
      <c r="PBS13" s="43"/>
      <c r="PBT13" s="43"/>
      <c r="PBU13" s="43"/>
      <c r="PBV13" s="43"/>
      <c r="PBW13" s="43"/>
      <c r="PBX13" s="43"/>
      <c r="PBY13" s="43"/>
      <c r="PBZ13" s="43"/>
      <c r="PCA13" s="43"/>
      <c r="PCB13" s="43"/>
      <c r="PCC13" s="43"/>
      <c r="PCD13" s="43"/>
      <c r="PCE13" s="43"/>
      <c r="PCF13" s="43"/>
      <c r="PCG13" s="43"/>
      <c r="PCH13" s="43"/>
      <c r="PCI13" s="43"/>
      <c r="PCJ13" s="43"/>
      <c r="PCK13" s="43"/>
      <c r="PCL13" s="43"/>
      <c r="PCM13" s="43"/>
      <c r="PCN13" s="43"/>
      <c r="PCO13" s="43"/>
      <c r="PCP13" s="43"/>
      <c r="PCQ13" s="43"/>
      <c r="PCR13" s="43"/>
      <c r="PCS13" s="43"/>
      <c r="PCT13" s="43"/>
      <c r="PCU13" s="43"/>
      <c r="PCV13" s="43"/>
      <c r="PCW13" s="43"/>
      <c r="PCX13" s="43"/>
      <c r="PCY13" s="43"/>
      <c r="PCZ13" s="43"/>
      <c r="PDA13" s="43"/>
      <c r="PDB13" s="43"/>
      <c r="PDC13" s="43"/>
      <c r="PDD13" s="43"/>
      <c r="PDE13" s="43"/>
      <c r="PDF13" s="43"/>
      <c r="PDG13" s="43"/>
      <c r="PDH13" s="43"/>
      <c r="PDI13" s="43"/>
      <c r="PDJ13" s="43"/>
      <c r="PDK13" s="43"/>
      <c r="PDL13" s="43"/>
      <c r="PDM13" s="43"/>
      <c r="PDN13" s="43"/>
      <c r="PDO13" s="43"/>
      <c r="PDP13" s="43"/>
      <c r="PDQ13" s="43"/>
      <c r="PDR13" s="43"/>
      <c r="PDS13" s="43"/>
      <c r="PDT13" s="43"/>
      <c r="PDU13" s="43"/>
      <c r="PDV13" s="43"/>
      <c r="PDW13" s="43"/>
      <c r="PDX13" s="43"/>
      <c r="PDY13" s="43"/>
      <c r="PDZ13" s="43"/>
      <c r="PEA13" s="43"/>
      <c r="PEB13" s="43"/>
      <c r="PEC13" s="43"/>
      <c r="PED13" s="43"/>
      <c r="PEE13" s="43"/>
      <c r="PEF13" s="43"/>
      <c r="PEG13" s="43"/>
      <c r="PEH13" s="43"/>
      <c r="PEI13" s="43"/>
      <c r="PEJ13" s="43"/>
      <c r="PEK13" s="43"/>
      <c r="PEL13" s="43"/>
      <c r="PEM13" s="43"/>
      <c r="PEN13" s="43"/>
      <c r="PEO13" s="43"/>
      <c r="PEP13" s="43"/>
      <c r="PEQ13" s="43"/>
      <c r="PER13" s="43"/>
      <c r="PES13" s="43"/>
      <c r="PET13" s="43"/>
      <c r="PEU13" s="43"/>
      <c r="PEV13" s="43"/>
      <c r="PEW13" s="43"/>
      <c r="PEX13" s="43"/>
      <c r="PEY13" s="43"/>
      <c r="PEZ13" s="43"/>
      <c r="PFA13" s="43"/>
      <c r="PFB13" s="43"/>
      <c r="PFC13" s="43"/>
      <c r="PFD13" s="43"/>
      <c r="PFE13" s="43"/>
      <c r="PFF13" s="43"/>
      <c r="PFG13" s="43"/>
      <c r="PFH13" s="43"/>
      <c r="PFI13" s="43"/>
      <c r="PFJ13" s="43"/>
      <c r="PFK13" s="43"/>
      <c r="PFL13" s="43"/>
      <c r="PFM13" s="43"/>
      <c r="PFN13" s="43"/>
      <c r="PFO13" s="43"/>
      <c r="PFP13" s="43"/>
      <c r="PFQ13" s="43"/>
      <c r="PFR13" s="43"/>
      <c r="PFS13" s="43"/>
      <c r="PFT13" s="43"/>
      <c r="PFU13" s="43"/>
      <c r="PFV13" s="43"/>
      <c r="PFW13" s="43"/>
      <c r="PFX13" s="43"/>
      <c r="PFY13" s="43"/>
      <c r="PFZ13" s="43"/>
      <c r="PGA13" s="43"/>
      <c r="PGB13" s="43"/>
      <c r="PGC13" s="43"/>
      <c r="PGD13" s="43"/>
      <c r="PGE13" s="43"/>
      <c r="PGF13" s="43"/>
      <c r="PGG13" s="43"/>
      <c r="PGH13" s="43"/>
      <c r="PGI13" s="43"/>
      <c r="PGJ13" s="43"/>
      <c r="PGK13" s="43"/>
      <c r="PGL13" s="43"/>
      <c r="PGM13" s="43"/>
      <c r="PGN13" s="43"/>
      <c r="PGO13" s="43"/>
      <c r="PGP13" s="43"/>
      <c r="PGQ13" s="43"/>
      <c r="PGR13" s="43"/>
      <c r="PGS13" s="43"/>
      <c r="PGT13" s="43"/>
      <c r="PGU13" s="43"/>
      <c r="PGV13" s="43"/>
      <c r="PGW13" s="43"/>
      <c r="PGX13" s="43"/>
      <c r="PGY13" s="43"/>
      <c r="PGZ13" s="43"/>
      <c r="PHA13" s="43"/>
      <c r="PHB13" s="43"/>
      <c r="PHC13" s="43"/>
      <c r="PHD13" s="43"/>
      <c r="PHE13" s="43"/>
      <c r="PHF13" s="43"/>
      <c r="PHG13" s="43"/>
      <c r="PHH13" s="43"/>
      <c r="PHI13" s="43"/>
      <c r="PHJ13" s="43"/>
      <c r="PHK13" s="43"/>
      <c r="PHL13" s="43"/>
      <c r="PHM13" s="43"/>
      <c r="PHN13" s="43"/>
      <c r="PHO13" s="43"/>
      <c r="PHP13" s="43"/>
      <c r="PHQ13" s="43"/>
      <c r="PHR13" s="43"/>
      <c r="PHS13" s="43"/>
      <c r="PHT13" s="43"/>
      <c r="PHU13" s="43"/>
      <c r="PHV13" s="43"/>
      <c r="PHW13" s="43"/>
      <c r="PHX13" s="43"/>
      <c r="PHY13" s="43"/>
      <c r="PHZ13" s="43"/>
      <c r="PIA13" s="43"/>
      <c r="PIB13" s="43"/>
      <c r="PIC13" s="43"/>
      <c r="PID13" s="43"/>
      <c r="PIE13" s="43"/>
      <c r="PIF13" s="43"/>
      <c r="PIG13" s="43"/>
      <c r="PIH13" s="43"/>
      <c r="PII13" s="43"/>
      <c r="PIJ13" s="43"/>
      <c r="PIK13" s="43"/>
      <c r="PIL13" s="43"/>
      <c r="PIM13" s="43"/>
      <c r="PIN13" s="43"/>
      <c r="PIO13" s="43"/>
      <c r="PIP13" s="43"/>
      <c r="PIQ13" s="43"/>
      <c r="PIR13" s="43"/>
      <c r="PIS13" s="43"/>
      <c r="PIT13" s="43"/>
      <c r="PIU13" s="43"/>
      <c r="PIV13" s="43"/>
      <c r="PIW13" s="43"/>
      <c r="PIX13" s="43"/>
      <c r="PIY13" s="43"/>
      <c r="PIZ13" s="43"/>
      <c r="PJA13" s="43"/>
      <c r="PJB13" s="43"/>
      <c r="PJC13" s="43"/>
      <c r="PJD13" s="43"/>
      <c r="PJE13" s="43"/>
      <c r="PJF13" s="43"/>
      <c r="PJG13" s="43"/>
      <c r="PJH13" s="43"/>
      <c r="PJI13" s="43"/>
      <c r="PJJ13" s="43"/>
      <c r="PJK13" s="43"/>
      <c r="PJL13" s="43"/>
      <c r="PJM13" s="43"/>
      <c r="PJN13" s="43"/>
      <c r="PJO13" s="43"/>
      <c r="PJP13" s="43"/>
      <c r="PJQ13" s="43"/>
      <c r="PJR13" s="43"/>
      <c r="PJS13" s="43"/>
      <c r="PJT13" s="43"/>
      <c r="PJU13" s="43"/>
      <c r="PJV13" s="43"/>
      <c r="PJW13" s="43"/>
      <c r="PJX13" s="43"/>
      <c r="PJY13" s="43"/>
      <c r="PJZ13" s="43"/>
      <c r="PKA13" s="43"/>
      <c r="PKB13" s="43"/>
      <c r="PKC13" s="43"/>
      <c r="PKD13" s="43"/>
      <c r="PKE13" s="43"/>
      <c r="PKF13" s="43"/>
      <c r="PKG13" s="43"/>
      <c r="PKH13" s="43"/>
      <c r="PKI13" s="43"/>
      <c r="PKJ13" s="43"/>
      <c r="PKK13" s="43"/>
      <c r="PKL13" s="43"/>
      <c r="PKM13" s="43"/>
      <c r="PKN13" s="43"/>
      <c r="PKO13" s="43"/>
      <c r="PKP13" s="43"/>
      <c r="PKQ13" s="43"/>
      <c r="PKR13" s="43"/>
      <c r="PKS13" s="43"/>
      <c r="PKT13" s="43"/>
      <c r="PKU13" s="43"/>
      <c r="PKV13" s="43"/>
      <c r="PKW13" s="43"/>
      <c r="PKX13" s="43"/>
      <c r="PKY13" s="43"/>
      <c r="PKZ13" s="43"/>
      <c r="PLA13" s="43"/>
      <c r="PLB13" s="43"/>
      <c r="PLC13" s="43"/>
      <c r="PLD13" s="43"/>
      <c r="PLE13" s="43"/>
      <c r="PLF13" s="43"/>
      <c r="PLG13" s="43"/>
      <c r="PLH13" s="43"/>
      <c r="PLI13" s="43"/>
      <c r="PLJ13" s="43"/>
      <c r="PLK13" s="43"/>
      <c r="PLL13" s="43"/>
      <c r="PLM13" s="43"/>
      <c r="PLN13" s="43"/>
      <c r="PLO13" s="43"/>
      <c r="PLP13" s="43"/>
      <c r="PLQ13" s="43"/>
      <c r="PLR13" s="43"/>
      <c r="PLS13" s="43"/>
      <c r="PLT13" s="43"/>
      <c r="PLU13" s="43"/>
      <c r="PLV13" s="43"/>
      <c r="PLW13" s="43"/>
      <c r="PLX13" s="43"/>
      <c r="PLY13" s="43"/>
      <c r="PLZ13" s="43"/>
      <c r="PMA13" s="43"/>
      <c r="PMB13" s="43"/>
      <c r="PMC13" s="43"/>
      <c r="PMD13" s="43"/>
      <c r="PME13" s="43"/>
      <c r="PMF13" s="43"/>
      <c r="PMG13" s="43"/>
      <c r="PMH13" s="43"/>
      <c r="PMI13" s="43"/>
      <c r="PMJ13" s="43"/>
      <c r="PMK13" s="43"/>
      <c r="PML13" s="43"/>
      <c r="PMM13" s="43"/>
      <c r="PMN13" s="43"/>
      <c r="PMO13" s="43"/>
      <c r="PMP13" s="43"/>
      <c r="PMQ13" s="43"/>
      <c r="PMR13" s="43"/>
      <c r="PMS13" s="43"/>
      <c r="PMT13" s="43"/>
      <c r="PMU13" s="43"/>
      <c r="PMV13" s="43"/>
      <c r="PMW13" s="43"/>
      <c r="PMX13" s="43"/>
      <c r="PMY13" s="43"/>
      <c r="PMZ13" s="43"/>
      <c r="PNA13" s="43"/>
      <c r="PNB13" s="43"/>
      <c r="PNC13" s="43"/>
      <c r="PND13" s="43"/>
      <c r="PNE13" s="43"/>
      <c r="PNF13" s="43"/>
      <c r="PNG13" s="43"/>
      <c r="PNH13" s="43"/>
      <c r="PNI13" s="43"/>
      <c r="PNJ13" s="43"/>
      <c r="PNK13" s="43"/>
      <c r="PNL13" s="43"/>
      <c r="PNM13" s="43"/>
      <c r="PNN13" s="43"/>
      <c r="PNO13" s="43"/>
      <c r="PNP13" s="43"/>
      <c r="PNQ13" s="43"/>
      <c r="PNR13" s="43"/>
      <c r="PNS13" s="43"/>
      <c r="PNT13" s="43"/>
      <c r="PNU13" s="43"/>
      <c r="PNV13" s="43"/>
      <c r="PNW13" s="43"/>
      <c r="PNX13" s="43"/>
      <c r="PNY13" s="43"/>
      <c r="PNZ13" s="43"/>
      <c r="POA13" s="43"/>
      <c r="POB13" s="43"/>
      <c r="POC13" s="43"/>
      <c r="POD13" s="43"/>
      <c r="POE13" s="43"/>
      <c r="POF13" s="43"/>
      <c r="POG13" s="43"/>
      <c r="POH13" s="43"/>
      <c r="POI13" s="43"/>
      <c r="POJ13" s="43"/>
      <c r="POK13" s="43"/>
      <c r="POL13" s="43"/>
      <c r="POM13" s="43"/>
      <c r="PON13" s="43"/>
      <c r="POO13" s="43"/>
      <c r="POP13" s="43"/>
      <c r="POQ13" s="43"/>
      <c r="POR13" s="43"/>
      <c r="POS13" s="43"/>
      <c r="POT13" s="43"/>
      <c r="POU13" s="43"/>
      <c r="POV13" s="43"/>
      <c r="POW13" s="43"/>
      <c r="POX13" s="43"/>
      <c r="POY13" s="43"/>
      <c r="POZ13" s="43"/>
      <c r="PPA13" s="43"/>
      <c r="PPB13" s="43"/>
      <c r="PPC13" s="43"/>
      <c r="PPD13" s="43"/>
      <c r="PPE13" s="43"/>
      <c r="PPF13" s="43"/>
      <c r="PPG13" s="43"/>
      <c r="PPH13" s="43"/>
      <c r="PPI13" s="43"/>
      <c r="PPJ13" s="43"/>
      <c r="PPK13" s="43"/>
      <c r="PPL13" s="43"/>
      <c r="PPM13" s="43"/>
      <c r="PPN13" s="43"/>
      <c r="PPO13" s="43"/>
      <c r="PPP13" s="43"/>
      <c r="PPQ13" s="43"/>
      <c r="PPR13" s="43"/>
      <c r="PPS13" s="43"/>
      <c r="PPT13" s="43"/>
      <c r="PPU13" s="43"/>
      <c r="PPV13" s="43"/>
      <c r="PPW13" s="43"/>
      <c r="PPX13" s="43"/>
      <c r="PPY13" s="43"/>
      <c r="PPZ13" s="43"/>
      <c r="PQA13" s="43"/>
      <c r="PQB13" s="43"/>
      <c r="PQC13" s="43"/>
      <c r="PQD13" s="43"/>
      <c r="PQE13" s="43"/>
      <c r="PQF13" s="43"/>
      <c r="PQG13" s="43"/>
      <c r="PQH13" s="43"/>
      <c r="PQI13" s="43"/>
      <c r="PQJ13" s="43"/>
      <c r="PQK13" s="43"/>
      <c r="PQL13" s="43"/>
      <c r="PQM13" s="43"/>
      <c r="PQN13" s="43"/>
      <c r="PQO13" s="43"/>
      <c r="PQP13" s="43"/>
      <c r="PQQ13" s="43"/>
      <c r="PQR13" s="43"/>
      <c r="PQS13" s="43"/>
      <c r="PQT13" s="43"/>
      <c r="PQU13" s="43"/>
      <c r="PQV13" s="43"/>
      <c r="PQW13" s="43"/>
      <c r="PQX13" s="43"/>
      <c r="PQY13" s="43"/>
      <c r="PQZ13" s="43"/>
      <c r="PRA13" s="43"/>
      <c r="PRB13" s="43"/>
      <c r="PRC13" s="43"/>
      <c r="PRD13" s="43"/>
      <c r="PRE13" s="43"/>
      <c r="PRF13" s="43"/>
      <c r="PRG13" s="43"/>
      <c r="PRH13" s="43"/>
      <c r="PRI13" s="43"/>
      <c r="PRJ13" s="43"/>
      <c r="PRK13" s="43"/>
      <c r="PRL13" s="43"/>
      <c r="PRM13" s="43"/>
      <c r="PRN13" s="43"/>
      <c r="PRO13" s="43"/>
      <c r="PRP13" s="43"/>
      <c r="PRQ13" s="43"/>
      <c r="PRR13" s="43"/>
      <c r="PRS13" s="43"/>
      <c r="PRT13" s="43"/>
      <c r="PRU13" s="43"/>
      <c r="PRV13" s="43"/>
      <c r="PRW13" s="43"/>
      <c r="PRX13" s="43"/>
      <c r="PRY13" s="43"/>
      <c r="PRZ13" s="43"/>
      <c r="PSA13" s="43"/>
      <c r="PSB13" s="43"/>
      <c r="PSC13" s="43"/>
      <c r="PSD13" s="43"/>
      <c r="PSE13" s="43"/>
      <c r="PSF13" s="43"/>
      <c r="PSG13" s="43"/>
      <c r="PSH13" s="43"/>
      <c r="PSI13" s="43"/>
      <c r="PSJ13" s="43"/>
      <c r="PSK13" s="43"/>
      <c r="PSL13" s="43"/>
      <c r="PSM13" s="43"/>
      <c r="PSN13" s="43"/>
      <c r="PSO13" s="43"/>
      <c r="PSP13" s="43"/>
      <c r="PSQ13" s="43"/>
      <c r="PSR13" s="43"/>
      <c r="PSS13" s="43"/>
      <c r="PST13" s="43"/>
      <c r="PSU13" s="43"/>
      <c r="PSV13" s="43"/>
      <c r="PSW13" s="43"/>
      <c r="PSX13" s="43"/>
      <c r="PSY13" s="43"/>
      <c r="PSZ13" s="43"/>
      <c r="PTA13" s="43"/>
      <c r="PTB13" s="43"/>
      <c r="PTC13" s="43"/>
      <c r="PTD13" s="43"/>
      <c r="PTE13" s="43"/>
      <c r="PTF13" s="43"/>
      <c r="PTG13" s="43"/>
      <c r="PTH13" s="43"/>
      <c r="PTI13" s="43"/>
      <c r="PTJ13" s="43"/>
      <c r="PTK13" s="43"/>
      <c r="PTL13" s="43"/>
      <c r="PTM13" s="43"/>
      <c r="PTN13" s="43"/>
      <c r="PTO13" s="43"/>
      <c r="PTP13" s="43"/>
      <c r="PTQ13" s="43"/>
      <c r="PTR13" s="43"/>
      <c r="PTS13" s="43"/>
      <c r="PTT13" s="43"/>
      <c r="PTU13" s="43"/>
      <c r="PTV13" s="43"/>
      <c r="PTW13" s="43"/>
      <c r="PTX13" s="43"/>
      <c r="PTY13" s="43"/>
      <c r="PTZ13" s="43"/>
      <c r="PUA13" s="43"/>
      <c r="PUB13" s="43"/>
      <c r="PUC13" s="43"/>
      <c r="PUD13" s="43"/>
      <c r="PUE13" s="43"/>
      <c r="PUF13" s="43"/>
      <c r="PUG13" s="43"/>
      <c r="PUH13" s="43"/>
      <c r="PUI13" s="43"/>
      <c r="PUJ13" s="43"/>
      <c r="PUK13" s="43"/>
      <c r="PUL13" s="43"/>
      <c r="PUM13" s="43"/>
      <c r="PUN13" s="43"/>
      <c r="PUO13" s="43"/>
      <c r="PUP13" s="43"/>
      <c r="PUQ13" s="43"/>
      <c r="PUR13" s="43"/>
      <c r="PUS13" s="43"/>
      <c r="PUT13" s="43"/>
      <c r="PUU13" s="43"/>
      <c r="PUV13" s="43"/>
      <c r="PUW13" s="43"/>
      <c r="PUX13" s="43"/>
      <c r="PUY13" s="43"/>
      <c r="PUZ13" s="43"/>
      <c r="PVA13" s="43"/>
      <c r="PVB13" s="43"/>
      <c r="PVC13" s="43"/>
      <c r="PVD13" s="43"/>
      <c r="PVE13" s="43"/>
      <c r="PVF13" s="43"/>
      <c r="PVG13" s="43"/>
      <c r="PVH13" s="43"/>
      <c r="PVI13" s="43"/>
      <c r="PVJ13" s="43"/>
      <c r="PVK13" s="43"/>
      <c r="PVL13" s="43"/>
      <c r="PVM13" s="43"/>
      <c r="PVN13" s="43"/>
      <c r="PVO13" s="43"/>
      <c r="PVP13" s="43"/>
      <c r="PVQ13" s="43"/>
      <c r="PVR13" s="43"/>
      <c r="PVS13" s="43"/>
      <c r="PVT13" s="43"/>
      <c r="PVU13" s="43"/>
      <c r="PVV13" s="43"/>
      <c r="PVW13" s="43"/>
      <c r="PVX13" s="43"/>
      <c r="PVY13" s="43"/>
      <c r="PVZ13" s="43"/>
      <c r="PWA13" s="43"/>
      <c r="PWB13" s="43"/>
      <c r="PWC13" s="43"/>
      <c r="PWD13" s="43"/>
      <c r="PWE13" s="43"/>
      <c r="PWF13" s="43"/>
      <c r="PWG13" s="43"/>
      <c r="PWH13" s="43"/>
      <c r="PWI13" s="43"/>
      <c r="PWJ13" s="43"/>
      <c r="PWK13" s="43"/>
      <c r="PWL13" s="43"/>
      <c r="PWM13" s="43"/>
      <c r="PWN13" s="43"/>
      <c r="PWO13" s="43"/>
      <c r="PWP13" s="43"/>
      <c r="PWQ13" s="43"/>
      <c r="PWR13" s="43"/>
      <c r="PWS13" s="43"/>
      <c r="PWT13" s="43"/>
      <c r="PWU13" s="43"/>
      <c r="PWV13" s="43"/>
      <c r="PWW13" s="43"/>
      <c r="PWX13" s="43"/>
      <c r="PWY13" s="43"/>
      <c r="PWZ13" s="43"/>
      <c r="PXA13" s="43"/>
      <c r="PXB13" s="43"/>
      <c r="PXC13" s="43"/>
      <c r="PXD13" s="43"/>
      <c r="PXE13" s="43"/>
      <c r="PXF13" s="43"/>
      <c r="PXG13" s="43"/>
      <c r="PXH13" s="43"/>
      <c r="PXI13" s="43"/>
      <c r="PXJ13" s="43"/>
      <c r="PXK13" s="43"/>
      <c r="PXL13" s="43"/>
      <c r="PXM13" s="43"/>
      <c r="PXN13" s="43"/>
      <c r="PXO13" s="43"/>
      <c r="PXP13" s="43"/>
      <c r="PXQ13" s="43"/>
      <c r="PXR13" s="43"/>
      <c r="PXS13" s="43"/>
      <c r="PXT13" s="43"/>
      <c r="PXU13" s="43"/>
      <c r="PXV13" s="43"/>
      <c r="PXW13" s="43"/>
      <c r="PXX13" s="43"/>
      <c r="PXY13" s="43"/>
      <c r="PXZ13" s="43"/>
      <c r="PYA13" s="43"/>
      <c r="PYB13" s="43"/>
      <c r="PYC13" s="43"/>
      <c r="PYD13" s="43"/>
      <c r="PYE13" s="43"/>
      <c r="PYF13" s="43"/>
      <c r="PYG13" s="43"/>
      <c r="PYH13" s="43"/>
      <c r="PYI13" s="43"/>
      <c r="PYJ13" s="43"/>
      <c r="PYK13" s="43"/>
      <c r="PYL13" s="43"/>
      <c r="PYM13" s="43"/>
      <c r="PYN13" s="43"/>
      <c r="PYO13" s="43"/>
      <c r="PYP13" s="43"/>
      <c r="PYQ13" s="43"/>
      <c r="PYR13" s="43"/>
      <c r="PYS13" s="43"/>
      <c r="PYT13" s="43"/>
      <c r="PYU13" s="43"/>
      <c r="PYV13" s="43"/>
      <c r="PYW13" s="43"/>
      <c r="PYX13" s="43"/>
      <c r="PYY13" s="43"/>
      <c r="PYZ13" s="43"/>
      <c r="PZA13" s="43"/>
      <c r="PZB13" s="43"/>
      <c r="PZC13" s="43"/>
      <c r="PZD13" s="43"/>
      <c r="PZE13" s="43"/>
      <c r="PZF13" s="43"/>
      <c r="PZG13" s="43"/>
      <c r="PZH13" s="43"/>
      <c r="PZI13" s="43"/>
      <c r="PZJ13" s="43"/>
      <c r="PZK13" s="43"/>
      <c r="PZL13" s="43"/>
      <c r="PZM13" s="43"/>
      <c r="PZN13" s="43"/>
      <c r="PZO13" s="43"/>
      <c r="PZP13" s="43"/>
      <c r="PZQ13" s="43"/>
      <c r="PZR13" s="43"/>
      <c r="PZS13" s="43"/>
      <c r="PZT13" s="43"/>
      <c r="PZU13" s="43"/>
      <c r="PZV13" s="43"/>
      <c r="PZW13" s="43"/>
      <c r="PZX13" s="43"/>
      <c r="PZY13" s="43"/>
      <c r="PZZ13" s="43"/>
      <c r="QAA13" s="43"/>
      <c r="QAB13" s="43"/>
      <c r="QAC13" s="43"/>
      <c r="QAD13" s="43"/>
      <c r="QAE13" s="43"/>
      <c r="QAF13" s="43"/>
      <c r="QAG13" s="43"/>
      <c r="QAH13" s="43"/>
      <c r="QAI13" s="43"/>
      <c r="QAJ13" s="43"/>
      <c r="QAK13" s="43"/>
      <c r="QAL13" s="43"/>
      <c r="QAM13" s="43"/>
      <c r="QAN13" s="43"/>
      <c r="QAO13" s="43"/>
      <c r="QAP13" s="43"/>
      <c r="QAQ13" s="43"/>
      <c r="QAR13" s="43"/>
      <c r="QAS13" s="43"/>
      <c r="QAT13" s="43"/>
      <c r="QAU13" s="43"/>
      <c r="QAV13" s="43"/>
      <c r="QAW13" s="43"/>
      <c r="QAX13" s="43"/>
      <c r="QAY13" s="43"/>
      <c r="QAZ13" s="43"/>
      <c r="QBA13" s="43"/>
      <c r="QBB13" s="43"/>
      <c r="QBC13" s="43"/>
      <c r="QBD13" s="43"/>
      <c r="QBE13" s="43"/>
      <c r="QBF13" s="43"/>
      <c r="QBG13" s="43"/>
      <c r="QBH13" s="43"/>
      <c r="QBI13" s="43"/>
      <c r="QBJ13" s="43"/>
      <c r="QBK13" s="43"/>
      <c r="QBL13" s="43"/>
      <c r="QBM13" s="43"/>
      <c r="QBN13" s="43"/>
      <c r="QBO13" s="43"/>
      <c r="QBP13" s="43"/>
      <c r="QBQ13" s="43"/>
      <c r="QBR13" s="43"/>
      <c r="QBS13" s="43"/>
      <c r="QBT13" s="43"/>
      <c r="QBU13" s="43"/>
      <c r="QBV13" s="43"/>
      <c r="QBW13" s="43"/>
      <c r="QBX13" s="43"/>
      <c r="QBY13" s="43"/>
      <c r="QBZ13" s="43"/>
      <c r="QCA13" s="43"/>
      <c r="QCB13" s="43"/>
      <c r="QCC13" s="43"/>
      <c r="QCD13" s="43"/>
      <c r="QCE13" s="43"/>
      <c r="QCF13" s="43"/>
      <c r="QCG13" s="43"/>
      <c r="QCH13" s="43"/>
      <c r="QCI13" s="43"/>
      <c r="QCJ13" s="43"/>
      <c r="QCK13" s="43"/>
      <c r="QCL13" s="43"/>
      <c r="QCM13" s="43"/>
      <c r="QCN13" s="43"/>
      <c r="QCO13" s="43"/>
      <c r="QCP13" s="43"/>
      <c r="QCQ13" s="43"/>
      <c r="QCR13" s="43"/>
      <c r="QCS13" s="43"/>
      <c r="QCT13" s="43"/>
      <c r="QCU13" s="43"/>
      <c r="QCV13" s="43"/>
      <c r="QCW13" s="43"/>
      <c r="QCX13" s="43"/>
      <c r="QCY13" s="43"/>
      <c r="QCZ13" s="43"/>
      <c r="QDA13" s="43"/>
      <c r="QDB13" s="43"/>
      <c r="QDC13" s="43"/>
      <c r="QDD13" s="43"/>
      <c r="QDE13" s="43"/>
      <c r="QDF13" s="43"/>
      <c r="QDG13" s="43"/>
      <c r="QDH13" s="43"/>
      <c r="QDI13" s="43"/>
      <c r="QDJ13" s="43"/>
      <c r="QDK13" s="43"/>
      <c r="QDL13" s="43"/>
      <c r="QDM13" s="43"/>
      <c r="QDN13" s="43"/>
      <c r="QDO13" s="43"/>
      <c r="QDP13" s="43"/>
      <c r="QDQ13" s="43"/>
      <c r="QDR13" s="43"/>
      <c r="QDS13" s="43"/>
      <c r="QDT13" s="43"/>
      <c r="QDU13" s="43"/>
      <c r="QDV13" s="43"/>
      <c r="QDW13" s="43"/>
      <c r="QDX13" s="43"/>
      <c r="QDY13" s="43"/>
      <c r="QDZ13" s="43"/>
      <c r="QEA13" s="43"/>
      <c r="QEB13" s="43"/>
      <c r="QEC13" s="43"/>
      <c r="QED13" s="43"/>
      <c r="QEE13" s="43"/>
      <c r="QEF13" s="43"/>
      <c r="QEG13" s="43"/>
      <c r="QEH13" s="43"/>
      <c r="QEI13" s="43"/>
      <c r="QEJ13" s="43"/>
      <c r="QEK13" s="43"/>
      <c r="QEL13" s="43"/>
      <c r="QEM13" s="43"/>
      <c r="QEN13" s="43"/>
      <c r="QEO13" s="43"/>
      <c r="QEP13" s="43"/>
      <c r="QEQ13" s="43"/>
      <c r="QER13" s="43"/>
      <c r="QES13" s="43"/>
      <c r="QET13" s="43"/>
      <c r="QEU13" s="43"/>
      <c r="QEV13" s="43"/>
      <c r="QEW13" s="43"/>
      <c r="QEX13" s="43"/>
      <c r="QEY13" s="43"/>
      <c r="QEZ13" s="43"/>
      <c r="QFA13" s="43"/>
      <c r="QFB13" s="43"/>
      <c r="QFC13" s="43"/>
      <c r="QFD13" s="43"/>
      <c r="QFE13" s="43"/>
      <c r="QFF13" s="43"/>
      <c r="QFG13" s="43"/>
      <c r="QFH13" s="43"/>
      <c r="QFI13" s="43"/>
      <c r="QFJ13" s="43"/>
      <c r="QFK13" s="43"/>
      <c r="QFL13" s="43"/>
      <c r="QFM13" s="43"/>
      <c r="QFN13" s="43"/>
      <c r="QFO13" s="43"/>
      <c r="QFP13" s="43"/>
      <c r="QFQ13" s="43"/>
      <c r="QFR13" s="43"/>
      <c r="QFS13" s="43"/>
      <c r="QFT13" s="43"/>
      <c r="QFU13" s="43"/>
      <c r="QFV13" s="43"/>
      <c r="QFW13" s="43"/>
      <c r="QFX13" s="43"/>
      <c r="QFY13" s="43"/>
      <c r="QFZ13" s="43"/>
      <c r="QGA13" s="43"/>
      <c r="QGB13" s="43"/>
      <c r="QGC13" s="43"/>
      <c r="QGD13" s="43"/>
      <c r="QGE13" s="43"/>
      <c r="QGF13" s="43"/>
      <c r="QGG13" s="43"/>
      <c r="QGH13" s="43"/>
      <c r="QGI13" s="43"/>
      <c r="QGJ13" s="43"/>
      <c r="QGK13" s="43"/>
      <c r="QGL13" s="43"/>
      <c r="QGM13" s="43"/>
      <c r="QGN13" s="43"/>
      <c r="QGO13" s="43"/>
      <c r="QGP13" s="43"/>
      <c r="QGQ13" s="43"/>
      <c r="QGR13" s="43"/>
      <c r="QGS13" s="43"/>
      <c r="QGT13" s="43"/>
      <c r="QGU13" s="43"/>
      <c r="QGV13" s="43"/>
      <c r="QGW13" s="43"/>
      <c r="QGX13" s="43"/>
      <c r="QGY13" s="43"/>
      <c r="QGZ13" s="43"/>
      <c r="QHA13" s="43"/>
      <c r="QHB13" s="43"/>
      <c r="QHC13" s="43"/>
      <c r="QHD13" s="43"/>
      <c r="QHE13" s="43"/>
      <c r="QHF13" s="43"/>
      <c r="QHG13" s="43"/>
      <c r="QHH13" s="43"/>
      <c r="QHI13" s="43"/>
      <c r="QHJ13" s="43"/>
      <c r="QHK13" s="43"/>
      <c r="QHL13" s="43"/>
      <c r="QHM13" s="43"/>
      <c r="QHN13" s="43"/>
      <c r="QHO13" s="43"/>
      <c r="QHP13" s="43"/>
      <c r="QHQ13" s="43"/>
      <c r="QHR13" s="43"/>
      <c r="QHS13" s="43"/>
      <c r="QHT13" s="43"/>
      <c r="QHU13" s="43"/>
      <c r="QHV13" s="43"/>
      <c r="QHW13" s="43"/>
      <c r="QHX13" s="43"/>
      <c r="QHY13" s="43"/>
      <c r="QHZ13" s="43"/>
      <c r="QIA13" s="43"/>
      <c r="QIB13" s="43"/>
      <c r="QIC13" s="43"/>
      <c r="QID13" s="43"/>
      <c r="QIE13" s="43"/>
      <c r="QIF13" s="43"/>
      <c r="QIG13" s="43"/>
      <c r="QIH13" s="43"/>
      <c r="QII13" s="43"/>
      <c r="QIJ13" s="43"/>
      <c r="QIK13" s="43"/>
      <c r="QIL13" s="43"/>
      <c r="QIM13" s="43"/>
      <c r="QIN13" s="43"/>
      <c r="QIO13" s="43"/>
      <c r="QIP13" s="43"/>
      <c r="QIQ13" s="43"/>
      <c r="QIR13" s="43"/>
      <c r="QIS13" s="43"/>
      <c r="QIT13" s="43"/>
      <c r="QIU13" s="43"/>
      <c r="QIV13" s="43"/>
      <c r="QIW13" s="43"/>
      <c r="QIX13" s="43"/>
      <c r="QIY13" s="43"/>
      <c r="QIZ13" s="43"/>
      <c r="QJA13" s="43"/>
      <c r="QJB13" s="43"/>
      <c r="QJC13" s="43"/>
      <c r="QJD13" s="43"/>
      <c r="QJE13" s="43"/>
      <c r="QJF13" s="43"/>
      <c r="QJG13" s="43"/>
      <c r="QJH13" s="43"/>
      <c r="QJI13" s="43"/>
      <c r="QJJ13" s="43"/>
      <c r="QJK13" s="43"/>
      <c r="QJL13" s="43"/>
      <c r="QJM13" s="43"/>
      <c r="QJN13" s="43"/>
      <c r="QJO13" s="43"/>
      <c r="QJP13" s="43"/>
      <c r="QJQ13" s="43"/>
      <c r="QJR13" s="43"/>
      <c r="QJS13" s="43"/>
      <c r="QJT13" s="43"/>
      <c r="QJU13" s="43"/>
      <c r="QJV13" s="43"/>
      <c r="QJW13" s="43"/>
      <c r="QJX13" s="43"/>
      <c r="QJY13" s="43"/>
      <c r="QJZ13" s="43"/>
      <c r="QKA13" s="43"/>
      <c r="QKB13" s="43"/>
      <c r="QKC13" s="43"/>
      <c r="QKD13" s="43"/>
      <c r="QKE13" s="43"/>
      <c r="QKF13" s="43"/>
      <c r="QKG13" s="43"/>
      <c r="QKH13" s="43"/>
      <c r="QKI13" s="43"/>
      <c r="QKJ13" s="43"/>
      <c r="QKK13" s="43"/>
      <c r="QKL13" s="43"/>
      <c r="QKM13" s="43"/>
      <c r="QKN13" s="43"/>
      <c r="QKO13" s="43"/>
      <c r="QKP13" s="43"/>
      <c r="QKQ13" s="43"/>
      <c r="QKR13" s="43"/>
      <c r="QKS13" s="43"/>
      <c r="QKT13" s="43"/>
      <c r="QKU13" s="43"/>
      <c r="QKV13" s="43"/>
      <c r="QKW13" s="43"/>
      <c r="QKX13" s="43"/>
      <c r="QKY13" s="43"/>
      <c r="QKZ13" s="43"/>
      <c r="QLA13" s="43"/>
      <c r="QLB13" s="43"/>
      <c r="QLC13" s="43"/>
      <c r="QLD13" s="43"/>
      <c r="QLE13" s="43"/>
      <c r="QLF13" s="43"/>
      <c r="QLG13" s="43"/>
      <c r="QLH13" s="43"/>
      <c r="QLI13" s="43"/>
      <c r="QLJ13" s="43"/>
      <c r="QLK13" s="43"/>
      <c r="QLL13" s="43"/>
      <c r="QLM13" s="43"/>
      <c r="QLN13" s="43"/>
      <c r="QLO13" s="43"/>
      <c r="QLP13" s="43"/>
      <c r="QLQ13" s="43"/>
      <c r="QLR13" s="43"/>
      <c r="QLS13" s="43"/>
      <c r="QLT13" s="43"/>
      <c r="QLU13" s="43"/>
      <c r="QLV13" s="43"/>
      <c r="QLW13" s="43"/>
      <c r="QLX13" s="43"/>
      <c r="QLY13" s="43"/>
      <c r="QLZ13" s="43"/>
      <c r="QMA13" s="43"/>
      <c r="QMB13" s="43"/>
      <c r="QMC13" s="43"/>
      <c r="QMD13" s="43"/>
      <c r="QME13" s="43"/>
      <c r="QMF13" s="43"/>
      <c r="QMG13" s="43"/>
      <c r="QMH13" s="43"/>
      <c r="QMI13" s="43"/>
      <c r="QMJ13" s="43"/>
      <c r="QMK13" s="43"/>
      <c r="QML13" s="43"/>
      <c r="QMM13" s="43"/>
      <c r="QMN13" s="43"/>
      <c r="QMO13" s="43"/>
      <c r="QMP13" s="43"/>
      <c r="QMQ13" s="43"/>
      <c r="QMR13" s="43"/>
      <c r="QMS13" s="43"/>
      <c r="QMT13" s="43"/>
      <c r="QMU13" s="43"/>
      <c r="QMV13" s="43"/>
      <c r="QMW13" s="43"/>
      <c r="QMX13" s="43"/>
      <c r="QMY13" s="43"/>
      <c r="QMZ13" s="43"/>
      <c r="QNA13" s="43"/>
      <c r="QNB13" s="43"/>
      <c r="QNC13" s="43"/>
      <c r="QND13" s="43"/>
      <c r="QNE13" s="43"/>
      <c r="QNF13" s="43"/>
      <c r="QNG13" s="43"/>
      <c r="QNH13" s="43"/>
      <c r="QNI13" s="43"/>
      <c r="QNJ13" s="43"/>
      <c r="QNK13" s="43"/>
      <c r="QNL13" s="43"/>
      <c r="QNM13" s="43"/>
      <c r="QNN13" s="43"/>
      <c r="QNO13" s="43"/>
      <c r="QNP13" s="43"/>
      <c r="QNQ13" s="43"/>
      <c r="QNR13" s="43"/>
      <c r="QNS13" s="43"/>
      <c r="QNT13" s="43"/>
      <c r="QNU13" s="43"/>
      <c r="QNV13" s="43"/>
      <c r="QNW13" s="43"/>
      <c r="QNX13" s="43"/>
      <c r="QNY13" s="43"/>
      <c r="QNZ13" s="43"/>
      <c r="QOA13" s="43"/>
      <c r="QOB13" s="43"/>
      <c r="QOC13" s="43"/>
      <c r="QOD13" s="43"/>
      <c r="QOE13" s="43"/>
      <c r="QOF13" s="43"/>
      <c r="QOG13" s="43"/>
      <c r="QOH13" s="43"/>
      <c r="QOI13" s="43"/>
      <c r="QOJ13" s="43"/>
      <c r="QOK13" s="43"/>
      <c r="QOL13" s="43"/>
      <c r="QOM13" s="43"/>
      <c r="QON13" s="43"/>
      <c r="QOO13" s="43"/>
      <c r="QOP13" s="43"/>
      <c r="QOQ13" s="43"/>
      <c r="QOR13" s="43"/>
      <c r="QOS13" s="43"/>
      <c r="QOT13" s="43"/>
      <c r="QOU13" s="43"/>
      <c r="QOV13" s="43"/>
      <c r="QOW13" s="43"/>
      <c r="QOX13" s="43"/>
      <c r="QOY13" s="43"/>
      <c r="QOZ13" s="43"/>
      <c r="QPA13" s="43"/>
      <c r="QPB13" s="43"/>
      <c r="QPC13" s="43"/>
      <c r="QPD13" s="43"/>
      <c r="QPE13" s="43"/>
      <c r="QPF13" s="43"/>
      <c r="QPG13" s="43"/>
      <c r="QPH13" s="43"/>
      <c r="QPI13" s="43"/>
      <c r="QPJ13" s="43"/>
      <c r="QPK13" s="43"/>
      <c r="QPL13" s="43"/>
      <c r="QPM13" s="43"/>
      <c r="QPN13" s="43"/>
      <c r="QPO13" s="43"/>
      <c r="QPP13" s="43"/>
      <c r="QPQ13" s="43"/>
      <c r="QPR13" s="43"/>
      <c r="QPS13" s="43"/>
      <c r="QPT13" s="43"/>
      <c r="QPU13" s="43"/>
      <c r="QPV13" s="43"/>
      <c r="QPW13" s="43"/>
      <c r="QPX13" s="43"/>
      <c r="QPY13" s="43"/>
      <c r="QPZ13" s="43"/>
      <c r="QQA13" s="43"/>
      <c r="QQB13" s="43"/>
      <c r="QQC13" s="43"/>
      <c r="QQD13" s="43"/>
      <c r="QQE13" s="43"/>
      <c r="QQF13" s="43"/>
      <c r="QQG13" s="43"/>
      <c r="QQH13" s="43"/>
      <c r="QQI13" s="43"/>
      <c r="QQJ13" s="43"/>
      <c r="QQK13" s="43"/>
      <c r="QQL13" s="43"/>
      <c r="QQM13" s="43"/>
      <c r="QQN13" s="43"/>
      <c r="QQO13" s="43"/>
      <c r="QQP13" s="43"/>
      <c r="QQQ13" s="43"/>
      <c r="QQR13" s="43"/>
      <c r="QQS13" s="43"/>
      <c r="QQT13" s="43"/>
      <c r="QQU13" s="43"/>
      <c r="QQV13" s="43"/>
      <c r="QQW13" s="43"/>
      <c r="QQX13" s="43"/>
      <c r="QQY13" s="43"/>
      <c r="QQZ13" s="43"/>
      <c r="QRA13" s="43"/>
      <c r="QRB13" s="43"/>
      <c r="QRC13" s="43"/>
      <c r="QRD13" s="43"/>
      <c r="QRE13" s="43"/>
      <c r="QRF13" s="43"/>
      <c r="QRG13" s="43"/>
      <c r="QRH13" s="43"/>
      <c r="QRI13" s="43"/>
      <c r="QRJ13" s="43"/>
      <c r="QRK13" s="43"/>
      <c r="QRL13" s="43"/>
      <c r="QRM13" s="43"/>
      <c r="QRN13" s="43"/>
      <c r="QRO13" s="43"/>
      <c r="QRP13" s="43"/>
      <c r="QRQ13" s="43"/>
      <c r="QRR13" s="43"/>
      <c r="QRS13" s="43"/>
      <c r="QRT13" s="43"/>
      <c r="QRU13" s="43"/>
      <c r="QRV13" s="43"/>
      <c r="QRW13" s="43"/>
      <c r="QRX13" s="43"/>
      <c r="QRY13" s="43"/>
      <c r="QRZ13" s="43"/>
      <c r="QSA13" s="43"/>
      <c r="QSB13" s="43"/>
      <c r="QSC13" s="43"/>
      <c r="QSD13" s="43"/>
      <c r="QSE13" s="43"/>
      <c r="QSF13" s="43"/>
      <c r="QSG13" s="43"/>
      <c r="QSH13" s="43"/>
      <c r="QSI13" s="43"/>
      <c r="QSJ13" s="43"/>
      <c r="QSK13" s="43"/>
      <c r="QSL13" s="43"/>
      <c r="QSM13" s="43"/>
      <c r="QSN13" s="43"/>
      <c r="QSO13" s="43"/>
      <c r="QSP13" s="43"/>
      <c r="QSQ13" s="43"/>
      <c r="QSR13" s="43"/>
      <c r="QSS13" s="43"/>
      <c r="QST13" s="43"/>
      <c r="QSU13" s="43"/>
      <c r="QSV13" s="43"/>
      <c r="QSW13" s="43"/>
      <c r="QSX13" s="43"/>
      <c r="QSY13" s="43"/>
      <c r="QSZ13" s="43"/>
      <c r="QTA13" s="43"/>
      <c r="QTB13" s="43"/>
      <c r="QTC13" s="43"/>
      <c r="QTD13" s="43"/>
      <c r="QTE13" s="43"/>
      <c r="QTF13" s="43"/>
      <c r="QTG13" s="43"/>
      <c r="QTH13" s="43"/>
      <c r="QTI13" s="43"/>
      <c r="QTJ13" s="43"/>
      <c r="QTK13" s="43"/>
      <c r="QTL13" s="43"/>
      <c r="QTM13" s="43"/>
      <c r="QTN13" s="43"/>
      <c r="QTO13" s="43"/>
      <c r="QTP13" s="43"/>
      <c r="QTQ13" s="43"/>
      <c r="QTR13" s="43"/>
      <c r="QTS13" s="43"/>
      <c r="QTT13" s="43"/>
      <c r="QTU13" s="43"/>
      <c r="QTV13" s="43"/>
      <c r="QTW13" s="43"/>
      <c r="QTX13" s="43"/>
      <c r="QTY13" s="43"/>
      <c r="QTZ13" s="43"/>
      <c r="QUA13" s="43"/>
      <c r="QUB13" s="43"/>
      <c r="QUC13" s="43"/>
      <c r="QUD13" s="43"/>
      <c r="QUE13" s="43"/>
      <c r="QUF13" s="43"/>
      <c r="QUG13" s="43"/>
      <c r="QUH13" s="43"/>
      <c r="QUI13" s="43"/>
      <c r="QUJ13" s="43"/>
      <c r="QUK13" s="43"/>
      <c r="QUL13" s="43"/>
      <c r="QUM13" s="43"/>
      <c r="QUN13" s="43"/>
      <c r="QUO13" s="43"/>
      <c r="QUP13" s="43"/>
      <c r="QUQ13" s="43"/>
      <c r="QUR13" s="43"/>
      <c r="QUS13" s="43"/>
      <c r="QUT13" s="43"/>
      <c r="QUU13" s="43"/>
      <c r="QUV13" s="43"/>
      <c r="QUW13" s="43"/>
      <c r="QUX13" s="43"/>
      <c r="QUY13" s="43"/>
      <c r="QUZ13" s="43"/>
      <c r="QVA13" s="43"/>
      <c r="QVB13" s="43"/>
      <c r="QVC13" s="43"/>
      <c r="QVD13" s="43"/>
      <c r="QVE13" s="43"/>
      <c r="QVF13" s="43"/>
      <c r="QVG13" s="43"/>
      <c r="QVH13" s="43"/>
      <c r="QVI13" s="43"/>
      <c r="QVJ13" s="43"/>
      <c r="QVK13" s="43"/>
      <c r="QVL13" s="43"/>
      <c r="QVM13" s="43"/>
      <c r="QVN13" s="43"/>
      <c r="QVO13" s="43"/>
      <c r="QVP13" s="43"/>
      <c r="QVQ13" s="43"/>
      <c r="QVR13" s="43"/>
      <c r="QVS13" s="43"/>
      <c r="QVT13" s="43"/>
      <c r="QVU13" s="43"/>
      <c r="QVV13" s="43"/>
      <c r="QVW13" s="43"/>
      <c r="QVX13" s="43"/>
      <c r="QVY13" s="43"/>
      <c r="QVZ13" s="43"/>
      <c r="QWA13" s="43"/>
      <c r="QWB13" s="43"/>
      <c r="QWC13" s="43"/>
      <c r="QWD13" s="43"/>
      <c r="QWE13" s="43"/>
      <c r="QWF13" s="43"/>
      <c r="QWG13" s="43"/>
      <c r="QWH13" s="43"/>
      <c r="QWI13" s="43"/>
      <c r="QWJ13" s="43"/>
      <c r="QWK13" s="43"/>
      <c r="QWL13" s="43"/>
      <c r="QWM13" s="43"/>
      <c r="QWN13" s="43"/>
      <c r="QWO13" s="43"/>
      <c r="QWP13" s="43"/>
      <c r="QWQ13" s="43"/>
      <c r="QWR13" s="43"/>
      <c r="QWS13" s="43"/>
      <c r="QWT13" s="43"/>
      <c r="QWU13" s="43"/>
      <c r="QWV13" s="43"/>
      <c r="QWW13" s="43"/>
      <c r="QWX13" s="43"/>
      <c r="QWY13" s="43"/>
      <c r="QWZ13" s="43"/>
      <c r="QXA13" s="43"/>
      <c r="QXB13" s="43"/>
      <c r="QXC13" s="43"/>
      <c r="QXD13" s="43"/>
      <c r="QXE13" s="43"/>
      <c r="QXF13" s="43"/>
      <c r="QXG13" s="43"/>
      <c r="QXH13" s="43"/>
      <c r="QXI13" s="43"/>
      <c r="QXJ13" s="43"/>
      <c r="QXK13" s="43"/>
      <c r="QXL13" s="43"/>
      <c r="QXM13" s="43"/>
      <c r="QXN13" s="43"/>
      <c r="QXO13" s="43"/>
      <c r="QXP13" s="43"/>
      <c r="QXQ13" s="43"/>
      <c r="QXR13" s="43"/>
      <c r="QXS13" s="43"/>
      <c r="QXT13" s="43"/>
      <c r="QXU13" s="43"/>
      <c r="QXV13" s="43"/>
      <c r="QXW13" s="43"/>
      <c r="QXX13" s="43"/>
      <c r="QXY13" s="43"/>
      <c r="QXZ13" s="43"/>
      <c r="QYA13" s="43"/>
      <c r="QYB13" s="43"/>
      <c r="QYC13" s="43"/>
      <c r="QYD13" s="43"/>
      <c r="QYE13" s="43"/>
      <c r="QYF13" s="43"/>
      <c r="QYG13" s="43"/>
      <c r="QYH13" s="43"/>
      <c r="QYI13" s="43"/>
      <c r="QYJ13" s="43"/>
      <c r="QYK13" s="43"/>
      <c r="QYL13" s="43"/>
      <c r="QYM13" s="43"/>
      <c r="QYN13" s="43"/>
      <c r="QYO13" s="43"/>
      <c r="QYP13" s="43"/>
      <c r="QYQ13" s="43"/>
      <c r="QYR13" s="43"/>
      <c r="QYS13" s="43"/>
      <c r="QYT13" s="43"/>
      <c r="QYU13" s="43"/>
      <c r="QYV13" s="43"/>
      <c r="QYW13" s="43"/>
      <c r="QYX13" s="43"/>
      <c r="QYY13" s="43"/>
      <c r="QYZ13" s="43"/>
      <c r="QZA13" s="43"/>
      <c r="QZB13" s="43"/>
      <c r="QZC13" s="43"/>
      <c r="QZD13" s="43"/>
      <c r="QZE13" s="43"/>
      <c r="QZF13" s="43"/>
      <c r="QZG13" s="43"/>
      <c r="QZH13" s="43"/>
      <c r="QZI13" s="43"/>
      <c r="QZJ13" s="43"/>
      <c r="QZK13" s="43"/>
      <c r="QZL13" s="43"/>
      <c r="QZM13" s="43"/>
      <c r="QZN13" s="43"/>
      <c r="QZO13" s="43"/>
      <c r="QZP13" s="43"/>
      <c r="QZQ13" s="43"/>
      <c r="QZR13" s="43"/>
      <c r="QZS13" s="43"/>
      <c r="QZT13" s="43"/>
      <c r="QZU13" s="43"/>
      <c r="QZV13" s="43"/>
      <c r="QZW13" s="43"/>
      <c r="QZX13" s="43"/>
      <c r="QZY13" s="43"/>
      <c r="QZZ13" s="43"/>
      <c r="RAA13" s="43"/>
      <c r="RAB13" s="43"/>
      <c r="RAC13" s="43"/>
      <c r="RAD13" s="43"/>
      <c r="RAE13" s="43"/>
      <c r="RAF13" s="43"/>
      <c r="RAG13" s="43"/>
      <c r="RAH13" s="43"/>
      <c r="RAI13" s="43"/>
      <c r="RAJ13" s="43"/>
      <c r="RAK13" s="43"/>
      <c r="RAL13" s="43"/>
      <c r="RAM13" s="43"/>
      <c r="RAN13" s="43"/>
      <c r="RAO13" s="43"/>
      <c r="RAP13" s="43"/>
      <c r="RAQ13" s="43"/>
      <c r="RAR13" s="43"/>
      <c r="RAS13" s="43"/>
      <c r="RAT13" s="43"/>
      <c r="RAU13" s="43"/>
      <c r="RAV13" s="43"/>
      <c r="RAW13" s="43"/>
      <c r="RAX13" s="43"/>
      <c r="RAY13" s="43"/>
      <c r="RAZ13" s="43"/>
      <c r="RBA13" s="43"/>
      <c r="RBB13" s="43"/>
      <c r="RBC13" s="43"/>
      <c r="RBD13" s="43"/>
      <c r="RBE13" s="43"/>
      <c r="RBF13" s="43"/>
      <c r="RBG13" s="43"/>
      <c r="RBH13" s="43"/>
      <c r="RBI13" s="43"/>
      <c r="RBJ13" s="43"/>
      <c r="RBK13" s="43"/>
      <c r="RBL13" s="43"/>
      <c r="RBM13" s="43"/>
      <c r="RBN13" s="43"/>
      <c r="RBO13" s="43"/>
      <c r="RBP13" s="43"/>
      <c r="RBQ13" s="43"/>
      <c r="RBR13" s="43"/>
      <c r="RBS13" s="43"/>
      <c r="RBT13" s="43"/>
      <c r="RBU13" s="43"/>
      <c r="RBV13" s="43"/>
      <c r="RBW13" s="43"/>
      <c r="RBX13" s="43"/>
      <c r="RBY13" s="43"/>
      <c r="RBZ13" s="43"/>
      <c r="RCA13" s="43"/>
      <c r="RCB13" s="43"/>
      <c r="RCC13" s="43"/>
      <c r="RCD13" s="43"/>
      <c r="RCE13" s="43"/>
      <c r="RCF13" s="43"/>
      <c r="RCG13" s="43"/>
      <c r="RCH13" s="43"/>
      <c r="RCI13" s="43"/>
      <c r="RCJ13" s="43"/>
      <c r="RCK13" s="43"/>
      <c r="RCL13" s="43"/>
      <c r="RCM13" s="43"/>
      <c r="RCN13" s="43"/>
      <c r="RCO13" s="43"/>
      <c r="RCP13" s="43"/>
      <c r="RCQ13" s="43"/>
      <c r="RCR13" s="43"/>
      <c r="RCS13" s="43"/>
      <c r="RCT13" s="43"/>
      <c r="RCU13" s="43"/>
      <c r="RCV13" s="43"/>
      <c r="RCW13" s="43"/>
      <c r="RCX13" s="43"/>
      <c r="RCY13" s="43"/>
      <c r="RCZ13" s="43"/>
      <c r="RDA13" s="43"/>
      <c r="RDB13" s="43"/>
      <c r="RDC13" s="43"/>
      <c r="RDD13" s="43"/>
      <c r="RDE13" s="43"/>
      <c r="RDF13" s="43"/>
      <c r="RDG13" s="43"/>
      <c r="RDH13" s="43"/>
      <c r="RDI13" s="43"/>
      <c r="RDJ13" s="43"/>
      <c r="RDK13" s="43"/>
      <c r="RDL13" s="43"/>
      <c r="RDM13" s="43"/>
      <c r="RDN13" s="43"/>
      <c r="RDO13" s="43"/>
      <c r="RDP13" s="43"/>
      <c r="RDQ13" s="43"/>
      <c r="RDR13" s="43"/>
      <c r="RDS13" s="43"/>
      <c r="RDT13" s="43"/>
      <c r="RDU13" s="43"/>
      <c r="RDV13" s="43"/>
      <c r="RDW13" s="43"/>
      <c r="RDX13" s="43"/>
      <c r="RDY13" s="43"/>
      <c r="RDZ13" s="43"/>
      <c r="REA13" s="43"/>
      <c r="REB13" s="43"/>
      <c r="REC13" s="43"/>
      <c r="RED13" s="43"/>
      <c r="REE13" s="43"/>
      <c r="REF13" s="43"/>
      <c r="REG13" s="43"/>
      <c r="REH13" s="43"/>
      <c r="REI13" s="43"/>
      <c r="REJ13" s="43"/>
      <c r="REK13" s="43"/>
      <c r="REL13" s="43"/>
      <c r="REM13" s="43"/>
      <c r="REN13" s="43"/>
      <c r="REO13" s="43"/>
      <c r="REP13" s="43"/>
      <c r="REQ13" s="43"/>
      <c r="RER13" s="43"/>
      <c r="RES13" s="43"/>
      <c r="RET13" s="43"/>
      <c r="REU13" s="43"/>
      <c r="REV13" s="43"/>
      <c r="REW13" s="43"/>
      <c r="REX13" s="43"/>
      <c r="REY13" s="43"/>
      <c r="REZ13" s="43"/>
      <c r="RFA13" s="43"/>
      <c r="RFB13" s="43"/>
      <c r="RFC13" s="43"/>
      <c r="RFD13" s="43"/>
      <c r="RFE13" s="43"/>
      <c r="RFF13" s="43"/>
      <c r="RFG13" s="43"/>
      <c r="RFH13" s="43"/>
      <c r="RFI13" s="43"/>
      <c r="RFJ13" s="43"/>
      <c r="RFK13" s="43"/>
      <c r="RFL13" s="43"/>
      <c r="RFM13" s="43"/>
      <c r="RFN13" s="43"/>
      <c r="RFO13" s="43"/>
      <c r="RFP13" s="43"/>
      <c r="RFQ13" s="43"/>
      <c r="RFR13" s="43"/>
      <c r="RFS13" s="43"/>
      <c r="RFT13" s="43"/>
      <c r="RFU13" s="43"/>
      <c r="RFV13" s="43"/>
      <c r="RFW13" s="43"/>
      <c r="RFX13" s="43"/>
      <c r="RFY13" s="43"/>
      <c r="RFZ13" s="43"/>
      <c r="RGA13" s="43"/>
      <c r="RGB13" s="43"/>
      <c r="RGC13" s="43"/>
      <c r="RGD13" s="43"/>
      <c r="RGE13" s="43"/>
      <c r="RGF13" s="43"/>
      <c r="RGG13" s="43"/>
      <c r="RGH13" s="43"/>
      <c r="RGI13" s="43"/>
      <c r="RGJ13" s="43"/>
      <c r="RGK13" s="43"/>
      <c r="RGL13" s="43"/>
      <c r="RGM13" s="43"/>
      <c r="RGN13" s="43"/>
      <c r="RGO13" s="43"/>
      <c r="RGP13" s="43"/>
      <c r="RGQ13" s="43"/>
      <c r="RGR13" s="43"/>
      <c r="RGS13" s="43"/>
      <c r="RGT13" s="43"/>
      <c r="RGU13" s="43"/>
      <c r="RGV13" s="43"/>
      <c r="RGW13" s="43"/>
      <c r="RGX13" s="43"/>
      <c r="RGY13" s="43"/>
      <c r="RGZ13" s="43"/>
      <c r="RHA13" s="43"/>
      <c r="RHB13" s="43"/>
      <c r="RHC13" s="43"/>
      <c r="RHD13" s="43"/>
      <c r="RHE13" s="43"/>
      <c r="RHF13" s="43"/>
      <c r="RHG13" s="43"/>
      <c r="RHH13" s="43"/>
      <c r="RHI13" s="43"/>
      <c r="RHJ13" s="43"/>
      <c r="RHK13" s="43"/>
      <c r="RHL13" s="43"/>
      <c r="RHM13" s="43"/>
      <c r="RHN13" s="43"/>
      <c r="RHO13" s="43"/>
      <c r="RHP13" s="43"/>
      <c r="RHQ13" s="43"/>
      <c r="RHR13" s="43"/>
      <c r="RHS13" s="43"/>
      <c r="RHT13" s="43"/>
      <c r="RHU13" s="43"/>
      <c r="RHV13" s="43"/>
      <c r="RHW13" s="43"/>
      <c r="RHX13" s="43"/>
      <c r="RHY13" s="43"/>
      <c r="RHZ13" s="43"/>
      <c r="RIA13" s="43"/>
      <c r="RIB13" s="43"/>
      <c r="RIC13" s="43"/>
      <c r="RID13" s="43"/>
      <c r="RIE13" s="43"/>
      <c r="RIF13" s="43"/>
      <c r="RIG13" s="43"/>
      <c r="RIH13" s="43"/>
      <c r="RII13" s="43"/>
      <c r="RIJ13" s="43"/>
      <c r="RIK13" s="43"/>
      <c r="RIL13" s="43"/>
      <c r="RIM13" s="43"/>
      <c r="RIN13" s="43"/>
      <c r="RIO13" s="43"/>
      <c r="RIP13" s="43"/>
      <c r="RIQ13" s="43"/>
      <c r="RIR13" s="43"/>
      <c r="RIS13" s="43"/>
      <c r="RIT13" s="43"/>
      <c r="RIU13" s="43"/>
      <c r="RIV13" s="43"/>
      <c r="RIW13" s="43"/>
      <c r="RIX13" s="43"/>
      <c r="RIY13" s="43"/>
      <c r="RIZ13" s="43"/>
      <c r="RJA13" s="43"/>
      <c r="RJB13" s="43"/>
      <c r="RJC13" s="43"/>
      <c r="RJD13" s="43"/>
      <c r="RJE13" s="43"/>
      <c r="RJF13" s="43"/>
      <c r="RJG13" s="43"/>
      <c r="RJH13" s="43"/>
      <c r="RJI13" s="43"/>
      <c r="RJJ13" s="43"/>
      <c r="RJK13" s="43"/>
      <c r="RJL13" s="43"/>
      <c r="RJM13" s="43"/>
      <c r="RJN13" s="43"/>
      <c r="RJO13" s="43"/>
      <c r="RJP13" s="43"/>
      <c r="RJQ13" s="43"/>
      <c r="RJR13" s="43"/>
      <c r="RJS13" s="43"/>
      <c r="RJT13" s="43"/>
      <c r="RJU13" s="43"/>
      <c r="RJV13" s="43"/>
      <c r="RJW13" s="43"/>
      <c r="RJX13" s="43"/>
      <c r="RJY13" s="43"/>
      <c r="RJZ13" s="43"/>
      <c r="RKA13" s="43"/>
      <c r="RKB13" s="43"/>
      <c r="RKC13" s="43"/>
      <c r="RKD13" s="43"/>
      <c r="RKE13" s="43"/>
      <c r="RKF13" s="43"/>
      <c r="RKG13" s="43"/>
      <c r="RKH13" s="43"/>
      <c r="RKI13" s="43"/>
      <c r="RKJ13" s="43"/>
      <c r="RKK13" s="43"/>
      <c r="RKL13" s="43"/>
      <c r="RKM13" s="43"/>
      <c r="RKN13" s="43"/>
      <c r="RKO13" s="43"/>
      <c r="RKP13" s="43"/>
      <c r="RKQ13" s="43"/>
      <c r="RKR13" s="43"/>
      <c r="RKS13" s="43"/>
      <c r="RKT13" s="43"/>
      <c r="RKU13" s="43"/>
      <c r="RKV13" s="43"/>
      <c r="RKW13" s="43"/>
      <c r="RKX13" s="43"/>
      <c r="RKY13" s="43"/>
      <c r="RKZ13" s="43"/>
      <c r="RLA13" s="43"/>
      <c r="RLB13" s="43"/>
      <c r="RLC13" s="43"/>
      <c r="RLD13" s="43"/>
      <c r="RLE13" s="43"/>
      <c r="RLF13" s="43"/>
      <c r="RLG13" s="43"/>
      <c r="RLH13" s="43"/>
      <c r="RLI13" s="43"/>
      <c r="RLJ13" s="43"/>
      <c r="RLK13" s="43"/>
      <c r="RLL13" s="43"/>
      <c r="RLM13" s="43"/>
      <c r="RLN13" s="43"/>
      <c r="RLO13" s="43"/>
      <c r="RLP13" s="43"/>
      <c r="RLQ13" s="43"/>
      <c r="RLR13" s="43"/>
      <c r="RLS13" s="43"/>
      <c r="RLT13" s="43"/>
      <c r="RLU13" s="43"/>
      <c r="RLV13" s="43"/>
      <c r="RLW13" s="43"/>
      <c r="RLX13" s="43"/>
      <c r="RLY13" s="43"/>
      <c r="RLZ13" s="43"/>
      <c r="RMA13" s="43"/>
      <c r="RMB13" s="43"/>
      <c r="RMC13" s="43"/>
      <c r="RMD13" s="43"/>
      <c r="RME13" s="43"/>
      <c r="RMF13" s="43"/>
      <c r="RMG13" s="43"/>
      <c r="RMH13" s="43"/>
      <c r="RMI13" s="43"/>
      <c r="RMJ13" s="43"/>
      <c r="RMK13" s="43"/>
      <c r="RML13" s="43"/>
      <c r="RMM13" s="43"/>
      <c r="RMN13" s="43"/>
      <c r="RMO13" s="43"/>
      <c r="RMP13" s="43"/>
      <c r="RMQ13" s="43"/>
      <c r="RMR13" s="43"/>
      <c r="RMS13" s="43"/>
      <c r="RMT13" s="43"/>
      <c r="RMU13" s="43"/>
      <c r="RMV13" s="43"/>
      <c r="RMW13" s="43"/>
      <c r="RMX13" s="43"/>
      <c r="RMY13" s="43"/>
      <c r="RMZ13" s="43"/>
      <c r="RNA13" s="43"/>
      <c r="RNB13" s="43"/>
      <c r="RNC13" s="43"/>
      <c r="RND13" s="43"/>
      <c r="RNE13" s="43"/>
      <c r="RNF13" s="43"/>
      <c r="RNG13" s="43"/>
      <c r="RNH13" s="43"/>
      <c r="RNI13" s="43"/>
      <c r="RNJ13" s="43"/>
      <c r="RNK13" s="43"/>
      <c r="RNL13" s="43"/>
      <c r="RNM13" s="43"/>
      <c r="RNN13" s="43"/>
      <c r="RNO13" s="43"/>
      <c r="RNP13" s="43"/>
      <c r="RNQ13" s="43"/>
      <c r="RNR13" s="43"/>
      <c r="RNS13" s="43"/>
      <c r="RNT13" s="43"/>
      <c r="RNU13" s="43"/>
      <c r="RNV13" s="43"/>
      <c r="RNW13" s="43"/>
      <c r="RNX13" s="43"/>
      <c r="RNY13" s="43"/>
      <c r="RNZ13" s="43"/>
      <c r="ROA13" s="43"/>
      <c r="ROB13" s="43"/>
      <c r="ROC13" s="43"/>
      <c r="ROD13" s="43"/>
      <c r="ROE13" s="43"/>
      <c r="ROF13" s="43"/>
      <c r="ROG13" s="43"/>
      <c r="ROH13" s="43"/>
      <c r="ROI13" s="43"/>
      <c r="ROJ13" s="43"/>
      <c r="ROK13" s="43"/>
      <c r="ROL13" s="43"/>
      <c r="ROM13" s="43"/>
      <c r="RON13" s="43"/>
      <c r="ROO13" s="43"/>
      <c r="ROP13" s="43"/>
      <c r="ROQ13" s="43"/>
      <c r="ROR13" s="43"/>
      <c r="ROS13" s="43"/>
      <c r="ROT13" s="43"/>
      <c r="ROU13" s="43"/>
      <c r="ROV13" s="43"/>
      <c r="ROW13" s="43"/>
      <c r="ROX13" s="43"/>
      <c r="ROY13" s="43"/>
      <c r="ROZ13" s="43"/>
      <c r="RPA13" s="43"/>
      <c r="RPB13" s="43"/>
      <c r="RPC13" s="43"/>
      <c r="RPD13" s="43"/>
      <c r="RPE13" s="43"/>
      <c r="RPF13" s="43"/>
      <c r="RPG13" s="43"/>
      <c r="RPH13" s="43"/>
      <c r="RPI13" s="43"/>
      <c r="RPJ13" s="43"/>
      <c r="RPK13" s="43"/>
      <c r="RPL13" s="43"/>
      <c r="RPM13" s="43"/>
      <c r="RPN13" s="43"/>
      <c r="RPO13" s="43"/>
      <c r="RPP13" s="43"/>
      <c r="RPQ13" s="43"/>
      <c r="RPR13" s="43"/>
      <c r="RPS13" s="43"/>
      <c r="RPT13" s="43"/>
      <c r="RPU13" s="43"/>
      <c r="RPV13" s="43"/>
      <c r="RPW13" s="43"/>
      <c r="RPX13" s="43"/>
      <c r="RPY13" s="43"/>
      <c r="RPZ13" s="43"/>
      <c r="RQA13" s="43"/>
      <c r="RQB13" s="43"/>
      <c r="RQC13" s="43"/>
      <c r="RQD13" s="43"/>
      <c r="RQE13" s="43"/>
      <c r="RQF13" s="43"/>
      <c r="RQG13" s="43"/>
      <c r="RQH13" s="43"/>
      <c r="RQI13" s="43"/>
      <c r="RQJ13" s="43"/>
      <c r="RQK13" s="43"/>
      <c r="RQL13" s="43"/>
      <c r="RQM13" s="43"/>
      <c r="RQN13" s="43"/>
      <c r="RQO13" s="43"/>
      <c r="RQP13" s="43"/>
      <c r="RQQ13" s="43"/>
      <c r="RQR13" s="43"/>
      <c r="RQS13" s="43"/>
      <c r="RQT13" s="43"/>
      <c r="RQU13" s="43"/>
      <c r="RQV13" s="43"/>
      <c r="RQW13" s="43"/>
      <c r="RQX13" s="43"/>
      <c r="RQY13" s="43"/>
      <c r="RQZ13" s="43"/>
      <c r="RRA13" s="43"/>
      <c r="RRB13" s="43"/>
      <c r="RRC13" s="43"/>
      <c r="RRD13" s="43"/>
      <c r="RRE13" s="43"/>
      <c r="RRF13" s="43"/>
      <c r="RRG13" s="43"/>
      <c r="RRH13" s="43"/>
      <c r="RRI13" s="43"/>
      <c r="RRJ13" s="43"/>
      <c r="RRK13" s="43"/>
      <c r="RRL13" s="43"/>
      <c r="RRM13" s="43"/>
      <c r="RRN13" s="43"/>
      <c r="RRO13" s="43"/>
      <c r="RRP13" s="43"/>
      <c r="RRQ13" s="43"/>
      <c r="RRR13" s="43"/>
      <c r="RRS13" s="43"/>
      <c r="RRT13" s="43"/>
      <c r="RRU13" s="43"/>
      <c r="RRV13" s="43"/>
      <c r="RRW13" s="43"/>
      <c r="RRX13" s="43"/>
      <c r="RRY13" s="43"/>
      <c r="RRZ13" s="43"/>
      <c r="RSA13" s="43"/>
      <c r="RSB13" s="43"/>
      <c r="RSC13" s="43"/>
      <c r="RSD13" s="43"/>
      <c r="RSE13" s="43"/>
      <c r="RSF13" s="43"/>
      <c r="RSG13" s="43"/>
      <c r="RSH13" s="43"/>
      <c r="RSI13" s="43"/>
      <c r="RSJ13" s="43"/>
      <c r="RSK13" s="43"/>
      <c r="RSL13" s="43"/>
      <c r="RSM13" s="43"/>
      <c r="RSN13" s="43"/>
      <c r="RSO13" s="43"/>
      <c r="RSP13" s="43"/>
      <c r="RSQ13" s="43"/>
      <c r="RSR13" s="43"/>
      <c r="RSS13" s="43"/>
      <c r="RST13" s="43"/>
      <c r="RSU13" s="43"/>
      <c r="RSV13" s="43"/>
      <c r="RSW13" s="43"/>
      <c r="RSX13" s="43"/>
      <c r="RSY13" s="43"/>
      <c r="RSZ13" s="43"/>
      <c r="RTA13" s="43"/>
      <c r="RTB13" s="43"/>
      <c r="RTC13" s="43"/>
      <c r="RTD13" s="43"/>
      <c r="RTE13" s="43"/>
      <c r="RTF13" s="43"/>
      <c r="RTG13" s="43"/>
      <c r="RTH13" s="43"/>
      <c r="RTI13" s="43"/>
      <c r="RTJ13" s="43"/>
      <c r="RTK13" s="43"/>
      <c r="RTL13" s="43"/>
      <c r="RTM13" s="43"/>
      <c r="RTN13" s="43"/>
      <c r="RTO13" s="43"/>
      <c r="RTP13" s="43"/>
      <c r="RTQ13" s="43"/>
      <c r="RTR13" s="43"/>
      <c r="RTS13" s="43"/>
      <c r="RTT13" s="43"/>
      <c r="RTU13" s="43"/>
      <c r="RTV13" s="43"/>
      <c r="RTW13" s="43"/>
      <c r="RTX13" s="43"/>
      <c r="RTY13" s="43"/>
      <c r="RTZ13" s="43"/>
      <c r="RUA13" s="43"/>
      <c r="RUB13" s="43"/>
      <c r="RUC13" s="43"/>
      <c r="RUD13" s="43"/>
      <c r="RUE13" s="43"/>
      <c r="RUF13" s="43"/>
      <c r="RUG13" s="43"/>
      <c r="RUH13" s="43"/>
      <c r="RUI13" s="43"/>
      <c r="RUJ13" s="43"/>
      <c r="RUK13" s="43"/>
      <c r="RUL13" s="43"/>
      <c r="RUM13" s="43"/>
      <c r="RUN13" s="43"/>
      <c r="RUO13" s="43"/>
      <c r="RUP13" s="43"/>
      <c r="RUQ13" s="43"/>
      <c r="RUR13" s="43"/>
      <c r="RUS13" s="43"/>
      <c r="RUT13" s="43"/>
      <c r="RUU13" s="43"/>
      <c r="RUV13" s="43"/>
      <c r="RUW13" s="43"/>
      <c r="RUX13" s="43"/>
      <c r="RUY13" s="43"/>
      <c r="RUZ13" s="43"/>
      <c r="RVA13" s="43"/>
      <c r="RVB13" s="43"/>
      <c r="RVC13" s="43"/>
      <c r="RVD13" s="43"/>
      <c r="RVE13" s="43"/>
      <c r="RVF13" s="43"/>
      <c r="RVG13" s="43"/>
      <c r="RVH13" s="43"/>
      <c r="RVI13" s="43"/>
      <c r="RVJ13" s="43"/>
      <c r="RVK13" s="43"/>
      <c r="RVL13" s="43"/>
      <c r="RVM13" s="43"/>
      <c r="RVN13" s="43"/>
      <c r="RVO13" s="43"/>
      <c r="RVP13" s="43"/>
      <c r="RVQ13" s="43"/>
      <c r="RVR13" s="43"/>
      <c r="RVS13" s="43"/>
      <c r="RVT13" s="43"/>
      <c r="RVU13" s="43"/>
      <c r="RVV13" s="43"/>
      <c r="RVW13" s="43"/>
      <c r="RVX13" s="43"/>
      <c r="RVY13" s="43"/>
      <c r="RVZ13" s="43"/>
      <c r="RWA13" s="43"/>
      <c r="RWB13" s="43"/>
      <c r="RWC13" s="43"/>
      <c r="RWD13" s="43"/>
      <c r="RWE13" s="43"/>
      <c r="RWF13" s="43"/>
      <c r="RWG13" s="43"/>
      <c r="RWH13" s="43"/>
      <c r="RWI13" s="43"/>
      <c r="RWJ13" s="43"/>
      <c r="RWK13" s="43"/>
      <c r="RWL13" s="43"/>
      <c r="RWM13" s="43"/>
      <c r="RWN13" s="43"/>
      <c r="RWO13" s="43"/>
      <c r="RWP13" s="43"/>
      <c r="RWQ13" s="43"/>
      <c r="RWR13" s="43"/>
      <c r="RWS13" s="43"/>
      <c r="RWT13" s="43"/>
      <c r="RWU13" s="43"/>
      <c r="RWV13" s="43"/>
      <c r="RWW13" s="43"/>
      <c r="RWX13" s="43"/>
      <c r="RWY13" s="43"/>
      <c r="RWZ13" s="43"/>
      <c r="RXA13" s="43"/>
      <c r="RXB13" s="43"/>
      <c r="RXC13" s="43"/>
      <c r="RXD13" s="43"/>
      <c r="RXE13" s="43"/>
      <c r="RXF13" s="43"/>
      <c r="RXG13" s="43"/>
      <c r="RXH13" s="43"/>
      <c r="RXI13" s="43"/>
      <c r="RXJ13" s="43"/>
      <c r="RXK13" s="43"/>
      <c r="RXL13" s="43"/>
      <c r="RXM13" s="43"/>
      <c r="RXN13" s="43"/>
      <c r="RXO13" s="43"/>
      <c r="RXP13" s="43"/>
      <c r="RXQ13" s="43"/>
      <c r="RXR13" s="43"/>
      <c r="RXS13" s="43"/>
      <c r="RXT13" s="43"/>
      <c r="RXU13" s="43"/>
      <c r="RXV13" s="43"/>
      <c r="RXW13" s="43"/>
      <c r="RXX13" s="43"/>
      <c r="RXY13" s="43"/>
      <c r="RXZ13" s="43"/>
      <c r="RYA13" s="43"/>
      <c r="RYB13" s="43"/>
      <c r="RYC13" s="43"/>
      <c r="RYD13" s="43"/>
      <c r="RYE13" s="43"/>
      <c r="RYF13" s="43"/>
      <c r="RYG13" s="43"/>
      <c r="RYH13" s="43"/>
      <c r="RYI13" s="43"/>
      <c r="RYJ13" s="43"/>
      <c r="RYK13" s="43"/>
      <c r="RYL13" s="43"/>
      <c r="RYM13" s="43"/>
      <c r="RYN13" s="43"/>
      <c r="RYO13" s="43"/>
      <c r="RYP13" s="43"/>
      <c r="RYQ13" s="43"/>
      <c r="RYR13" s="43"/>
      <c r="RYS13" s="43"/>
      <c r="RYT13" s="43"/>
      <c r="RYU13" s="43"/>
      <c r="RYV13" s="43"/>
      <c r="RYW13" s="43"/>
      <c r="RYX13" s="43"/>
      <c r="RYY13" s="43"/>
      <c r="RYZ13" s="43"/>
      <c r="RZA13" s="43"/>
      <c r="RZB13" s="43"/>
      <c r="RZC13" s="43"/>
      <c r="RZD13" s="43"/>
      <c r="RZE13" s="43"/>
      <c r="RZF13" s="43"/>
      <c r="RZG13" s="43"/>
      <c r="RZH13" s="43"/>
      <c r="RZI13" s="43"/>
      <c r="RZJ13" s="43"/>
      <c r="RZK13" s="43"/>
      <c r="RZL13" s="43"/>
      <c r="RZM13" s="43"/>
      <c r="RZN13" s="43"/>
      <c r="RZO13" s="43"/>
      <c r="RZP13" s="43"/>
      <c r="RZQ13" s="43"/>
      <c r="RZR13" s="43"/>
      <c r="RZS13" s="43"/>
      <c r="RZT13" s="43"/>
      <c r="RZU13" s="43"/>
      <c r="RZV13" s="43"/>
      <c r="RZW13" s="43"/>
      <c r="RZX13" s="43"/>
      <c r="RZY13" s="43"/>
      <c r="RZZ13" s="43"/>
      <c r="SAA13" s="43"/>
      <c r="SAB13" s="43"/>
      <c r="SAC13" s="43"/>
      <c r="SAD13" s="43"/>
      <c r="SAE13" s="43"/>
      <c r="SAF13" s="43"/>
      <c r="SAG13" s="43"/>
      <c r="SAH13" s="43"/>
      <c r="SAI13" s="43"/>
      <c r="SAJ13" s="43"/>
      <c r="SAK13" s="43"/>
      <c r="SAL13" s="43"/>
      <c r="SAM13" s="43"/>
      <c r="SAN13" s="43"/>
      <c r="SAO13" s="43"/>
      <c r="SAP13" s="43"/>
      <c r="SAQ13" s="43"/>
      <c r="SAR13" s="43"/>
      <c r="SAS13" s="43"/>
      <c r="SAT13" s="43"/>
      <c r="SAU13" s="43"/>
      <c r="SAV13" s="43"/>
      <c r="SAW13" s="43"/>
      <c r="SAX13" s="43"/>
      <c r="SAY13" s="43"/>
      <c r="SAZ13" s="43"/>
      <c r="SBA13" s="43"/>
      <c r="SBB13" s="43"/>
      <c r="SBC13" s="43"/>
      <c r="SBD13" s="43"/>
      <c r="SBE13" s="43"/>
      <c r="SBF13" s="43"/>
      <c r="SBG13" s="43"/>
      <c r="SBH13" s="43"/>
      <c r="SBI13" s="43"/>
      <c r="SBJ13" s="43"/>
      <c r="SBK13" s="43"/>
      <c r="SBL13" s="43"/>
      <c r="SBM13" s="43"/>
      <c r="SBN13" s="43"/>
      <c r="SBO13" s="43"/>
      <c r="SBP13" s="43"/>
      <c r="SBQ13" s="43"/>
      <c r="SBR13" s="43"/>
      <c r="SBS13" s="43"/>
      <c r="SBT13" s="43"/>
      <c r="SBU13" s="43"/>
      <c r="SBV13" s="43"/>
      <c r="SBW13" s="43"/>
      <c r="SBX13" s="43"/>
      <c r="SBY13" s="43"/>
      <c r="SBZ13" s="43"/>
      <c r="SCA13" s="43"/>
      <c r="SCB13" s="43"/>
      <c r="SCC13" s="43"/>
      <c r="SCD13" s="43"/>
      <c r="SCE13" s="43"/>
      <c r="SCF13" s="43"/>
      <c r="SCG13" s="43"/>
      <c r="SCH13" s="43"/>
      <c r="SCI13" s="43"/>
      <c r="SCJ13" s="43"/>
      <c r="SCK13" s="43"/>
      <c r="SCL13" s="43"/>
      <c r="SCM13" s="43"/>
      <c r="SCN13" s="43"/>
      <c r="SCO13" s="43"/>
      <c r="SCP13" s="43"/>
      <c r="SCQ13" s="43"/>
      <c r="SCR13" s="43"/>
      <c r="SCS13" s="43"/>
      <c r="SCT13" s="43"/>
      <c r="SCU13" s="43"/>
      <c r="SCV13" s="43"/>
      <c r="SCW13" s="43"/>
      <c r="SCX13" s="43"/>
      <c r="SCY13" s="43"/>
      <c r="SCZ13" s="43"/>
      <c r="SDA13" s="43"/>
      <c r="SDB13" s="43"/>
      <c r="SDC13" s="43"/>
      <c r="SDD13" s="43"/>
      <c r="SDE13" s="43"/>
      <c r="SDF13" s="43"/>
      <c r="SDG13" s="43"/>
      <c r="SDH13" s="43"/>
      <c r="SDI13" s="43"/>
      <c r="SDJ13" s="43"/>
      <c r="SDK13" s="43"/>
      <c r="SDL13" s="43"/>
      <c r="SDM13" s="43"/>
      <c r="SDN13" s="43"/>
      <c r="SDO13" s="43"/>
      <c r="SDP13" s="43"/>
      <c r="SDQ13" s="43"/>
      <c r="SDR13" s="43"/>
      <c r="SDS13" s="43"/>
      <c r="SDT13" s="43"/>
      <c r="SDU13" s="43"/>
      <c r="SDV13" s="43"/>
      <c r="SDW13" s="43"/>
      <c r="SDX13" s="43"/>
      <c r="SDY13" s="43"/>
      <c r="SDZ13" s="43"/>
      <c r="SEA13" s="43"/>
      <c r="SEB13" s="43"/>
      <c r="SEC13" s="43"/>
      <c r="SED13" s="43"/>
      <c r="SEE13" s="43"/>
      <c r="SEF13" s="43"/>
      <c r="SEG13" s="43"/>
      <c r="SEH13" s="43"/>
      <c r="SEI13" s="43"/>
      <c r="SEJ13" s="43"/>
      <c r="SEK13" s="43"/>
      <c r="SEL13" s="43"/>
      <c r="SEM13" s="43"/>
      <c r="SEN13" s="43"/>
      <c r="SEO13" s="43"/>
      <c r="SEP13" s="43"/>
      <c r="SEQ13" s="43"/>
      <c r="SER13" s="43"/>
      <c r="SES13" s="43"/>
      <c r="SET13" s="43"/>
      <c r="SEU13" s="43"/>
      <c r="SEV13" s="43"/>
      <c r="SEW13" s="43"/>
      <c r="SEX13" s="43"/>
      <c r="SEY13" s="43"/>
      <c r="SEZ13" s="43"/>
      <c r="SFA13" s="43"/>
      <c r="SFB13" s="43"/>
      <c r="SFC13" s="43"/>
      <c r="SFD13" s="43"/>
      <c r="SFE13" s="43"/>
      <c r="SFF13" s="43"/>
      <c r="SFG13" s="43"/>
      <c r="SFH13" s="43"/>
      <c r="SFI13" s="43"/>
      <c r="SFJ13" s="43"/>
      <c r="SFK13" s="43"/>
      <c r="SFL13" s="43"/>
      <c r="SFM13" s="43"/>
      <c r="SFN13" s="43"/>
      <c r="SFO13" s="43"/>
      <c r="SFP13" s="43"/>
      <c r="SFQ13" s="43"/>
      <c r="SFR13" s="43"/>
      <c r="SFS13" s="43"/>
      <c r="SFT13" s="43"/>
      <c r="SFU13" s="43"/>
      <c r="SFV13" s="43"/>
      <c r="SFW13" s="43"/>
      <c r="SFX13" s="43"/>
      <c r="SFY13" s="43"/>
      <c r="SFZ13" s="43"/>
      <c r="SGA13" s="43"/>
      <c r="SGB13" s="43"/>
      <c r="SGC13" s="43"/>
      <c r="SGD13" s="43"/>
      <c r="SGE13" s="43"/>
      <c r="SGF13" s="43"/>
      <c r="SGG13" s="43"/>
      <c r="SGH13" s="43"/>
      <c r="SGI13" s="43"/>
      <c r="SGJ13" s="43"/>
      <c r="SGK13" s="43"/>
      <c r="SGL13" s="43"/>
      <c r="SGM13" s="43"/>
      <c r="SGN13" s="43"/>
      <c r="SGO13" s="43"/>
      <c r="SGP13" s="43"/>
      <c r="SGQ13" s="43"/>
      <c r="SGR13" s="43"/>
      <c r="SGS13" s="43"/>
      <c r="SGT13" s="43"/>
      <c r="SGU13" s="43"/>
      <c r="SGV13" s="43"/>
      <c r="SGW13" s="43"/>
      <c r="SGX13" s="43"/>
      <c r="SGY13" s="43"/>
      <c r="SGZ13" s="43"/>
      <c r="SHA13" s="43"/>
      <c r="SHB13" s="43"/>
      <c r="SHC13" s="43"/>
      <c r="SHD13" s="43"/>
      <c r="SHE13" s="43"/>
      <c r="SHF13" s="43"/>
      <c r="SHG13" s="43"/>
      <c r="SHH13" s="43"/>
      <c r="SHI13" s="43"/>
      <c r="SHJ13" s="43"/>
      <c r="SHK13" s="43"/>
      <c r="SHL13" s="43"/>
      <c r="SHM13" s="43"/>
      <c r="SHN13" s="43"/>
      <c r="SHO13" s="43"/>
      <c r="SHP13" s="43"/>
      <c r="SHQ13" s="43"/>
      <c r="SHR13" s="43"/>
      <c r="SHS13" s="43"/>
      <c r="SHT13" s="43"/>
      <c r="SHU13" s="43"/>
      <c r="SHV13" s="43"/>
      <c r="SHW13" s="43"/>
      <c r="SHX13" s="43"/>
      <c r="SHY13" s="43"/>
      <c r="SHZ13" s="43"/>
      <c r="SIA13" s="43"/>
      <c r="SIB13" s="43"/>
      <c r="SIC13" s="43"/>
      <c r="SID13" s="43"/>
      <c r="SIE13" s="43"/>
      <c r="SIF13" s="43"/>
      <c r="SIG13" s="43"/>
      <c r="SIH13" s="43"/>
      <c r="SII13" s="43"/>
      <c r="SIJ13" s="43"/>
      <c r="SIK13" s="43"/>
      <c r="SIL13" s="43"/>
      <c r="SIM13" s="43"/>
      <c r="SIN13" s="43"/>
      <c r="SIO13" s="43"/>
      <c r="SIP13" s="43"/>
      <c r="SIQ13" s="43"/>
      <c r="SIR13" s="43"/>
      <c r="SIS13" s="43"/>
      <c r="SIT13" s="43"/>
      <c r="SIU13" s="43"/>
      <c r="SIV13" s="43"/>
      <c r="SIW13" s="43"/>
      <c r="SIX13" s="43"/>
      <c r="SIY13" s="43"/>
      <c r="SIZ13" s="43"/>
      <c r="SJA13" s="43"/>
      <c r="SJB13" s="43"/>
      <c r="SJC13" s="43"/>
      <c r="SJD13" s="43"/>
      <c r="SJE13" s="43"/>
      <c r="SJF13" s="43"/>
      <c r="SJG13" s="43"/>
      <c r="SJH13" s="43"/>
      <c r="SJI13" s="43"/>
      <c r="SJJ13" s="43"/>
      <c r="SJK13" s="43"/>
      <c r="SJL13" s="43"/>
      <c r="SJM13" s="43"/>
      <c r="SJN13" s="43"/>
      <c r="SJO13" s="43"/>
      <c r="SJP13" s="43"/>
      <c r="SJQ13" s="43"/>
      <c r="SJR13" s="43"/>
      <c r="SJS13" s="43"/>
      <c r="SJT13" s="43"/>
      <c r="SJU13" s="43"/>
      <c r="SJV13" s="43"/>
      <c r="SJW13" s="43"/>
      <c r="SJX13" s="43"/>
      <c r="SJY13" s="43"/>
      <c r="SJZ13" s="43"/>
      <c r="SKA13" s="43"/>
      <c r="SKB13" s="43"/>
      <c r="SKC13" s="43"/>
      <c r="SKD13" s="43"/>
      <c r="SKE13" s="43"/>
      <c r="SKF13" s="43"/>
      <c r="SKG13" s="43"/>
      <c r="SKH13" s="43"/>
      <c r="SKI13" s="43"/>
      <c r="SKJ13" s="43"/>
      <c r="SKK13" s="43"/>
      <c r="SKL13" s="43"/>
      <c r="SKM13" s="43"/>
      <c r="SKN13" s="43"/>
      <c r="SKO13" s="43"/>
      <c r="SKP13" s="43"/>
      <c r="SKQ13" s="43"/>
      <c r="SKR13" s="43"/>
      <c r="SKS13" s="43"/>
      <c r="SKT13" s="43"/>
      <c r="SKU13" s="43"/>
      <c r="SKV13" s="43"/>
      <c r="SKW13" s="43"/>
      <c r="SKX13" s="43"/>
      <c r="SKY13" s="43"/>
      <c r="SKZ13" s="43"/>
      <c r="SLA13" s="43"/>
      <c r="SLB13" s="43"/>
      <c r="SLC13" s="43"/>
      <c r="SLD13" s="43"/>
      <c r="SLE13" s="43"/>
      <c r="SLF13" s="43"/>
      <c r="SLG13" s="43"/>
      <c r="SLH13" s="43"/>
      <c r="SLI13" s="43"/>
      <c r="SLJ13" s="43"/>
      <c r="SLK13" s="43"/>
      <c r="SLL13" s="43"/>
      <c r="SLM13" s="43"/>
      <c r="SLN13" s="43"/>
      <c r="SLO13" s="43"/>
      <c r="SLP13" s="43"/>
      <c r="SLQ13" s="43"/>
      <c r="SLR13" s="43"/>
      <c r="SLS13" s="43"/>
      <c r="SLT13" s="43"/>
      <c r="SLU13" s="43"/>
      <c r="SLV13" s="43"/>
      <c r="SLW13" s="43"/>
      <c r="SLX13" s="43"/>
      <c r="SLY13" s="43"/>
      <c r="SLZ13" s="43"/>
      <c r="SMA13" s="43"/>
      <c r="SMB13" s="43"/>
      <c r="SMC13" s="43"/>
      <c r="SMD13" s="43"/>
      <c r="SME13" s="43"/>
      <c r="SMF13" s="43"/>
      <c r="SMG13" s="43"/>
      <c r="SMH13" s="43"/>
      <c r="SMI13" s="43"/>
      <c r="SMJ13" s="43"/>
      <c r="SMK13" s="43"/>
      <c r="SML13" s="43"/>
      <c r="SMM13" s="43"/>
      <c r="SMN13" s="43"/>
      <c r="SMO13" s="43"/>
      <c r="SMP13" s="43"/>
      <c r="SMQ13" s="43"/>
      <c r="SMR13" s="43"/>
      <c r="SMS13" s="43"/>
      <c r="SMT13" s="43"/>
      <c r="SMU13" s="43"/>
      <c r="SMV13" s="43"/>
      <c r="SMW13" s="43"/>
      <c r="SMX13" s="43"/>
      <c r="SMY13" s="43"/>
      <c r="SMZ13" s="43"/>
      <c r="SNA13" s="43"/>
      <c r="SNB13" s="43"/>
      <c r="SNC13" s="43"/>
      <c r="SND13" s="43"/>
      <c r="SNE13" s="43"/>
      <c r="SNF13" s="43"/>
      <c r="SNG13" s="43"/>
      <c r="SNH13" s="43"/>
      <c r="SNI13" s="43"/>
      <c r="SNJ13" s="43"/>
      <c r="SNK13" s="43"/>
      <c r="SNL13" s="43"/>
      <c r="SNM13" s="43"/>
      <c r="SNN13" s="43"/>
      <c r="SNO13" s="43"/>
      <c r="SNP13" s="43"/>
      <c r="SNQ13" s="43"/>
      <c r="SNR13" s="43"/>
      <c r="SNS13" s="43"/>
      <c r="SNT13" s="43"/>
      <c r="SNU13" s="43"/>
      <c r="SNV13" s="43"/>
      <c r="SNW13" s="43"/>
      <c r="SNX13" s="43"/>
      <c r="SNY13" s="43"/>
      <c r="SNZ13" s="43"/>
      <c r="SOA13" s="43"/>
      <c r="SOB13" s="43"/>
      <c r="SOC13" s="43"/>
      <c r="SOD13" s="43"/>
      <c r="SOE13" s="43"/>
      <c r="SOF13" s="43"/>
      <c r="SOG13" s="43"/>
      <c r="SOH13" s="43"/>
      <c r="SOI13" s="43"/>
      <c r="SOJ13" s="43"/>
      <c r="SOK13" s="43"/>
      <c r="SOL13" s="43"/>
      <c r="SOM13" s="43"/>
      <c r="SON13" s="43"/>
      <c r="SOO13" s="43"/>
      <c r="SOP13" s="43"/>
      <c r="SOQ13" s="43"/>
      <c r="SOR13" s="43"/>
      <c r="SOS13" s="43"/>
      <c r="SOT13" s="43"/>
      <c r="SOU13" s="43"/>
      <c r="SOV13" s="43"/>
      <c r="SOW13" s="43"/>
      <c r="SOX13" s="43"/>
      <c r="SOY13" s="43"/>
      <c r="SOZ13" s="43"/>
      <c r="SPA13" s="43"/>
      <c r="SPB13" s="43"/>
      <c r="SPC13" s="43"/>
      <c r="SPD13" s="43"/>
      <c r="SPE13" s="43"/>
      <c r="SPF13" s="43"/>
      <c r="SPG13" s="43"/>
      <c r="SPH13" s="43"/>
      <c r="SPI13" s="43"/>
      <c r="SPJ13" s="43"/>
      <c r="SPK13" s="43"/>
      <c r="SPL13" s="43"/>
      <c r="SPM13" s="43"/>
      <c r="SPN13" s="43"/>
      <c r="SPO13" s="43"/>
      <c r="SPP13" s="43"/>
      <c r="SPQ13" s="43"/>
      <c r="SPR13" s="43"/>
      <c r="SPS13" s="43"/>
      <c r="SPT13" s="43"/>
      <c r="SPU13" s="43"/>
      <c r="SPV13" s="43"/>
      <c r="SPW13" s="43"/>
      <c r="SPX13" s="43"/>
      <c r="SPY13" s="43"/>
      <c r="SPZ13" s="43"/>
      <c r="SQA13" s="43"/>
      <c r="SQB13" s="43"/>
      <c r="SQC13" s="43"/>
      <c r="SQD13" s="43"/>
      <c r="SQE13" s="43"/>
      <c r="SQF13" s="43"/>
      <c r="SQG13" s="43"/>
      <c r="SQH13" s="43"/>
      <c r="SQI13" s="43"/>
      <c r="SQJ13" s="43"/>
      <c r="SQK13" s="43"/>
      <c r="SQL13" s="43"/>
      <c r="SQM13" s="43"/>
      <c r="SQN13" s="43"/>
      <c r="SQO13" s="43"/>
      <c r="SQP13" s="43"/>
      <c r="SQQ13" s="43"/>
      <c r="SQR13" s="43"/>
      <c r="SQS13" s="43"/>
      <c r="SQT13" s="43"/>
      <c r="SQU13" s="43"/>
      <c r="SQV13" s="43"/>
      <c r="SQW13" s="43"/>
      <c r="SQX13" s="43"/>
      <c r="SQY13" s="43"/>
      <c r="SQZ13" s="43"/>
      <c r="SRA13" s="43"/>
      <c r="SRB13" s="43"/>
      <c r="SRC13" s="43"/>
      <c r="SRD13" s="43"/>
      <c r="SRE13" s="43"/>
      <c r="SRF13" s="43"/>
      <c r="SRG13" s="43"/>
      <c r="SRH13" s="43"/>
      <c r="SRI13" s="43"/>
      <c r="SRJ13" s="43"/>
      <c r="SRK13" s="43"/>
      <c r="SRL13" s="43"/>
      <c r="SRM13" s="43"/>
      <c r="SRN13" s="43"/>
      <c r="SRO13" s="43"/>
      <c r="SRP13" s="43"/>
      <c r="SRQ13" s="43"/>
      <c r="SRR13" s="43"/>
      <c r="SRS13" s="43"/>
      <c r="SRT13" s="43"/>
      <c r="SRU13" s="43"/>
      <c r="SRV13" s="43"/>
      <c r="SRW13" s="43"/>
      <c r="SRX13" s="43"/>
      <c r="SRY13" s="43"/>
      <c r="SRZ13" s="43"/>
      <c r="SSA13" s="43"/>
      <c r="SSB13" s="43"/>
      <c r="SSC13" s="43"/>
      <c r="SSD13" s="43"/>
      <c r="SSE13" s="43"/>
      <c r="SSF13" s="43"/>
      <c r="SSG13" s="43"/>
      <c r="SSH13" s="43"/>
      <c r="SSI13" s="43"/>
      <c r="SSJ13" s="43"/>
      <c r="SSK13" s="43"/>
      <c r="SSL13" s="43"/>
      <c r="SSM13" s="43"/>
      <c r="SSN13" s="43"/>
      <c r="SSO13" s="43"/>
      <c r="SSP13" s="43"/>
      <c r="SSQ13" s="43"/>
      <c r="SSR13" s="43"/>
      <c r="SSS13" s="43"/>
      <c r="SST13" s="43"/>
      <c r="SSU13" s="43"/>
      <c r="SSV13" s="43"/>
      <c r="SSW13" s="43"/>
      <c r="SSX13" s="43"/>
      <c r="SSY13" s="43"/>
      <c r="SSZ13" s="43"/>
      <c r="STA13" s="43"/>
      <c r="STB13" s="43"/>
      <c r="STC13" s="43"/>
      <c r="STD13" s="43"/>
      <c r="STE13" s="43"/>
      <c r="STF13" s="43"/>
      <c r="STG13" s="43"/>
      <c r="STH13" s="43"/>
      <c r="STI13" s="43"/>
      <c r="STJ13" s="43"/>
      <c r="STK13" s="43"/>
      <c r="STL13" s="43"/>
      <c r="STM13" s="43"/>
      <c r="STN13" s="43"/>
      <c r="STO13" s="43"/>
      <c r="STP13" s="43"/>
      <c r="STQ13" s="43"/>
      <c r="STR13" s="43"/>
      <c r="STS13" s="43"/>
      <c r="STT13" s="43"/>
      <c r="STU13" s="43"/>
      <c r="STV13" s="43"/>
      <c r="STW13" s="43"/>
      <c r="STX13" s="43"/>
      <c r="STY13" s="43"/>
      <c r="STZ13" s="43"/>
      <c r="SUA13" s="43"/>
      <c r="SUB13" s="43"/>
      <c r="SUC13" s="43"/>
      <c r="SUD13" s="43"/>
      <c r="SUE13" s="43"/>
      <c r="SUF13" s="43"/>
      <c r="SUG13" s="43"/>
      <c r="SUH13" s="43"/>
      <c r="SUI13" s="43"/>
      <c r="SUJ13" s="43"/>
      <c r="SUK13" s="43"/>
      <c r="SUL13" s="43"/>
      <c r="SUM13" s="43"/>
      <c r="SUN13" s="43"/>
      <c r="SUO13" s="43"/>
      <c r="SUP13" s="43"/>
      <c r="SUQ13" s="43"/>
      <c r="SUR13" s="43"/>
      <c r="SUS13" s="43"/>
      <c r="SUT13" s="43"/>
      <c r="SUU13" s="43"/>
      <c r="SUV13" s="43"/>
      <c r="SUW13" s="43"/>
      <c r="SUX13" s="43"/>
      <c r="SUY13" s="43"/>
      <c r="SUZ13" s="43"/>
      <c r="SVA13" s="43"/>
      <c r="SVB13" s="43"/>
      <c r="SVC13" s="43"/>
      <c r="SVD13" s="43"/>
      <c r="SVE13" s="43"/>
      <c r="SVF13" s="43"/>
      <c r="SVG13" s="43"/>
      <c r="SVH13" s="43"/>
      <c r="SVI13" s="43"/>
      <c r="SVJ13" s="43"/>
      <c r="SVK13" s="43"/>
      <c r="SVL13" s="43"/>
      <c r="SVM13" s="43"/>
      <c r="SVN13" s="43"/>
      <c r="SVO13" s="43"/>
      <c r="SVP13" s="43"/>
      <c r="SVQ13" s="43"/>
      <c r="SVR13" s="43"/>
      <c r="SVS13" s="43"/>
      <c r="SVT13" s="43"/>
      <c r="SVU13" s="43"/>
      <c r="SVV13" s="43"/>
      <c r="SVW13" s="43"/>
      <c r="SVX13" s="43"/>
      <c r="SVY13" s="43"/>
      <c r="SVZ13" s="43"/>
      <c r="SWA13" s="43"/>
      <c r="SWB13" s="43"/>
      <c r="SWC13" s="43"/>
      <c r="SWD13" s="43"/>
      <c r="SWE13" s="43"/>
      <c r="SWF13" s="43"/>
      <c r="SWG13" s="43"/>
      <c r="SWH13" s="43"/>
      <c r="SWI13" s="43"/>
      <c r="SWJ13" s="43"/>
      <c r="SWK13" s="43"/>
      <c r="SWL13" s="43"/>
      <c r="SWM13" s="43"/>
      <c r="SWN13" s="43"/>
      <c r="SWO13" s="43"/>
      <c r="SWP13" s="43"/>
      <c r="SWQ13" s="43"/>
      <c r="SWR13" s="43"/>
      <c r="SWS13" s="43"/>
      <c r="SWT13" s="43"/>
      <c r="SWU13" s="43"/>
      <c r="SWV13" s="43"/>
      <c r="SWW13" s="43"/>
      <c r="SWX13" s="43"/>
      <c r="SWY13" s="43"/>
      <c r="SWZ13" s="43"/>
      <c r="SXA13" s="43"/>
      <c r="SXB13" s="43"/>
      <c r="SXC13" s="43"/>
      <c r="SXD13" s="43"/>
      <c r="SXE13" s="43"/>
      <c r="SXF13" s="43"/>
      <c r="SXG13" s="43"/>
      <c r="SXH13" s="43"/>
      <c r="SXI13" s="43"/>
      <c r="SXJ13" s="43"/>
      <c r="SXK13" s="43"/>
      <c r="SXL13" s="43"/>
      <c r="SXM13" s="43"/>
      <c r="SXN13" s="43"/>
      <c r="SXO13" s="43"/>
      <c r="SXP13" s="43"/>
      <c r="SXQ13" s="43"/>
      <c r="SXR13" s="43"/>
      <c r="SXS13" s="43"/>
      <c r="SXT13" s="43"/>
      <c r="SXU13" s="43"/>
      <c r="SXV13" s="43"/>
      <c r="SXW13" s="43"/>
      <c r="SXX13" s="43"/>
      <c r="SXY13" s="43"/>
      <c r="SXZ13" s="43"/>
      <c r="SYA13" s="43"/>
      <c r="SYB13" s="43"/>
      <c r="SYC13" s="43"/>
      <c r="SYD13" s="43"/>
      <c r="SYE13" s="43"/>
      <c r="SYF13" s="43"/>
      <c r="SYG13" s="43"/>
      <c r="SYH13" s="43"/>
      <c r="SYI13" s="43"/>
      <c r="SYJ13" s="43"/>
      <c r="SYK13" s="43"/>
      <c r="SYL13" s="43"/>
      <c r="SYM13" s="43"/>
      <c r="SYN13" s="43"/>
      <c r="SYO13" s="43"/>
      <c r="SYP13" s="43"/>
      <c r="SYQ13" s="43"/>
      <c r="SYR13" s="43"/>
      <c r="SYS13" s="43"/>
      <c r="SYT13" s="43"/>
      <c r="SYU13" s="43"/>
      <c r="SYV13" s="43"/>
      <c r="SYW13" s="43"/>
      <c r="SYX13" s="43"/>
      <c r="SYY13" s="43"/>
      <c r="SYZ13" s="43"/>
      <c r="SZA13" s="43"/>
      <c r="SZB13" s="43"/>
      <c r="SZC13" s="43"/>
      <c r="SZD13" s="43"/>
      <c r="SZE13" s="43"/>
      <c r="SZF13" s="43"/>
      <c r="SZG13" s="43"/>
      <c r="SZH13" s="43"/>
      <c r="SZI13" s="43"/>
      <c r="SZJ13" s="43"/>
      <c r="SZK13" s="43"/>
      <c r="SZL13" s="43"/>
      <c r="SZM13" s="43"/>
      <c r="SZN13" s="43"/>
      <c r="SZO13" s="43"/>
      <c r="SZP13" s="43"/>
      <c r="SZQ13" s="43"/>
      <c r="SZR13" s="43"/>
      <c r="SZS13" s="43"/>
      <c r="SZT13" s="43"/>
      <c r="SZU13" s="43"/>
      <c r="SZV13" s="43"/>
      <c r="SZW13" s="43"/>
      <c r="SZX13" s="43"/>
      <c r="SZY13" s="43"/>
      <c r="SZZ13" s="43"/>
      <c r="TAA13" s="43"/>
      <c r="TAB13" s="43"/>
      <c r="TAC13" s="43"/>
      <c r="TAD13" s="43"/>
      <c r="TAE13" s="43"/>
      <c r="TAF13" s="43"/>
      <c r="TAG13" s="43"/>
      <c r="TAH13" s="43"/>
      <c r="TAI13" s="43"/>
      <c r="TAJ13" s="43"/>
      <c r="TAK13" s="43"/>
      <c r="TAL13" s="43"/>
      <c r="TAM13" s="43"/>
      <c r="TAN13" s="43"/>
      <c r="TAO13" s="43"/>
      <c r="TAP13" s="43"/>
      <c r="TAQ13" s="43"/>
      <c r="TAR13" s="43"/>
      <c r="TAS13" s="43"/>
      <c r="TAT13" s="43"/>
      <c r="TAU13" s="43"/>
      <c r="TAV13" s="43"/>
      <c r="TAW13" s="43"/>
      <c r="TAX13" s="43"/>
      <c r="TAY13" s="43"/>
      <c r="TAZ13" s="43"/>
      <c r="TBA13" s="43"/>
      <c r="TBB13" s="43"/>
      <c r="TBC13" s="43"/>
      <c r="TBD13" s="43"/>
      <c r="TBE13" s="43"/>
      <c r="TBF13" s="43"/>
      <c r="TBG13" s="43"/>
      <c r="TBH13" s="43"/>
      <c r="TBI13" s="43"/>
      <c r="TBJ13" s="43"/>
      <c r="TBK13" s="43"/>
      <c r="TBL13" s="43"/>
      <c r="TBM13" s="43"/>
      <c r="TBN13" s="43"/>
      <c r="TBO13" s="43"/>
      <c r="TBP13" s="43"/>
      <c r="TBQ13" s="43"/>
      <c r="TBR13" s="43"/>
      <c r="TBS13" s="43"/>
      <c r="TBT13" s="43"/>
      <c r="TBU13" s="43"/>
      <c r="TBV13" s="43"/>
      <c r="TBW13" s="43"/>
      <c r="TBX13" s="43"/>
      <c r="TBY13" s="43"/>
      <c r="TBZ13" s="43"/>
      <c r="TCA13" s="43"/>
      <c r="TCB13" s="43"/>
      <c r="TCC13" s="43"/>
      <c r="TCD13" s="43"/>
      <c r="TCE13" s="43"/>
      <c r="TCF13" s="43"/>
      <c r="TCG13" s="43"/>
      <c r="TCH13" s="43"/>
      <c r="TCI13" s="43"/>
      <c r="TCJ13" s="43"/>
      <c r="TCK13" s="43"/>
      <c r="TCL13" s="43"/>
      <c r="TCM13" s="43"/>
      <c r="TCN13" s="43"/>
      <c r="TCO13" s="43"/>
      <c r="TCP13" s="43"/>
      <c r="TCQ13" s="43"/>
      <c r="TCR13" s="43"/>
      <c r="TCS13" s="43"/>
      <c r="TCT13" s="43"/>
      <c r="TCU13" s="43"/>
      <c r="TCV13" s="43"/>
      <c r="TCW13" s="43"/>
      <c r="TCX13" s="43"/>
      <c r="TCY13" s="43"/>
      <c r="TCZ13" s="43"/>
      <c r="TDA13" s="43"/>
      <c r="TDB13" s="43"/>
      <c r="TDC13" s="43"/>
      <c r="TDD13" s="43"/>
      <c r="TDE13" s="43"/>
      <c r="TDF13" s="43"/>
      <c r="TDG13" s="43"/>
      <c r="TDH13" s="43"/>
      <c r="TDI13" s="43"/>
      <c r="TDJ13" s="43"/>
      <c r="TDK13" s="43"/>
      <c r="TDL13" s="43"/>
      <c r="TDM13" s="43"/>
      <c r="TDN13" s="43"/>
      <c r="TDO13" s="43"/>
      <c r="TDP13" s="43"/>
      <c r="TDQ13" s="43"/>
      <c r="TDR13" s="43"/>
      <c r="TDS13" s="43"/>
      <c r="TDT13" s="43"/>
      <c r="TDU13" s="43"/>
      <c r="TDV13" s="43"/>
      <c r="TDW13" s="43"/>
      <c r="TDX13" s="43"/>
      <c r="TDY13" s="43"/>
      <c r="TDZ13" s="43"/>
      <c r="TEA13" s="43"/>
      <c r="TEB13" s="43"/>
      <c r="TEC13" s="43"/>
      <c r="TED13" s="43"/>
      <c r="TEE13" s="43"/>
      <c r="TEF13" s="43"/>
      <c r="TEG13" s="43"/>
      <c r="TEH13" s="43"/>
      <c r="TEI13" s="43"/>
      <c r="TEJ13" s="43"/>
      <c r="TEK13" s="43"/>
      <c r="TEL13" s="43"/>
      <c r="TEM13" s="43"/>
      <c r="TEN13" s="43"/>
      <c r="TEO13" s="43"/>
      <c r="TEP13" s="43"/>
      <c r="TEQ13" s="43"/>
      <c r="TER13" s="43"/>
      <c r="TES13" s="43"/>
      <c r="TET13" s="43"/>
      <c r="TEU13" s="43"/>
      <c r="TEV13" s="43"/>
      <c r="TEW13" s="43"/>
      <c r="TEX13" s="43"/>
      <c r="TEY13" s="43"/>
      <c r="TEZ13" s="43"/>
      <c r="TFA13" s="43"/>
      <c r="TFB13" s="43"/>
      <c r="TFC13" s="43"/>
      <c r="TFD13" s="43"/>
      <c r="TFE13" s="43"/>
      <c r="TFF13" s="43"/>
      <c r="TFG13" s="43"/>
      <c r="TFH13" s="43"/>
      <c r="TFI13" s="43"/>
      <c r="TFJ13" s="43"/>
      <c r="TFK13" s="43"/>
      <c r="TFL13" s="43"/>
      <c r="TFM13" s="43"/>
      <c r="TFN13" s="43"/>
      <c r="TFO13" s="43"/>
      <c r="TFP13" s="43"/>
      <c r="TFQ13" s="43"/>
      <c r="TFR13" s="43"/>
      <c r="TFS13" s="43"/>
      <c r="TFT13" s="43"/>
      <c r="TFU13" s="43"/>
      <c r="TFV13" s="43"/>
      <c r="TFW13" s="43"/>
      <c r="TFX13" s="43"/>
      <c r="TFY13" s="43"/>
      <c r="TFZ13" s="43"/>
      <c r="TGA13" s="43"/>
      <c r="TGB13" s="43"/>
      <c r="TGC13" s="43"/>
      <c r="TGD13" s="43"/>
      <c r="TGE13" s="43"/>
      <c r="TGF13" s="43"/>
      <c r="TGG13" s="43"/>
      <c r="TGH13" s="43"/>
      <c r="TGI13" s="43"/>
      <c r="TGJ13" s="43"/>
      <c r="TGK13" s="43"/>
      <c r="TGL13" s="43"/>
      <c r="TGM13" s="43"/>
      <c r="TGN13" s="43"/>
      <c r="TGO13" s="43"/>
      <c r="TGP13" s="43"/>
      <c r="TGQ13" s="43"/>
      <c r="TGR13" s="43"/>
      <c r="TGS13" s="43"/>
      <c r="TGT13" s="43"/>
      <c r="TGU13" s="43"/>
      <c r="TGV13" s="43"/>
      <c r="TGW13" s="43"/>
      <c r="TGX13" s="43"/>
      <c r="TGY13" s="43"/>
      <c r="TGZ13" s="43"/>
      <c r="THA13" s="43"/>
      <c r="THB13" s="43"/>
      <c r="THC13" s="43"/>
      <c r="THD13" s="43"/>
      <c r="THE13" s="43"/>
      <c r="THF13" s="43"/>
      <c r="THG13" s="43"/>
      <c r="THH13" s="43"/>
      <c r="THI13" s="43"/>
      <c r="THJ13" s="43"/>
      <c r="THK13" s="43"/>
      <c r="THL13" s="43"/>
      <c r="THM13" s="43"/>
      <c r="THN13" s="43"/>
      <c r="THO13" s="43"/>
      <c r="THP13" s="43"/>
      <c r="THQ13" s="43"/>
      <c r="THR13" s="43"/>
      <c r="THS13" s="43"/>
      <c r="THT13" s="43"/>
      <c r="THU13" s="43"/>
      <c r="THV13" s="43"/>
      <c r="THW13" s="43"/>
      <c r="THX13" s="43"/>
      <c r="THY13" s="43"/>
      <c r="THZ13" s="43"/>
      <c r="TIA13" s="43"/>
      <c r="TIB13" s="43"/>
      <c r="TIC13" s="43"/>
      <c r="TID13" s="43"/>
      <c r="TIE13" s="43"/>
      <c r="TIF13" s="43"/>
      <c r="TIG13" s="43"/>
      <c r="TIH13" s="43"/>
      <c r="TII13" s="43"/>
      <c r="TIJ13" s="43"/>
      <c r="TIK13" s="43"/>
      <c r="TIL13" s="43"/>
      <c r="TIM13" s="43"/>
      <c r="TIN13" s="43"/>
      <c r="TIO13" s="43"/>
      <c r="TIP13" s="43"/>
      <c r="TIQ13" s="43"/>
      <c r="TIR13" s="43"/>
      <c r="TIS13" s="43"/>
      <c r="TIT13" s="43"/>
      <c r="TIU13" s="43"/>
      <c r="TIV13" s="43"/>
      <c r="TIW13" s="43"/>
      <c r="TIX13" s="43"/>
      <c r="TIY13" s="43"/>
      <c r="TIZ13" s="43"/>
      <c r="TJA13" s="43"/>
      <c r="TJB13" s="43"/>
      <c r="TJC13" s="43"/>
      <c r="TJD13" s="43"/>
      <c r="TJE13" s="43"/>
      <c r="TJF13" s="43"/>
      <c r="TJG13" s="43"/>
      <c r="TJH13" s="43"/>
      <c r="TJI13" s="43"/>
      <c r="TJJ13" s="43"/>
      <c r="TJK13" s="43"/>
      <c r="TJL13" s="43"/>
      <c r="TJM13" s="43"/>
      <c r="TJN13" s="43"/>
      <c r="TJO13" s="43"/>
      <c r="TJP13" s="43"/>
      <c r="TJQ13" s="43"/>
      <c r="TJR13" s="43"/>
      <c r="TJS13" s="43"/>
      <c r="TJT13" s="43"/>
      <c r="TJU13" s="43"/>
      <c r="TJV13" s="43"/>
      <c r="TJW13" s="43"/>
      <c r="TJX13" s="43"/>
      <c r="TJY13" s="43"/>
      <c r="TJZ13" s="43"/>
      <c r="TKA13" s="43"/>
      <c r="TKB13" s="43"/>
      <c r="TKC13" s="43"/>
      <c r="TKD13" s="43"/>
      <c r="TKE13" s="43"/>
      <c r="TKF13" s="43"/>
      <c r="TKG13" s="43"/>
      <c r="TKH13" s="43"/>
      <c r="TKI13" s="43"/>
      <c r="TKJ13" s="43"/>
      <c r="TKK13" s="43"/>
      <c r="TKL13" s="43"/>
      <c r="TKM13" s="43"/>
      <c r="TKN13" s="43"/>
      <c r="TKO13" s="43"/>
      <c r="TKP13" s="43"/>
      <c r="TKQ13" s="43"/>
      <c r="TKR13" s="43"/>
      <c r="TKS13" s="43"/>
      <c r="TKT13" s="43"/>
      <c r="TKU13" s="43"/>
      <c r="TKV13" s="43"/>
      <c r="TKW13" s="43"/>
      <c r="TKX13" s="43"/>
      <c r="TKY13" s="43"/>
      <c r="TKZ13" s="43"/>
      <c r="TLA13" s="43"/>
      <c r="TLB13" s="43"/>
      <c r="TLC13" s="43"/>
      <c r="TLD13" s="43"/>
      <c r="TLE13" s="43"/>
      <c r="TLF13" s="43"/>
      <c r="TLG13" s="43"/>
      <c r="TLH13" s="43"/>
      <c r="TLI13" s="43"/>
      <c r="TLJ13" s="43"/>
      <c r="TLK13" s="43"/>
      <c r="TLL13" s="43"/>
      <c r="TLM13" s="43"/>
      <c r="TLN13" s="43"/>
      <c r="TLO13" s="43"/>
      <c r="TLP13" s="43"/>
      <c r="TLQ13" s="43"/>
      <c r="TLR13" s="43"/>
      <c r="TLS13" s="43"/>
      <c r="TLT13" s="43"/>
      <c r="TLU13" s="43"/>
      <c r="TLV13" s="43"/>
      <c r="TLW13" s="43"/>
      <c r="TLX13" s="43"/>
      <c r="TLY13" s="43"/>
      <c r="TLZ13" s="43"/>
      <c r="TMA13" s="43"/>
      <c r="TMB13" s="43"/>
      <c r="TMC13" s="43"/>
      <c r="TMD13" s="43"/>
      <c r="TME13" s="43"/>
      <c r="TMF13" s="43"/>
      <c r="TMG13" s="43"/>
      <c r="TMH13" s="43"/>
      <c r="TMI13" s="43"/>
      <c r="TMJ13" s="43"/>
      <c r="TMK13" s="43"/>
      <c r="TML13" s="43"/>
      <c r="TMM13" s="43"/>
      <c r="TMN13" s="43"/>
      <c r="TMO13" s="43"/>
      <c r="TMP13" s="43"/>
      <c r="TMQ13" s="43"/>
      <c r="TMR13" s="43"/>
      <c r="TMS13" s="43"/>
      <c r="TMT13" s="43"/>
      <c r="TMU13" s="43"/>
      <c r="TMV13" s="43"/>
      <c r="TMW13" s="43"/>
      <c r="TMX13" s="43"/>
      <c r="TMY13" s="43"/>
      <c r="TMZ13" s="43"/>
      <c r="TNA13" s="43"/>
      <c r="TNB13" s="43"/>
      <c r="TNC13" s="43"/>
      <c r="TND13" s="43"/>
      <c r="TNE13" s="43"/>
      <c r="TNF13" s="43"/>
      <c r="TNG13" s="43"/>
      <c r="TNH13" s="43"/>
      <c r="TNI13" s="43"/>
      <c r="TNJ13" s="43"/>
      <c r="TNK13" s="43"/>
      <c r="TNL13" s="43"/>
      <c r="TNM13" s="43"/>
      <c r="TNN13" s="43"/>
      <c r="TNO13" s="43"/>
      <c r="TNP13" s="43"/>
      <c r="TNQ13" s="43"/>
      <c r="TNR13" s="43"/>
      <c r="TNS13" s="43"/>
      <c r="TNT13" s="43"/>
      <c r="TNU13" s="43"/>
      <c r="TNV13" s="43"/>
      <c r="TNW13" s="43"/>
      <c r="TNX13" s="43"/>
      <c r="TNY13" s="43"/>
      <c r="TNZ13" s="43"/>
      <c r="TOA13" s="43"/>
      <c r="TOB13" s="43"/>
      <c r="TOC13" s="43"/>
      <c r="TOD13" s="43"/>
      <c r="TOE13" s="43"/>
      <c r="TOF13" s="43"/>
      <c r="TOG13" s="43"/>
      <c r="TOH13" s="43"/>
      <c r="TOI13" s="43"/>
      <c r="TOJ13" s="43"/>
      <c r="TOK13" s="43"/>
      <c r="TOL13" s="43"/>
      <c r="TOM13" s="43"/>
      <c r="TON13" s="43"/>
      <c r="TOO13" s="43"/>
      <c r="TOP13" s="43"/>
      <c r="TOQ13" s="43"/>
      <c r="TOR13" s="43"/>
      <c r="TOS13" s="43"/>
      <c r="TOT13" s="43"/>
      <c r="TOU13" s="43"/>
      <c r="TOV13" s="43"/>
      <c r="TOW13" s="43"/>
      <c r="TOX13" s="43"/>
      <c r="TOY13" s="43"/>
      <c r="TOZ13" s="43"/>
      <c r="TPA13" s="43"/>
      <c r="TPB13" s="43"/>
      <c r="TPC13" s="43"/>
      <c r="TPD13" s="43"/>
      <c r="TPE13" s="43"/>
      <c r="TPF13" s="43"/>
      <c r="TPG13" s="43"/>
      <c r="TPH13" s="43"/>
      <c r="TPI13" s="43"/>
      <c r="TPJ13" s="43"/>
      <c r="TPK13" s="43"/>
      <c r="TPL13" s="43"/>
      <c r="TPM13" s="43"/>
      <c r="TPN13" s="43"/>
      <c r="TPO13" s="43"/>
      <c r="TPP13" s="43"/>
      <c r="TPQ13" s="43"/>
      <c r="TPR13" s="43"/>
      <c r="TPS13" s="43"/>
      <c r="TPT13" s="43"/>
      <c r="TPU13" s="43"/>
      <c r="TPV13" s="43"/>
      <c r="TPW13" s="43"/>
      <c r="TPX13" s="43"/>
      <c r="TPY13" s="43"/>
      <c r="TPZ13" s="43"/>
      <c r="TQA13" s="43"/>
      <c r="TQB13" s="43"/>
      <c r="TQC13" s="43"/>
      <c r="TQD13" s="43"/>
      <c r="TQE13" s="43"/>
      <c r="TQF13" s="43"/>
      <c r="TQG13" s="43"/>
      <c r="TQH13" s="43"/>
      <c r="TQI13" s="43"/>
      <c r="TQJ13" s="43"/>
      <c r="TQK13" s="43"/>
      <c r="TQL13" s="43"/>
      <c r="TQM13" s="43"/>
      <c r="TQN13" s="43"/>
      <c r="TQO13" s="43"/>
      <c r="TQP13" s="43"/>
      <c r="TQQ13" s="43"/>
      <c r="TQR13" s="43"/>
      <c r="TQS13" s="43"/>
      <c r="TQT13" s="43"/>
      <c r="TQU13" s="43"/>
      <c r="TQV13" s="43"/>
      <c r="TQW13" s="43"/>
      <c r="TQX13" s="43"/>
      <c r="TQY13" s="43"/>
      <c r="TQZ13" s="43"/>
      <c r="TRA13" s="43"/>
      <c r="TRB13" s="43"/>
      <c r="TRC13" s="43"/>
      <c r="TRD13" s="43"/>
      <c r="TRE13" s="43"/>
      <c r="TRF13" s="43"/>
      <c r="TRG13" s="43"/>
      <c r="TRH13" s="43"/>
      <c r="TRI13" s="43"/>
      <c r="TRJ13" s="43"/>
      <c r="TRK13" s="43"/>
      <c r="TRL13" s="43"/>
      <c r="TRM13" s="43"/>
      <c r="TRN13" s="43"/>
      <c r="TRO13" s="43"/>
      <c r="TRP13" s="43"/>
      <c r="TRQ13" s="43"/>
      <c r="TRR13" s="43"/>
      <c r="TRS13" s="43"/>
      <c r="TRT13" s="43"/>
      <c r="TRU13" s="43"/>
      <c r="TRV13" s="43"/>
      <c r="TRW13" s="43"/>
      <c r="TRX13" s="43"/>
      <c r="TRY13" s="43"/>
      <c r="TRZ13" s="43"/>
      <c r="TSA13" s="43"/>
      <c r="TSB13" s="43"/>
      <c r="TSC13" s="43"/>
      <c r="TSD13" s="43"/>
      <c r="TSE13" s="43"/>
      <c r="TSF13" s="43"/>
      <c r="TSG13" s="43"/>
      <c r="TSH13" s="43"/>
      <c r="TSI13" s="43"/>
      <c r="TSJ13" s="43"/>
      <c r="TSK13" s="43"/>
      <c r="TSL13" s="43"/>
      <c r="TSM13" s="43"/>
      <c r="TSN13" s="43"/>
      <c r="TSO13" s="43"/>
      <c r="TSP13" s="43"/>
      <c r="TSQ13" s="43"/>
      <c r="TSR13" s="43"/>
      <c r="TSS13" s="43"/>
      <c r="TST13" s="43"/>
      <c r="TSU13" s="43"/>
      <c r="TSV13" s="43"/>
      <c r="TSW13" s="43"/>
      <c r="TSX13" s="43"/>
      <c r="TSY13" s="43"/>
      <c r="TSZ13" s="43"/>
      <c r="TTA13" s="43"/>
      <c r="TTB13" s="43"/>
      <c r="TTC13" s="43"/>
      <c r="TTD13" s="43"/>
      <c r="TTE13" s="43"/>
      <c r="TTF13" s="43"/>
      <c r="TTG13" s="43"/>
      <c r="TTH13" s="43"/>
      <c r="TTI13" s="43"/>
      <c r="TTJ13" s="43"/>
      <c r="TTK13" s="43"/>
      <c r="TTL13" s="43"/>
      <c r="TTM13" s="43"/>
      <c r="TTN13" s="43"/>
      <c r="TTO13" s="43"/>
      <c r="TTP13" s="43"/>
      <c r="TTQ13" s="43"/>
      <c r="TTR13" s="43"/>
      <c r="TTS13" s="43"/>
      <c r="TTT13" s="43"/>
      <c r="TTU13" s="43"/>
      <c r="TTV13" s="43"/>
      <c r="TTW13" s="43"/>
      <c r="TTX13" s="43"/>
      <c r="TTY13" s="43"/>
      <c r="TTZ13" s="43"/>
      <c r="TUA13" s="43"/>
      <c r="TUB13" s="43"/>
      <c r="TUC13" s="43"/>
      <c r="TUD13" s="43"/>
      <c r="TUE13" s="43"/>
      <c r="TUF13" s="43"/>
      <c r="TUG13" s="43"/>
      <c r="TUH13" s="43"/>
      <c r="TUI13" s="43"/>
      <c r="TUJ13" s="43"/>
      <c r="TUK13" s="43"/>
      <c r="TUL13" s="43"/>
      <c r="TUM13" s="43"/>
      <c r="TUN13" s="43"/>
      <c r="TUO13" s="43"/>
      <c r="TUP13" s="43"/>
      <c r="TUQ13" s="43"/>
      <c r="TUR13" s="43"/>
      <c r="TUS13" s="43"/>
      <c r="TUT13" s="43"/>
      <c r="TUU13" s="43"/>
      <c r="TUV13" s="43"/>
      <c r="TUW13" s="43"/>
      <c r="TUX13" s="43"/>
      <c r="TUY13" s="43"/>
      <c r="TUZ13" s="43"/>
      <c r="TVA13" s="43"/>
      <c r="TVB13" s="43"/>
      <c r="TVC13" s="43"/>
      <c r="TVD13" s="43"/>
      <c r="TVE13" s="43"/>
      <c r="TVF13" s="43"/>
      <c r="TVG13" s="43"/>
      <c r="TVH13" s="43"/>
      <c r="TVI13" s="43"/>
      <c r="TVJ13" s="43"/>
      <c r="TVK13" s="43"/>
      <c r="TVL13" s="43"/>
      <c r="TVM13" s="43"/>
      <c r="TVN13" s="43"/>
      <c r="TVO13" s="43"/>
      <c r="TVP13" s="43"/>
      <c r="TVQ13" s="43"/>
      <c r="TVR13" s="43"/>
      <c r="TVS13" s="43"/>
      <c r="TVT13" s="43"/>
      <c r="TVU13" s="43"/>
      <c r="TVV13" s="43"/>
      <c r="TVW13" s="43"/>
      <c r="TVX13" s="43"/>
      <c r="TVY13" s="43"/>
      <c r="TVZ13" s="43"/>
      <c r="TWA13" s="43"/>
      <c r="TWB13" s="43"/>
      <c r="TWC13" s="43"/>
      <c r="TWD13" s="43"/>
      <c r="TWE13" s="43"/>
      <c r="TWF13" s="43"/>
      <c r="TWG13" s="43"/>
      <c r="TWH13" s="43"/>
      <c r="TWI13" s="43"/>
      <c r="TWJ13" s="43"/>
      <c r="TWK13" s="43"/>
      <c r="TWL13" s="43"/>
      <c r="TWM13" s="43"/>
      <c r="TWN13" s="43"/>
      <c r="TWO13" s="43"/>
      <c r="TWP13" s="43"/>
      <c r="TWQ13" s="43"/>
      <c r="TWR13" s="43"/>
      <c r="TWS13" s="43"/>
      <c r="TWT13" s="43"/>
      <c r="TWU13" s="43"/>
      <c r="TWV13" s="43"/>
      <c r="TWW13" s="43"/>
      <c r="TWX13" s="43"/>
      <c r="TWY13" s="43"/>
      <c r="TWZ13" s="43"/>
      <c r="TXA13" s="43"/>
      <c r="TXB13" s="43"/>
      <c r="TXC13" s="43"/>
      <c r="TXD13" s="43"/>
      <c r="TXE13" s="43"/>
      <c r="TXF13" s="43"/>
      <c r="TXG13" s="43"/>
      <c r="TXH13" s="43"/>
      <c r="TXI13" s="43"/>
      <c r="TXJ13" s="43"/>
      <c r="TXK13" s="43"/>
      <c r="TXL13" s="43"/>
      <c r="TXM13" s="43"/>
      <c r="TXN13" s="43"/>
      <c r="TXO13" s="43"/>
      <c r="TXP13" s="43"/>
      <c r="TXQ13" s="43"/>
      <c r="TXR13" s="43"/>
      <c r="TXS13" s="43"/>
      <c r="TXT13" s="43"/>
      <c r="TXU13" s="43"/>
      <c r="TXV13" s="43"/>
      <c r="TXW13" s="43"/>
      <c r="TXX13" s="43"/>
      <c r="TXY13" s="43"/>
      <c r="TXZ13" s="43"/>
      <c r="TYA13" s="43"/>
      <c r="TYB13" s="43"/>
      <c r="TYC13" s="43"/>
      <c r="TYD13" s="43"/>
      <c r="TYE13" s="43"/>
      <c r="TYF13" s="43"/>
      <c r="TYG13" s="43"/>
      <c r="TYH13" s="43"/>
      <c r="TYI13" s="43"/>
      <c r="TYJ13" s="43"/>
      <c r="TYK13" s="43"/>
      <c r="TYL13" s="43"/>
      <c r="TYM13" s="43"/>
      <c r="TYN13" s="43"/>
      <c r="TYO13" s="43"/>
      <c r="TYP13" s="43"/>
      <c r="TYQ13" s="43"/>
      <c r="TYR13" s="43"/>
      <c r="TYS13" s="43"/>
      <c r="TYT13" s="43"/>
      <c r="TYU13" s="43"/>
      <c r="TYV13" s="43"/>
      <c r="TYW13" s="43"/>
      <c r="TYX13" s="43"/>
      <c r="TYY13" s="43"/>
      <c r="TYZ13" s="43"/>
      <c r="TZA13" s="43"/>
      <c r="TZB13" s="43"/>
      <c r="TZC13" s="43"/>
      <c r="TZD13" s="43"/>
      <c r="TZE13" s="43"/>
      <c r="TZF13" s="43"/>
      <c r="TZG13" s="43"/>
      <c r="TZH13" s="43"/>
      <c r="TZI13" s="43"/>
      <c r="TZJ13" s="43"/>
      <c r="TZK13" s="43"/>
      <c r="TZL13" s="43"/>
      <c r="TZM13" s="43"/>
      <c r="TZN13" s="43"/>
      <c r="TZO13" s="43"/>
      <c r="TZP13" s="43"/>
      <c r="TZQ13" s="43"/>
      <c r="TZR13" s="43"/>
      <c r="TZS13" s="43"/>
      <c r="TZT13" s="43"/>
      <c r="TZU13" s="43"/>
      <c r="TZV13" s="43"/>
      <c r="TZW13" s="43"/>
      <c r="TZX13" s="43"/>
      <c r="TZY13" s="43"/>
      <c r="TZZ13" s="43"/>
      <c r="UAA13" s="43"/>
      <c r="UAB13" s="43"/>
      <c r="UAC13" s="43"/>
      <c r="UAD13" s="43"/>
      <c r="UAE13" s="43"/>
      <c r="UAF13" s="43"/>
      <c r="UAG13" s="43"/>
      <c r="UAH13" s="43"/>
      <c r="UAI13" s="43"/>
      <c r="UAJ13" s="43"/>
      <c r="UAK13" s="43"/>
      <c r="UAL13" s="43"/>
      <c r="UAM13" s="43"/>
      <c r="UAN13" s="43"/>
      <c r="UAO13" s="43"/>
      <c r="UAP13" s="43"/>
      <c r="UAQ13" s="43"/>
      <c r="UAR13" s="43"/>
      <c r="UAS13" s="43"/>
      <c r="UAT13" s="43"/>
      <c r="UAU13" s="43"/>
      <c r="UAV13" s="43"/>
      <c r="UAW13" s="43"/>
      <c r="UAX13" s="43"/>
      <c r="UAY13" s="43"/>
      <c r="UAZ13" s="43"/>
      <c r="UBA13" s="43"/>
      <c r="UBB13" s="43"/>
      <c r="UBC13" s="43"/>
      <c r="UBD13" s="43"/>
      <c r="UBE13" s="43"/>
      <c r="UBF13" s="43"/>
      <c r="UBG13" s="43"/>
      <c r="UBH13" s="43"/>
      <c r="UBI13" s="43"/>
      <c r="UBJ13" s="43"/>
      <c r="UBK13" s="43"/>
      <c r="UBL13" s="43"/>
      <c r="UBM13" s="43"/>
      <c r="UBN13" s="43"/>
      <c r="UBO13" s="43"/>
      <c r="UBP13" s="43"/>
      <c r="UBQ13" s="43"/>
      <c r="UBR13" s="43"/>
      <c r="UBS13" s="43"/>
      <c r="UBT13" s="43"/>
      <c r="UBU13" s="43"/>
      <c r="UBV13" s="43"/>
      <c r="UBW13" s="43"/>
      <c r="UBX13" s="43"/>
      <c r="UBY13" s="43"/>
      <c r="UBZ13" s="43"/>
      <c r="UCA13" s="43"/>
      <c r="UCB13" s="43"/>
      <c r="UCC13" s="43"/>
      <c r="UCD13" s="43"/>
      <c r="UCE13" s="43"/>
      <c r="UCF13" s="43"/>
      <c r="UCG13" s="43"/>
      <c r="UCH13" s="43"/>
      <c r="UCI13" s="43"/>
      <c r="UCJ13" s="43"/>
      <c r="UCK13" s="43"/>
      <c r="UCL13" s="43"/>
      <c r="UCM13" s="43"/>
      <c r="UCN13" s="43"/>
      <c r="UCO13" s="43"/>
      <c r="UCP13" s="43"/>
      <c r="UCQ13" s="43"/>
      <c r="UCR13" s="43"/>
      <c r="UCS13" s="43"/>
      <c r="UCT13" s="43"/>
      <c r="UCU13" s="43"/>
      <c r="UCV13" s="43"/>
      <c r="UCW13" s="43"/>
      <c r="UCX13" s="43"/>
      <c r="UCY13" s="43"/>
      <c r="UCZ13" s="43"/>
      <c r="UDA13" s="43"/>
      <c r="UDB13" s="43"/>
      <c r="UDC13" s="43"/>
      <c r="UDD13" s="43"/>
      <c r="UDE13" s="43"/>
      <c r="UDF13" s="43"/>
      <c r="UDG13" s="43"/>
      <c r="UDH13" s="43"/>
      <c r="UDI13" s="43"/>
      <c r="UDJ13" s="43"/>
      <c r="UDK13" s="43"/>
      <c r="UDL13" s="43"/>
      <c r="UDM13" s="43"/>
      <c r="UDN13" s="43"/>
      <c r="UDO13" s="43"/>
      <c r="UDP13" s="43"/>
      <c r="UDQ13" s="43"/>
      <c r="UDR13" s="43"/>
      <c r="UDS13" s="43"/>
      <c r="UDT13" s="43"/>
      <c r="UDU13" s="43"/>
      <c r="UDV13" s="43"/>
      <c r="UDW13" s="43"/>
      <c r="UDX13" s="43"/>
      <c r="UDY13" s="43"/>
      <c r="UDZ13" s="43"/>
      <c r="UEA13" s="43"/>
      <c r="UEB13" s="43"/>
      <c r="UEC13" s="43"/>
      <c r="UED13" s="43"/>
      <c r="UEE13" s="43"/>
      <c r="UEF13" s="43"/>
      <c r="UEG13" s="43"/>
      <c r="UEH13" s="43"/>
      <c r="UEI13" s="43"/>
      <c r="UEJ13" s="43"/>
      <c r="UEK13" s="43"/>
      <c r="UEL13" s="43"/>
      <c r="UEM13" s="43"/>
      <c r="UEN13" s="43"/>
      <c r="UEO13" s="43"/>
      <c r="UEP13" s="43"/>
      <c r="UEQ13" s="43"/>
      <c r="UER13" s="43"/>
      <c r="UES13" s="43"/>
      <c r="UET13" s="43"/>
      <c r="UEU13" s="43"/>
      <c r="UEV13" s="43"/>
      <c r="UEW13" s="43"/>
      <c r="UEX13" s="43"/>
      <c r="UEY13" s="43"/>
      <c r="UEZ13" s="43"/>
      <c r="UFA13" s="43"/>
      <c r="UFB13" s="43"/>
      <c r="UFC13" s="43"/>
      <c r="UFD13" s="43"/>
      <c r="UFE13" s="43"/>
      <c r="UFF13" s="43"/>
      <c r="UFG13" s="43"/>
      <c r="UFH13" s="43"/>
      <c r="UFI13" s="43"/>
      <c r="UFJ13" s="43"/>
      <c r="UFK13" s="43"/>
      <c r="UFL13" s="43"/>
      <c r="UFM13" s="43"/>
      <c r="UFN13" s="43"/>
      <c r="UFO13" s="43"/>
      <c r="UFP13" s="43"/>
      <c r="UFQ13" s="43"/>
      <c r="UFR13" s="43"/>
      <c r="UFS13" s="43"/>
      <c r="UFT13" s="43"/>
      <c r="UFU13" s="43"/>
      <c r="UFV13" s="43"/>
      <c r="UFW13" s="43"/>
      <c r="UFX13" s="43"/>
      <c r="UFY13" s="43"/>
      <c r="UFZ13" s="43"/>
      <c r="UGA13" s="43"/>
      <c r="UGB13" s="43"/>
      <c r="UGC13" s="43"/>
      <c r="UGD13" s="43"/>
      <c r="UGE13" s="43"/>
      <c r="UGF13" s="43"/>
      <c r="UGG13" s="43"/>
      <c r="UGH13" s="43"/>
      <c r="UGI13" s="43"/>
      <c r="UGJ13" s="43"/>
      <c r="UGK13" s="43"/>
      <c r="UGL13" s="43"/>
      <c r="UGM13" s="43"/>
      <c r="UGN13" s="43"/>
      <c r="UGO13" s="43"/>
      <c r="UGP13" s="43"/>
      <c r="UGQ13" s="43"/>
      <c r="UGR13" s="43"/>
      <c r="UGS13" s="43"/>
      <c r="UGT13" s="43"/>
      <c r="UGU13" s="43"/>
      <c r="UGV13" s="43"/>
      <c r="UGW13" s="43"/>
      <c r="UGX13" s="43"/>
      <c r="UGY13" s="43"/>
      <c r="UGZ13" s="43"/>
      <c r="UHA13" s="43"/>
      <c r="UHB13" s="43"/>
      <c r="UHC13" s="43"/>
      <c r="UHD13" s="43"/>
      <c r="UHE13" s="43"/>
      <c r="UHF13" s="43"/>
      <c r="UHG13" s="43"/>
      <c r="UHH13" s="43"/>
      <c r="UHI13" s="43"/>
      <c r="UHJ13" s="43"/>
      <c r="UHK13" s="43"/>
      <c r="UHL13" s="43"/>
      <c r="UHM13" s="43"/>
      <c r="UHN13" s="43"/>
      <c r="UHO13" s="43"/>
      <c r="UHP13" s="43"/>
      <c r="UHQ13" s="43"/>
      <c r="UHR13" s="43"/>
      <c r="UHS13" s="43"/>
      <c r="UHT13" s="43"/>
      <c r="UHU13" s="43"/>
      <c r="UHV13" s="43"/>
      <c r="UHW13" s="43"/>
      <c r="UHX13" s="43"/>
      <c r="UHY13" s="43"/>
      <c r="UHZ13" s="43"/>
      <c r="UIA13" s="43"/>
      <c r="UIB13" s="43"/>
      <c r="UIC13" s="43"/>
      <c r="UID13" s="43"/>
      <c r="UIE13" s="43"/>
      <c r="UIF13" s="43"/>
      <c r="UIG13" s="43"/>
      <c r="UIH13" s="43"/>
      <c r="UII13" s="43"/>
      <c r="UIJ13" s="43"/>
      <c r="UIK13" s="43"/>
      <c r="UIL13" s="43"/>
      <c r="UIM13" s="43"/>
      <c r="UIN13" s="43"/>
      <c r="UIO13" s="43"/>
      <c r="UIP13" s="43"/>
      <c r="UIQ13" s="43"/>
      <c r="UIR13" s="43"/>
      <c r="UIS13" s="43"/>
      <c r="UIT13" s="43"/>
      <c r="UIU13" s="43"/>
      <c r="UIV13" s="43"/>
      <c r="UIW13" s="43"/>
      <c r="UIX13" s="43"/>
      <c r="UIY13" s="43"/>
      <c r="UIZ13" s="43"/>
      <c r="UJA13" s="43"/>
      <c r="UJB13" s="43"/>
      <c r="UJC13" s="43"/>
      <c r="UJD13" s="43"/>
      <c r="UJE13" s="43"/>
      <c r="UJF13" s="43"/>
      <c r="UJG13" s="43"/>
      <c r="UJH13" s="43"/>
      <c r="UJI13" s="43"/>
      <c r="UJJ13" s="43"/>
      <c r="UJK13" s="43"/>
      <c r="UJL13" s="43"/>
      <c r="UJM13" s="43"/>
      <c r="UJN13" s="43"/>
      <c r="UJO13" s="43"/>
      <c r="UJP13" s="43"/>
      <c r="UJQ13" s="43"/>
      <c r="UJR13" s="43"/>
      <c r="UJS13" s="43"/>
      <c r="UJT13" s="43"/>
      <c r="UJU13" s="43"/>
      <c r="UJV13" s="43"/>
      <c r="UJW13" s="43"/>
      <c r="UJX13" s="43"/>
      <c r="UJY13" s="43"/>
      <c r="UJZ13" s="43"/>
      <c r="UKA13" s="43"/>
      <c r="UKB13" s="43"/>
      <c r="UKC13" s="43"/>
      <c r="UKD13" s="43"/>
      <c r="UKE13" s="43"/>
      <c r="UKF13" s="43"/>
      <c r="UKG13" s="43"/>
      <c r="UKH13" s="43"/>
      <c r="UKI13" s="43"/>
      <c r="UKJ13" s="43"/>
      <c r="UKK13" s="43"/>
      <c r="UKL13" s="43"/>
      <c r="UKM13" s="43"/>
      <c r="UKN13" s="43"/>
      <c r="UKO13" s="43"/>
      <c r="UKP13" s="43"/>
      <c r="UKQ13" s="43"/>
      <c r="UKR13" s="43"/>
      <c r="UKS13" s="43"/>
      <c r="UKT13" s="43"/>
      <c r="UKU13" s="43"/>
      <c r="UKV13" s="43"/>
      <c r="UKW13" s="43"/>
      <c r="UKX13" s="43"/>
      <c r="UKY13" s="43"/>
      <c r="UKZ13" s="43"/>
      <c r="ULA13" s="43"/>
      <c r="ULB13" s="43"/>
      <c r="ULC13" s="43"/>
      <c r="ULD13" s="43"/>
      <c r="ULE13" s="43"/>
      <c r="ULF13" s="43"/>
      <c r="ULG13" s="43"/>
      <c r="ULH13" s="43"/>
      <c r="ULI13" s="43"/>
      <c r="ULJ13" s="43"/>
      <c r="ULK13" s="43"/>
      <c r="ULL13" s="43"/>
      <c r="ULM13" s="43"/>
      <c r="ULN13" s="43"/>
      <c r="ULO13" s="43"/>
      <c r="ULP13" s="43"/>
      <c r="ULQ13" s="43"/>
      <c r="ULR13" s="43"/>
      <c r="ULS13" s="43"/>
      <c r="ULT13" s="43"/>
      <c r="ULU13" s="43"/>
      <c r="ULV13" s="43"/>
      <c r="ULW13" s="43"/>
      <c r="ULX13" s="43"/>
      <c r="ULY13" s="43"/>
      <c r="ULZ13" s="43"/>
      <c r="UMA13" s="43"/>
      <c r="UMB13" s="43"/>
      <c r="UMC13" s="43"/>
      <c r="UMD13" s="43"/>
      <c r="UME13" s="43"/>
      <c r="UMF13" s="43"/>
      <c r="UMG13" s="43"/>
      <c r="UMH13" s="43"/>
      <c r="UMI13" s="43"/>
      <c r="UMJ13" s="43"/>
      <c r="UMK13" s="43"/>
      <c r="UML13" s="43"/>
      <c r="UMM13" s="43"/>
      <c r="UMN13" s="43"/>
      <c r="UMO13" s="43"/>
      <c r="UMP13" s="43"/>
      <c r="UMQ13" s="43"/>
      <c r="UMR13" s="43"/>
      <c r="UMS13" s="43"/>
      <c r="UMT13" s="43"/>
      <c r="UMU13" s="43"/>
      <c r="UMV13" s="43"/>
      <c r="UMW13" s="43"/>
      <c r="UMX13" s="43"/>
      <c r="UMY13" s="43"/>
      <c r="UMZ13" s="43"/>
      <c r="UNA13" s="43"/>
      <c r="UNB13" s="43"/>
      <c r="UNC13" s="43"/>
      <c r="UND13" s="43"/>
      <c r="UNE13" s="43"/>
      <c r="UNF13" s="43"/>
      <c r="UNG13" s="43"/>
      <c r="UNH13" s="43"/>
      <c r="UNI13" s="43"/>
      <c r="UNJ13" s="43"/>
      <c r="UNK13" s="43"/>
      <c r="UNL13" s="43"/>
      <c r="UNM13" s="43"/>
      <c r="UNN13" s="43"/>
      <c r="UNO13" s="43"/>
      <c r="UNP13" s="43"/>
      <c r="UNQ13" s="43"/>
      <c r="UNR13" s="43"/>
      <c r="UNS13" s="43"/>
      <c r="UNT13" s="43"/>
      <c r="UNU13" s="43"/>
      <c r="UNV13" s="43"/>
      <c r="UNW13" s="43"/>
      <c r="UNX13" s="43"/>
      <c r="UNY13" s="43"/>
      <c r="UNZ13" s="43"/>
      <c r="UOA13" s="43"/>
      <c r="UOB13" s="43"/>
      <c r="UOC13" s="43"/>
      <c r="UOD13" s="43"/>
      <c r="UOE13" s="43"/>
      <c r="UOF13" s="43"/>
      <c r="UOG13" s="43"/>
      <c r="UOH13" s="43"/>
      <c r="UOI13" s="43"/>
      <c r="UOJ13" s="43"/>
      <c r="UOK13" s="43"/>
      <c r="UOL13" s="43"/>
      <c r="UOM13" s="43"/>
      <c r="UON13" s="43"/>
      <c r="UOO13" s="43"/>
      <c r="UOP13" s="43"/>
      <c r="UOQ13" s="43"/>
      <c r="UOR13" s="43"/>
      <c r="UOS13" s="43"/>
      <c r="UOT13" s="43"/>
      <c r="UOU13" s="43"/>
      <c r="UOV13" s="43"/>
      <c r="UOW13" s="43"/>
      <c r="UOX13" s="43"/>
      <c r="UOY13" s="43"/>
      <c r="UOZ13" s="43"/>
      <c r="UPA13" s="43"/>
      <c r="UPB13" s="43"/>
      <c r="UPC13" s="43"/>
      <c r="UPD13" s="43"/>
      <c r="UPE13" s="43"/>
      <c r="UPF13" s="43"/>
      <c r="UPG13" s="43"/>
      <c r="UPH13" s="43"/>
      <c r="UPI13" s="43"/>
      <c r="UPJ13" s="43"/>
      <c r="UPK13" s="43"/>
      <c r="UPL13" s="43"/>
      <c r="UPM13" s="43"/>
      <c r="UPN13" s="43"/>
      <c r="UPO13" s="43"/>
      <c r="UPP13" s="43"/>
      <c r="UPQ13" s="43"/>
      <c r="UPR13" s="43"/>
      <c r="UPS13" s="43"/>
      <c r="UPT13" s="43"/>
      <c r="UPU13" s="43"/>
      <c r="UPV13" s="43"/>
      <c r="UPW13" s="43"/>
      <c r="UPX13" s="43"/>
      <c r="UPY13" s="43"/>
      <c r="UPZ13" s="43"/>
      <c r="UQA13" s="43"/>
      <c r="UQB13" s="43"/>
      <c r="UQC13" s="43"/>
      <c r="UQD13" s="43"/>
      <c r="UQE13" s="43"/>
      <c r="UQF13" s="43"/>
      <c r="UQG13" s="43"/>
      <c r="UQH13" s="43"/>
      <c r="UQI13" s="43"/>
      <c r="UQJ13" s="43"/>
      <c r="UQK13" s="43"/>
      <c r="UQL13" s="43"/>
      <c r="UQM13" s="43"/>
      <c r="UQN13" s="43"/>
      <c r="UQO13" s="43"/>
      <c r="UQP13" s="43"/>
      <c r="UQQ13" s="43"/>
      <c r="UQR13" s="43"/>
      <c r="UQS13" s="43"/>
      <c r="UQT13" s="43"/>
      <c r="UQU13" s="43"/>
      <c r="UQV13" s="43"/>
      <c r="UQW13" s="43"/>
      <c r="UQX13" s="43"/>
      <c r="UQY13" s="43"/>
      <c r="UQZ13" s="43"/>
      <c r="URA13" s="43"/>
      <c r="URB13" s="43"/>
      <c r="URC13" s="43"/>
      <c r="URD13" s="43"/>
      <c r="URE13" s="43"/>
      <c r="URF13" s="43"/>
      <c r="URG13" s="43"/>
      <c r="URH13" s="43"/>
      <c r="URI13" s="43"/>
      <c r="URJ13" s="43"/>
      <c r="URK13" s="43"/>
      <c r="URL13" s="43"/>
      <c r="URM13" s="43"/>
      <c r="URN13" s="43"/>
      <c r="URO13" s="43"/>
      <c r="URP13" s="43"/>
      <c r="URQ13" s="43"/>
      <c r="URR13" s="43"/>
      <c r="URS13" s="43"/>
      <c r="URT13" s="43"/>
      <c r="URU13" s="43"/>
      <c r="URV13" s="43"/>
      <c r="URW13" s="43"/>
      <c r="URX13" s="43"/>
      <c r="URY13" s="43"/>
      <c r="URZ13" s="43"/>
      <c r="USA13" s="43"/>
      <c r="USB13" s="43"/>
      <c r="USC13" s="43"/>
      <c r="USD13" s="43"/>
      <c r="USE13" s="43"/>
      <c r="USF13" s="43"/>
      <c r="USG13" s="43"/>
      <c r="USH13" s="43"/>
      <c r="USI13" s="43"/>
      <c r="USJ13" s="43"/>
      <c r="USK13" s="43"/>
      <c r="USL13" s="43"/>
      <c r="USM13" s="43"/>
      <c r="USN13" s="43"/>
      <c r="USO13" s="43"/>
      <c r="USP13" s="43"/>
      <c r="USQ13" s="43"/>
      <c r="USR13" s="43"/>
      <c r="USS13" s="43"/>
      <c r="UST13" s="43"/>
      <c r="USU13" s="43"/>
      <c r="USV13" s="43"/>
      <c r="USW13" s="43"/>
      <c r="USX13" s="43"/>
      <c r="USY13" s="43"/>
      <c r="USZ13" s="43"/>
      <c r="UTA13" s="43"/>
      <c r="UTB13" s="43"/>
      <c r="UTC13" s="43"/>
      <c r="UTD13" s="43"/>
      <c r="UTE13" s="43"/>
      <c r="UTF13" s="43"/>
      <c r="UTG13" s="43"/>
      <c r="UTH13" s="43"/>
      <c r="UTI13" s="43"/>
      <c r="UTJ13" s="43"/>
      <c r="UTK13" s="43"/>
      <c r="UTL13" s="43"/>
      <c r="UTM13" s="43"/>
      <c r="UTN13" s="43"/>
      <c r="UTO13" s="43"/>
      <c r="UTP13" s="43"/>
      <c r="UTQ13" s="43"/>
      <c r="UTR13" s="43"/>
      <c r="UTS13" s="43"/>
      <c r="UTT13" s="43"/>
      <c r="UTU13" s="43"/>
      <c r="UTV13" s="43"/>
      <c r="UTW13" s="43"/>
      <c r="UTX13" s="43"/>
      <c r="UTY13" s="43"/>
      <c r="UTZ13" s="43"/>
      <c r="UUA13" s="43"/>
      <c r="UUB13" s="43"/>
      <c r="UUC13" s="43"/>
      <c r="UUD13" s="43"/>
      <c r="UUE13" s="43"/>
      <c r="UUF13" s="43"/>
      <c r="UUG13" s="43"/>
      <c r="UUH13" s="43"/>
      <c r="UUI13" s="43"/>
      <c r="UUJ13" s="43"/>
      <c r="UUK13" s="43"/>
      <c r="UUL13" s="43"/>
      <c r="UUM13" s="43"/>
      <c r="UUN13" s="43"/>
      <c r="UUO13" s="43"/>
      <c r="UUP13" s="43"/>
      <c r="UUQ13" s="43"/>
      <c r="UUR13" s="43"/>
      <c r="UUS13" s="43"/>
      <c r="UUT13" s="43"/>
      <c r="UUU13" s="43"/>
      <c r="UUV13" s="43"/>
      <c r="UUW13" s="43"/>
      <c r="UUX13" s="43"/>
      <c r="UUY13" s="43"/>
      <c r="UUZ13" s="43"/>
      <c r="UVA13" s="43"/>
      <c r="UVB13" s="43"/>
      <c r="UVC13" s="43"/>
      <c r="UVD13" s="43"/>
      <c r="UVE13" s="43"/>
      <c r="UVF13" s="43"/>
      <c r="UVG13" s="43"/>
      <c r="UVH13" s="43"/>
      <c r="UVI13" s="43"/>
      <c r="UVJ13" s="43"/>
      <c r="UVK13" s="43"/>
      <c r="UVL13" s="43"/>
      <c r="UVM13" s="43"/>
      <c r="UVN13" s="43"/>
      <c r="UVO13" s="43"/>
      <c r="UVP13" s="43"/>
      <c r="UVQ13" s="43"/>
      <c r="UVR13" s="43"/>
      <c r="UVS13" s="43"/>
      <c r="UVT13" s="43"/>
      <c r="UVU13" s="43"/>
      <c r="UVV13" s="43"/>
      <c r="UVW13" s="43"/>
      <c r="UVX13" s="43"/>
      <c r="UVY13" s="43"/>
      <c r="UVZ13" s="43"/>
      <c r="UWA13" s="43"/>
      <c r="UWB13" s="43"/>
      <c r="UWC13" s="43"/>
      <c r="UWD13" s="43"/>
      <c r="UWE13" s="43"/>
      <c r="UWF13" s="43"/>
      <c r="UWG13" s="43"/>
      <c r="UWH13" s="43"/>
      <c r="UWI13" s="43"/>
      <c r="UWJ13" s="43"/>
      <c r="UWK13" s="43"/>
      <c r="UWL13" s="43"/>
      <c r="UWM13" s="43"/>
      <c r="UWN13" s="43"/>
      <c r="UWO13" s="43"/>
      <c r="UWP13" s="43"/>
      <c r="UWQ13" s="43"/>
      <c r="UWR13" s="43"/>
      <c r="UWS13" s="43"/>
      <c r="UWT13" s="43"/>
      <c r="UWU13" s="43"/>
      <c r="UWV13" s="43"/>
      <c r="UWW13" s="43"/>
      <c r="UWX13" s="43"/>
      <c r="UWY13" s="43"/>
      <c r="UWZ13" s="43"/>
      <c r="UXA13" s="43"/>
      <c r="UXB13" s="43"/>
      <c r="UXC13" s="43"/>
      <c r="UXD13" s="43"/>
      <c r="UXE13" s="43"/>
      <c r="UXF13" s="43"/>
      <c r="UXG13" s="43"/>
      <c r="UXH13" s="43"/>
      <c r="UXI13" s="43"/>
      <c r="UXJ13" s="43"/>
      <c r="UXK13" s="43"/>
      <c r="UXL13" s="43"/>
      <c r="UXM13" s="43"/>
      <c r="UXN13" s="43"/>
      <c r="UXO13" s="43"/>
      <c r="UXP13" s="43"/>
      <c r="UXQ13" s="43"/>
      <c r="UXR13" s="43"/>
      <c r="UXS13" s="43"/>
      <c r="UXT13" s="43"/>
      <c r="UXU13" s="43"/>
      <c r="UXV13" s="43"/>
      <c r="UXW13" s="43"/>
      <c r="UXX13" s="43"/>
      <c r="UXY13" s="43"/>
      <c r="UXZ13" s="43"/>
      <c r="UYA13" s="43"/>
      <c r="UYB13" s="43"/>
      <c r="UYC13" s="43"/>
      <c r="UYD13" s="43"/>
      <c r="UYE13" s="43"/>
      <c r="UYF13" s="43"/>
      <c r="UYG13" s="43"/>
      <c r="UYH13" s="43"/>
      <c r="UYI13" s="43"/>
      <c r="UYJ13" s="43"/>
      <c r="UYK13" s="43"/>
      <c r="UYL13" s="43"/>
      <c r="UYM13" s="43"/>
      <c r="UYN13" s="43"/>
      <c r="UYO13" s="43"/>
      <c r="UYP13" s="43"/>
      <c r="UYQ13" s="43"/>
      <c r="UYR13" s="43"/>
      <c r="UYS13" s="43"/>
      <c r="UYT13" s="43"/>
      <c r="UYU13" s="43"/>
      <c r="UYV13" s="43"/>
      <c r="UYW13" s="43"/>
      <c r="UYX13" s="43"/>
      <c r="UYY13" s="43"/>
      <c r="UYZ13" s="43"/>
      <c r="UZA13" s="43"/>
      <c r="UZB13" s="43"/>
      <c r="UZC13" s="43"/>
      <c r="UZD13" s="43"/>
      <c r="UZE13" s="43"/>
      <c r="UZF13" s="43"/>
      <c r="UZG13" s="43"/>
      <c r="UZH13" s="43"/>
      <c r="UZI13" s="43"/>
      <c r="UZJ13" s="43"/>
      <c r="UZK13" s="43"/>
      <c r="UZL13" s="43"/>
      <c r="UZM13" s="43"/>
      <c r="UZN13" s="43"/>
      <c r="UZO13" s="43"/>
      <c r="UZP13" s="43"/>
      <c r="UZQ13" s="43"/>
      <c r="UZR13" s="43"/>
      <c r="UZS13" s="43"/>
      <c r="UZT13" s="43"/>
      <c r="UZU13" s="43"/>
      <c r="UZV13" s="43"/>
      <c r="UZW13" s="43"/>
      <c r="UZX13" s="43"/>
      <c r="UZY13" s="43"/>
      <c r="UZZ13" s="43"/>
      <c r="VAA13" s="43"/>
      <c r="VAB13" s="43"/>
      <c r="VAC13" s="43"/>
      <c r="VAD13" s="43"/>
      <c r="VAE13" s="43"/>
      <c r="VAF13" s="43"/>
      <c r="VAG13" s="43"/>
      <c r="VAH13" s="43"/>
      <c r="VAI13" s="43"/>
      <c r="VAJ13" s="43"/>
      <c r="VAK13" s="43"/>
      <c r="VAL13" s="43"/>
      <c r="VAM13" s="43"/>
      <c r="VAN13" s="43"/>
      <c r="VAO13" s="43"/>
      <c r="VAP13" s="43"/>
      <c r="VAQ13" s="43"/>
      <c r="VAR13" s="43"/>
      <c r="VAS13" s="43"/>
      <c r="VAT13" s="43"/>
      <c r="VAU13" s="43"/>
      <c r="VAV13" s="43"/>
      <c r="VAW13" s="43"/>
      <c r="VAX13" s="43"/>
      <c r="VAY13" s="43"/>
      <c r="VAZ13" s="43"/>
      <c r="VBA13" s="43"/>
      <c r="VBB13" s="43"/>
      <c r="VBC13" s="43"/>
      <c r="VBD13" s="43"/>
      <c r="VBE13" s="43"/>
      <c r="VBF13" s="43"/>
      <c r="VBG13" s="43"/>
      <c r="VBH13" s="43"/>
      <c r="VBI13" s="43"/>
      <c r="VBJ13" s="43"/>
      <c r="VBK13" s="43"/>
      <c r="VBL13" s="43"/>
      <c r="VBM13" s="43"/>
      <c r="VBN13" s="43"/>
      <c r="VBO13" s="43"/>
      <c r="VBP13" s="43"/>
      <c r="VBQ13" s="43"/>
      <c r="VBR13" s="43"/>
      <c r="VBS13" s="43"/>
      <c r="VBT13" s="43"/>
      <c r="VBU13" s="43"/>
      <c r="VBV13" s="43"/>
      <c r="VBW13" s="43"/>
      <c r="VBX13" s="43"/>
      <c r="VBY13" s="43"/>
      <c r="VBZ13" s="43"/>
      <c r="VCA13" s="43"/>
      <c r="VCB13" s="43"/>
      <c r="VCC13" s="43"/>
      <c r="VCD13" s="43"/>
      <c r="VCE13" s="43"/>
      <c r="VCF13" s="43"/>
      <c r="VCG13" s="43"/>
      <c r="VCH13" s="43"/>
      <c r="VCI13" s="43"/>
      <c r="VCJ13" s="43"/>
      <c r="VCK13" s="43"/>
      <c r="VCL13" s="43"/>
      <c r="VCM13" s="43"/>
      <c r="VCN13" s="43"/>
      <c r="VCO13" s="43"/>
      <c r="VCP13" s="43"/>
      <c r="VCQ13" s="43"/>
      <c r="VCR13" s="43"/>
      <c r="VCS13" s="43"/>
      <c r="VCT13" s="43"/>
      <c r="VCU13" s="43"/>
      <c r="VCV13" s="43"/>
      <c r="VCW13" s="43"/>
      <c r="VCX13" s="43"/>
      <c r="VCY13" s="43"/>
      <c r="VCZ13" s="43"/>
      <c r="VDA13" s="43"/>
      <c r="VDB13" s="43"/>
      <c r="VDC13" s="43"/>
      <c r="VDD13" s="43"/>
      <c r="VDE13" s="43"/>
      <c r="VDF13" s="43"/>
      <c r="VDG13" s="43"/>
      <c r="VDH13" s="43"/>
      <c r="VDI13" s="43"/>
      <c r="VDJ13" s="43"/>
      <c r="VDK13" s="43"/>
      <c r="VDL13" s="43"/>
      <c r="VDM13" s="43"/>
      <c r="VDN13" s="43"/>
      <c r="VDO13" s="43"/>
      <c r="VDP13" s="43"/>
      <c r="VDQ13" s="43"/>
      <c r="VDR13" s="43"/>
      <c r="VDS13" s="43"/>
      <c r="VDT13" s="43"/>
      <c r="VDU13" s="43"/>
      <c r="VDV13" s="43"/>
      <c r="VDW13" s="43"/>
      <c r="VDX13" s="43"/>
      <c r="VDY13" s="43"/>
      <c r="VDZ13" s="43"/>
      <c r="VEA13" s="43"/>
      <c r="VEB13" s="43"/>
      <c r="VEC13" s="43"/>
      <c r="VED13" s="43"/>
      <c r="VEE13" s="43"/>
      <c r="VEF13" s="43"/>
      <c r="VEG13" s="43"/>
      <c r="VEH13" s="43"/>
      <c r="VEI13" s="43"/>
      <c r="VEJ13" s="43"/>
      <c r="VEK13" s="43"/>
      <c r="VEL13" s="43"/>
      <c r="VEM13" s="43"/>
      <c r="VEN13" s="43"/>
      <c r="VEO13" s="43"/>
      <c r="VEP13" s="43"/>
      <c r="VEQ13" s="43"/>
      <c r="VER13" s="43"/>
      <c r="VES13" s="43"/>
      <c r="VET13" s="43"/>
      <c r="VEU13" s="43"/>
      <c r="VEV13" s="43"/>
      <c r="VEW13" s="43"/>
      <c r="VEX13" s="43"/>
      <c r="VEY13" s="43"/>
      <c r="VEZ13" s="43"/>
      <c r="VFA13" s="43"/>
      <c r="VFB13" s="43"/>
      <c r="VFC13" s="43"/>
      <c r="VFD13" s="43"/>
      <c r="VFE13" s="43"/>
      <c r="VFF13" s="43"/>
      <c r="VFG13" s="43"/>
      <c r="VFH13" s="43"/>
      <c r="VFI13" s="43"/>
      <c r="VFJ13" s="43"/>
      <c r="VFK13" s="43"/>
      <c r="VFL13" s="43"/>
      <c r="VFM13" s="43"/>
      <c r="VFN13" s="43"/>
      <c r="VFO13" s="43"/>
      <c r="VFP13" s="43"/>
      <c r="VFQ13" s="43"/>
      <c r="VFR13" s="43"/>
      <c r="VFS13" s="43"/>
      <c r="VFT13" s="43"/>
      <c r="VFU13" s="43"/>
      <c r="VFV13" s="43"/>
      <c r="VFW13" s="43"/>
      <c r="VFX13" s="43"/>
      <c r="VFY13" s="43"/>
      <c r="VFZ13" s="43"/>
      <c r="VGA13" s="43"/>
      <c r="VGB13" s="43"/>
      <c r="VGC13" s="43"/>
      <c r="VGD13" s="43"/>
      <c r="VGE13" s="43"/>
      <c r="VGF13" s="43"/>
      <c r="VGG13" s="43"/>
      <c r="VGH13" s="43"/>
      <c r="VGI13" s="43"/>
      <c r="VGJ13" s="43"/>
      <c r="VGK13" s="43"/>
      <c r="VGL13" s="43"/>
      <c r="VGM13" s="43"/>
      <c r="VGN13" s="43"/>
      <c r="VGO13" s="43"/>
      <c r="VGP13" s="43"/>
      <c r="VGQ13" s="43"/>
      <c r="VGR13" s="43"/>
      <c r="VGS13" s="43"/>
      <c r="VGT13" s="43"/>
      <c r="VGU13" s="43"/>
      <c r="VGV13" s="43"/>
      <c r="VGW13" s="43"/>
      <c r="VGX13" s="43"/>
      <c r="VGY13" s="43"/>
      <c r="VGZ13" s="43"/>
      <c r="VHA13" s="43"/>
      <c r="VHB13" s="43"/>
      <c r="VHC13" s="43"/>
      <c r="VHD13" s="43"/>
      <c r="VHE13" s="43"/>
      <c r="VHF13" s="43"/>
      <c r="VHG13" s="43"/>
      <c r="VHH13" s="43"/>
      <c r="VHI13" s="43"/>
      <c r="VHJ13" s="43"/>
      <c r="VHK13" s="43"/>
      <c r="VHL13" s="43"/>
      <c r="VHM13" s="43"/>
      <c r="VHN13" s="43"/>
      <c r="VHO13" s="43"/>
      <c r="VHP13" s="43"/>
      <c r="VHQ13" s="43"/>
      <c r="VHR13" s="43"/>
      <c r="VHS13" s="43"/>
      <c r="VHT13" s="43"/>
      <c r="VHU13" s="43"/>
      <c r="VHV13" s="43"/>
      <c r="VHW13" s="43"/>
      <c r="VHX13" s="43"/>
      <c r="VHY13" s="43"/>
      <c r="VHZ13" s="43"/>
      <c r="VIA13" s="43"/>
      <c r="VIB13" s="43"/>
      <c r="VIC13" s="43"/>
      <c r="VID13" s="43"/>
      <c r="VIE13" s="43"/>
      <c r="VIF13" s="43"/>
      <c r="VIG13" s="43"/>
      <c r="VIH13" s="43"/>
      <c r="VII13" s="43"/>
      <c r="VIJ13" s="43"/>
      <c r="VIK13" s="43"/>
      <c r="VIL13" s="43"/>
      <c r="VIM13" s="43"/>
      <c r="VIN13" s="43"/>
      <c r="VIO13" s="43"/>
      <c r="VIP13" s="43"/>
      <c r="VIQ13" s="43"/>
      <c r="VIR13" s="43"/>
      <c r="VIS13" s="43"/>
      <c r="VIT13" s="43"/>
      <c r="VIU13" s="43"/>
      <c r="VIV13" s="43"/>
      <c r="VIW13" s="43"/>
      <c r="VIX13" s="43"/>
      <c r="VIY13" s="43"/>
      <c r="VIZ13" s="43"/>
      <c r="VJA13" s="43"/>
      <c r="VJB13" s="43"/>
      <c r="VJC13" s="43"/>
      <c r="VJD13" s="43"/>
      <c r="VJE13" s="43"/>
      <c r="VJF13" s="43"/>
      <c r="VJG13" s="43"/>
      <c r="VJH13" s="43"/>
      <c r="VJI13" s="43"/>
      <c r="VJJ13" s="43"/>
      <c r="VJK13" s="43"/>
      <c r="VJL13" s="43"/>
      <c r="VJM13" s="43"/>
      <c r="VJN13" s="43"/>
      <c r="VJO13" s="43"/>
      <c r="VJP13" s="43"/>
      <c r="VJQ13" s="43"/>
      <c r="VJR13" s="43"/>
      <c r="VJS13" s="43"/>
      <c r="VJT13" s="43"/>
      <c r="VJU13" s="43"/>
      <c r="VJV13" s="43"/>
      <c r="VJW13" s="43"/>
      <c r="VJX13" s="43"/>
      <c r="VJY13" s="43"/>
      <c r="VJZ13" s="43"/>
      <c r="VKA13" s="43"/>
      <c r="VKB13" s="43"/>
      <c r="VKC13" s="43"/>
      <c r="VKD13" s="43"/>
      <c r="VKE13" s="43"/>
      <c r="VKF13" s="43"/>
      <c r="VKG13" s="43"/>
      <c r="VKH13" s="43"/>
      <c r="VKI13" s="43"/>
      <c r="VKJ13" s="43"/>
      <c r="VKK13" s="43"/>
      <c r="VKL13" s="43"/>
      <c r="VKM13" s="43"/>
      <c r="VKN13" s="43"/>
      <c r="VKO13" s="43"/>
      <c r="VKP13" s="43"/>
      <c r="VKQ13" s="43"/>
      <c r="VKR13" s="43"/>
      <c r="VKS13" s="43"/>
      <c r="VKT13" s="43"/>
      <c r="VKU13" s="43"/>
      <c r="VKV13" s="43"/>
      <c r="VKW13" s="43"/>
      <c r="VKX13" s="43"/>
      <c r="VKY13" s="43"/>
      <c r="VKZ13" s="43"/>
      <c r="VLA13" s="43"/>
      <c r="VLB13" s="43"/>
      <c r="VLC13" s="43"/>
      <c r="VLD13" s="43"/>
      <c r="VLE13" s="43"/>
      <c r="VLF13" s="43"/>
      <c r="VLG13" s="43"/>
      <c r="VLH13" s="43"/>
      <c r="VLI13" s="43"/>
      <c r="VLJ13" s="43"/>
      <c r="VLK13" s="43"/>
      <c r="VLL13" s="43"/>
      <c r="VLM13" s="43"/>
      <c r="VLN13" s="43"/>
      <c r="VLO13" s="43"/>
      <c r="VLP13" s="43"/>
      <c r="VLQ13" s="43"/>
      <c r="VLR13" s="43"/>
      <c r="VLS13" s="43"/>
      <c r="VLT13" s="43"/>
      <c r="VLU13" s="43"/>
      <c r="VLV13" s="43"/>
      <c r="VLW13" s="43"/>
      <c r="VLX13" s="43"/>
      <c r="VLY13" s="43"/>
      <c r="VLZ13" s="43"/>
      <c r="VMA13" s="43"/>
      <c r="VMB13" s="43"/>
      <c r="VMC13" s="43"/>
      <c r="VMD13" s="43"/>
      <c r="VME13" s="43"/>
      <c r="VMF13" s="43"/>
      <c r="VMG13" s="43"/>
      <c r="VMH13" s="43"/>
      <c r="VMI13" s="43"/>
      <c r="VMJ13" s="43"/>
      <c r="VMK13" s="43"/>
      <c r="VML13" s="43"/>
      <c r="VMM13" s="43"/>
      <c r="VMN13" s="43"/>
      <c r="VMO13" s="43"/>
      <c r="VMP13" s="43"/>
      <c r="VMQ13" s="43"/>
      <c r="VMR13" s="43"/>
      <c r="VMS13" s="43"/>
      <c r="VMT13" s="43"/>
      <c r="VMU13" s="43"/>
      <c r="VMV13" s="43"/>
      <c r="VMW13" s="43"/>
      <c r="VMX13" s="43"/>
      <c r="VMY13" s="43"/>
      <c r="VMZ13" s="43"/>
      <c r="VNA13" s="43"/>
      <c r="VNB13" s="43"/>
      <c r="VNC13" s="43"/>
      <c r="VND13" s="43"/>
      <c r="VNE13" s="43"/>
      <c r="VNF13" s="43"/>
      <c r="VNG13" s="43"/>
      <c r="VNH13" s="43"/>
      <c r="VNI13" s="43"/>
      <c r="VNJ13" s="43"/>
      <c r="VNK13" s="43"/>
      <c r="VNL13" s="43"/>
      <c r="VNM13" s="43"/>
      <c r="VNN13" s="43"/>
      <c r="VNO13" s="43"/>
      <c r="VNP13" s="43"/>
      <c r="VNQ13" s="43"/>
      <c r="VNR13" s="43"/>
      <c r="VNS13" s="43"/>
      <c r="VNT13" s="43"/>
      <c r="VNU13" s="43"/>
      <c r="VNV13" s="43"/>
      <c r="VNW13" s="43"/>
      <c r="VNX13" s="43"/>
      <c r="VNY13" s="43"/>
      <c r="VNZ13" s="43"/>
      <c r="VOA13" s="43"/>
      <c r="VOB13" s="43"/>
      <c r="VOC13" s="43"/>
      <c r="VOD13" s="43"/>
      <c r="VOE13" s="43"/>
      <c r="VOF13" s="43"/>
      <c r="VOG13" s="43"/>
      <c r="VOH13" s="43"/>
      <c r="VOI13" s="43"/>
      <c r="VOJ13" s="43"/>
      <c r="VOK13" s="43"/>
      <c r="VOL13" s="43"/>
      <c r="VOM13" s="43"/>
      <c r="VON13" s="43"/>
      <c r="VOO13" s="43"/>
      <c r="VOP13" s="43"/>
      <c r="VOQ13" s="43"/>
      <c r="VOR13" s="43"/>
      <c r="VOS13" s="43"/>
      <c r="VOT13" s="43"/>
      <c r="VOU13" s="43"/>
      <c r="VOV13" s="43"/>
      <c r="VOW13" s="43"/>
      <c r="VOX13" s="43"/>
      <c r="VOY13" s="43"/>
      <c r="VOZ13" s="43"/>
      <c r="VPA13" s="43"/>
      <c r="VPB13" s="43"/>
      <c r="VPC13" s="43"/>
      <c r="VPD13" s="43"/>
      <c r="VPE13" s="43"/>
      <c r="VPF13" s="43"/>
      <c r="VPG13" s="43"/>
      <c r="VPH13" s="43"/>
      <c r="VPI13" s="43"/>
      <c r="VPJ13" s="43"/>
      <c r="VPK13" s="43"/>
      <c r="VPL13" s="43"/>
      <c r="VPM13" s="43"/>
      <c r="VPN13" s="43"/>
      <c r="VPO13" s="43"/>
      <c r="VPP13" s="43"/>
      <c r="VPQ13" s="43"/>
      <c r="VPR13" s="43"/>
      <c r="VPS13" s="43"/>
      <c r="VPT13" s="43"/>
      <c r="VPU13" s="43"/>
      <c r="VPV13" s="43"/>
      <c r="VPW13" s="43"/>
      <c r="VPX13" s="43"/>
      <c r="VPY13" s="43"/>
      <c r="VPZ13" s="43"/>
      <c r="VQA13" s="43"/>
      <c r="VQB13" s="43"/>
      <c r="VQC13" s="43"/>
      <c r="VQD13" s="43"/>
      <c r="VQE13" s="43"/>
      <c r="VQF13" s="43"/>
      <c r="VQG13" s="43"/>
      <c r="VQH13" s="43"/>
      <c r="VQI13" s="43"/>
      <c r="VQJ13" s="43"/>
      <c r="VQK13" s="43"/>
      <c r="VQL13" s="43"/>
      <c r="VQM13" s="43"/>
      <c r="VQN13" s="43"/>
      <c r="VQO13" s="43"/>
      <c r="VQP13" s="43"/>
      <c r="VQQ13" s="43"/>
      <c r="VQR13" s="43"/>
      <c r="VQS13" s="43"/>
      <c r="VQT13" s="43"/>
      <c r="VQU13" s="43"/>
      <c r="VQV13" s="43"/>
      <c r="VQW13" s="43"/>
      <c r="VQX13" s="43"/>
      <c r="VQY13" s="43"/>
      <c r="VQZ13" s="43"/>
      <c r="VRA13" s="43"/>
      <c r="VRB13" s="43"/>
      <c r="VRC13" s="43"/>
      <c r="VRD13" s="43"/>
      <c r="VRE13" s="43"/>
      <c r="VRF13" s="43"/>
      <c r="VRG13" s="43"/>
      <c r="VRH13" s="43"/>
      <c r="VRI13" s="43"/>
      <c r="VRJ13" s="43"/>
      <c r="VRK13" s="43"/>
      <c r="VRL13" s="43"/>
      <c r="VRM13" s="43"/>
      <c r="VRN13" s="43"/>
      <c r="VRO13" s="43"/>
      <c r="VRP13" s="43"/>
      <c r="VRQ13" s="43"/>
      <c r="VRR13" s="43"/>
      <c r="VRS13" s="43"/>
      <c r="VRT13" s="43"/>
      <c r="VRU13" s="43"/>
      <c r="VRV13" s="43"/>
      <c r="VRW13" s="43"/>
      <c r="VRX13" s="43"/>
      <c r="VRY13" s="43"/>
      <c r="VRZ13" s="43"/>
      <c r="VSA13" s="43"/>
      <c r="VSB13" s="43"/>
      <c r="VSC13" s="43"/>
      <c r="VSD13" s="43"/>
      <c r="VSE13" s="43"/>
      <c r="VSF13" s="43"/>
      <c r="VSG13" s="43"/>
      <c r="VSH13" s="43"/>
      <c r="VSI13" s="43"/>
      <c r="VSJ13" s="43"/>
      <c r="VSK13" s="43"/>
      <c r="VSL13" s="43"/>
      <c r="VSM13" s="43"/>
      <c r="VSN13" s="43"/>
      <c r="VSO13" s="43"/>
      <c r="VSP13" s="43"/>
      <c r="VSQ13" s="43"/>
      <c r="VSR13" s="43"/>
      <c r="VSS13" s="43"/>
      <c r="VST13" s="43"/>
      <c r="VSU13" s="43"/>
      <c r="VSV13" s="43"/>
      <c r="VSW13" s="43"/>
      <c r="VSX13" s="43"/>
      <c r="VSY13" s="43"/>
      <c r="VSZ13" s="43"/>
      <c r="VTA13" s="43"/>
      <c r="VTB13" s="43"/>
      <c r="VTC13" s="43"/>
      <c r="VTD13" s="43"/>
      <c r="VTE13" s="43"/>
      <c r="VTF13" s="43"/>
      <c r="VTG13" s="43"/>
      <c r="VTH13" s="43"/>
      <c r="VTI13" s="43"/>
      <c r="VTJ13" s="43"/>
      <c r="VTK13" s="43"/>
      <c r="VTL13" s="43"/>
      <c r="VTM13" s="43"/>
      <c r="VTN13" s="43"/>
      <c r="VTO13" s="43"/>
      <c r="VTP13" s="43"/>
      <c r="VTQ13" s="43"/>
      <c r="VTR13" s="43"/>
      <c r="VTS13" s="43"/>
      <c r="VTT13" s="43"/>
      <c r="VTU13" s="43"/>
      <c r="VTV13" s="43"/>
      <c r="VTW13" s="43"/>
      <c r="VTX13" s="43"/>
      <c r="VTY13" s="43"/>
      <c r="VTZ13" s="43"/>
      <c r="VUA13" s="43"/>
      <c r="VUB13" s="43"/>
      <c r="VUC13" s="43"/>
      <c r="VUD13" s="43"/>
      <c r="VUE13" s="43"/>
      <c r="VUF13" s="43"/>
      <c r="VUG13" s="43"/>
      <c r="VUH13" s="43"/>
      <c r="VUI13" s="43"/>
      <c r="VUJ13" s="43"/>
      <c r="VUK13" s="43"/>
      <c r="VUL13" s="43"/>
      <c r="VUM13" s="43"/>
      <c r="VUN13" s="43"/>
      <c r="VUO13" s="43"/>
      <c r="VUP13" s="43"/>
      <c r="VUQ13" s="43"/>
      <c r="VUR13" s="43"/>
      <c r="VUS13" s="43"/>
      <c r="VUT13" s="43"/>
      <c r="VUU13" s="43"/>
      <c r="VUV13" s="43"/>
      <c r="VUW13" s="43"/>
      <c r="VUX13" s="43"/>
      <c r="VUY13" s="43"/>
      <c r="VUZ13" s="43"/>
      <c r="VVA13" s="43"/>
      <c r="VVB13" s="43"/>
      <c r="VVC13" s="43"/>
      <c r="VVD13" s="43"/>
      <c r="VVE13" s="43"/>
      <c r="VVF13" s="43"/>
      <c r="VVG13" s="43"/>
      <c r="VVH13" s="43"/>
      <c r="VVI13" s="43"/>
      <c r="VVJ13" s="43"/>
      <c r="VVK13" s="43"/>
      <c r="VVL13" s="43"/>
      <c r="VVM13" s="43"/>
      <c r="VVN13" s="43"/>
      <c r="VVO13" s="43"/>
      <c r="VVP13" s="43"/>
      <c r="VVQ13" s="43"/>
      <c r="VVR13" s="43"/>
      <c r="VVS13" s="43"/>
      <c r="VVT13" s="43"/>
      <c r="VVU13" s="43"/>
      <c r="VVV13" s="43"/>
      <c r="VVW13" s="43"/>
      <c r="VVX13" s="43"/>
      <c r="VVY13" s="43"/>
      <c r="VVZ13" s="43"/>
      <c r="VWA13" s="43"/>
      <c r="VWB13" s="43"/>
      <c r="VWC13" s="43"/>
      <c r="VWD13" s="43"/>
      <c r="VWE13" s="43"/>
      <c r="VWF13" s="43"/>
      <c r="VWG13" s="43"/>
      <c r="VWH13" s="43"/>
      <c r="VWI13" s="43"/>
      <c r="VWJ13" s="43"/>
      <c r="VWK13" s="43"/>
      <c r="VWL13" s="43"/>
      <c r="VWM13" s="43"/>
      <c r="VWN13" s="43"/>
      <c r="VWO13" s="43"/>
      <c r="VWP13" s="43"/>
      <c r="VWQ13" s="43"/>
      <c r="VWR13" s="43"/>
      <c r="VWS13" s="43"/>
      <c r="VWT13" s="43"/>
      <c r="VWU13" s="43"/>
      <c r="VWV13" s="43"/>
      <c r="VWW13" s="43"/>
      <c r="VWX13" s="43"/>
      <c r="VWY13" s="43"/>
      <c r="VWZ13" s="43"/>
      <c r="VXA13" s="43"/>
      <c r="VXB13" s="43"/>
      <c r="VXC13" s="43"/>
      <c r="VXD13" s="43"/>
      <c r="VXE13" s="43"/>
      <c r="VXF13" s="43"/>
      <c r="VXG13" s="43"/>
      <c r="VXH13" s="43"/>
      <c r="VXI13" s="43"/>
      <c r="VXJ13" s="43"/>
      <c r="VXK13" s="43"/>
      <c r="VXL13" s="43"/>
      <c r="VXM13" s="43"/>
      <c r="VXN13" s="43"/>
      <c r="VXO13" s="43"/>
      <c r="VXP13" s="43"/>
      <c r="VXQ13" s="43"/>
      <c r="VXR13" s="43"/>
      <c r="VXS13" s="43"/>
      <c r="VXT13" s="43"/>
      <c r="VXU13" s="43"/>
      <c r="VXV13" s="43"/>
      <c r="VXW13" s="43"/>
      <c r="VXX13" s="43"/>
      <c r="VXY13" s="43"/>
      <c r="VXZ13" s="43"/>
      <c r="VYA13" s="43"/>
      <c r="VYB13" s="43"/>
      <c r="VYC13" s="43"/>
      <c r="VYD13" s="43"/>
      <c r="VYE13" s="43"/>
      <c r="VYF13" s="43"/>
      <c r="VYG13" s="43"/>
      <c r="VYH13" s="43"/>
      <c r="VYI13" s="43"/>
      <c r="VYJ13" s="43"/>
      <c r="VYK13" s="43"/>
      <c r="VYL13" s="43"/>
      <c r="VYM13" s="43"/>
      <c r="VYN13" s="43"/>
      <c r="VYO13" s="43"/>
      <c r="VYP13" s="43"/>
      <c r="VYQ13" s="43"/>
      <c r="VYR13" s="43"/>
      <c r="VYS13" s="43"/>
      <c r="VYT13" s="43"/>
      <c r="VYU13" s="43"/>
      <c r="VYV13" s="43"/>
      <c r="VYW13" s="43"/>
      <c r="VYX13" s="43"/>
      <c r="VYY13" s="43"/>
      <c r="VYZ13" s="43"/>
      <c r="VZA13" s="43"/>
      <c r="VZB13" s="43"/>
      <c r="VZC13" s="43"/>
      <c r="VZD13" s="43"/>
      <c r="VZE13" s="43"/>
      <c r="VZF13" s="43"/>
      <c r="VZG13" s="43"/>
      <c r="VZH13" s="43"/>
      <c r="VZI13" s="43"/>
      <c r="VZJ13" s="43"/>
      <c r="VZK13" s="43"/>
      <c r="VZL13" s="43"/>
      <c r="VZM13" s="43"/>
      <c r="VZN13" s="43"/>
      <c r="VZO13" s="43"/>
      <c r="VZP13" s="43"/>
      <c r="VZQ13" s="43"/>
      <c r="VZR13" s="43"/>
      <c r="VZS13" s="43"/>
      <c r="VZT13" s="43"/>
      <c r="VZU13" s="43"/>
      <c r="VZV13" s="43"/>
      <c r="VZW13" s="43"/>
      <c r="VZX13" s="43"/>
      <c r="VZY13" s="43"/>
      <c r="VZZ13" s="43"/>
      <c r="WAA13" s="43"/>
      <c r="WAB13" s="43"/>
      <c r="WAC13" s="43"/>
      <c r="WAD13" s="43"/>
      <c r="WAE13" s="43"/>
      <c r="WAF13" s="43"/>
      <c r="WAG13" s="43"/>
      <c r="WAH13" s="43"/>
      <c r="WAI13" s="43"/>
      <c r="WAJ13" s="43"/>
      <c r="WAK13" s="43"/>
      <c r="WAL13" s="43"/>
      <c r="WAM13" s="43"/>
      <c r="WAN13" s="43"/>
      <c r="WAO13" s="43"/>
      <c r="WAP13" s="43"/>
      <c r="WAQ13" s="43"/>
      <c r="WAR13" s="43"/>
      <c r="WAS13" s="43"/>
      <c r="WAT13" s="43"/>
      <c r="WAU13" s="43"/>
      <c r="WAV13" s="43"/>
      <c r="WAW13" s="43"/>
      <c r="WAX13" s="43"/>
      <c r="WAY13" s="43"/>
      <c r="WAZ13" s="43"/>
      <c r="WBA13" s="43"/>
      <c r="WBB13" s="43"/>
      <c r="WBC13" s="43"/>
      <c r="WBD13" s="43"/>
      <c r="WBE13" s="43"/>
      <c r="WBF13" s="43"/>
      <c r="WBG13" s="43"/>
      <c r="WBH13" s="43"/>
      <c r="WBI13" s="43"/>
      <c r="WBJ13" s="43"/>
      <c r="WBK13" s="43"/>
      <c r="WBL13" s="43"/>
      <c r="WBM13" s="43"/>
      <c r="WBN13" s="43"/>
      <c r="WBO13" s="43"/>
      <c r="WBP13" s="43"/>
      <c r="WBQ13" s="43"/>
      <c r="WBR13" s="43"/>
      <c r="WBS13" s="43"/>
      <c r="WBT13" s="43"/>
      <c r="WBU13" s="43"/>
      <c r="WBV13" s="43"/>
      <c r="WBW13" s="43"/>
      <c r="WBX13" s="43"/>
      <c r="WBY13" s="43"/>
      <c r="WBZ13" s="43"/>
      <c r="WCA13" s="43"/>
      <c r="WCB13" s="43"/>
      <c r="WCC13" s="43"/>
      <c r="WCD13" s="43"/>
      <c r="WCE13" s="43"/>
      <c r="WCF13" s="43"/>
      <c r="WCG13" s="43"/>
      <c r="WCH13" s="43"/>
      <c r="WCI13" s="43"/>
      <c r="WCJ13" s="43"/>
      <c r="WCK13" s="43"/>
      <c r="WCL13" s="43"/>
      <c r="WCM13" s="43"/>
      <c r="WCN13" s="43"/>
      <c r="WCO13" s="43"/>
      <c r="WCP13" s="43"/>
      <c r="WCQ13" s="43"/>
      <c r="WCR13" s="43"/>
      <c r="WCS13" s="43"/>
      <c r="WCT13" s="43"/>
      <c r="WCU13" s="43"/>
      <c r="WCV13" s="43"/>
      <c r="WCW13" s="43"/>
      <c r="WCX13" s="43"/>
      <c r="WCY13" s="43"/>
      <c r="WCZ13" s="43"/>
      <c r="WDA13" s="43"/>
      <c r="WDB13" s="43"/>
      <c r="WDC13" s="43"/>
      <c r="WDD13" s="43"/>
      <c r="WDE13" s="43"/>
      <c r="WDF13" s="43"/>
      <c r="WDG13" s="43"/>
      <c r="WDH13" s="43"/>
      <c r="WDI13" s="43"/>
      <c r="WDJ13" s="43"/>
      <c r="WDK13" s="43"/>
      <c r="WDL13" s="43"/>
      <c r="WDM13" s="43"/>
      <c r="WDN13" s="43"/>
      <c r="WDO13" s="43"/>
      <c r="WDP13" s="43"/>
      <c r="WDQ13" s="43"/>
      <c r="WDR13" s="43"/>
      <c r="WDS13" s="43"/>
      <c r="WDT13" s="43"/>
      <c r="WDU13" s="43"/>
      <c r="WDV13" s="43"/>
      <c r="WDW13" s="43"/>
      <c r="WDX13" s="43"/>
      <c r="WDY13" s="43"/>
      <c r="WDZ13" s="43"/>
      <c r="WEA13" s="43"/>
      <c r="WEB13" s="43"/>
      <c r="WEC13" s="43"/>
      <c r="WED13" s="43"/>
      <c r="WEE13" s="43"/>
      <c r="WEF13" s="43"/>
      <c r="WEG13" s="43"/>
      <c r="WEH13" s="43"/>
      <c r="WEI13" s="43"/>
      <c r="WEJ13" s="43"/>
      <c r="WEK13" s="43"/>
      <c r="WEL13" s="43"/>
      <c r="WEM13" s="43"/>
      <c r="WEN13" s="43"/>
      <c r="WEO13" s="43"/>
      <c r="WEP13" s="43"/>
      <c r="WEQ13" s="43"/>
      <c r="WER13" s="43"/>
      <c r="WES13" s="43"/>
      <c r="WET13" s="43"/>
      <c r="WEU13" s="43"/>
      <c r="WEV13" s="43"/>
      <c r="WEW13" s="43"/>
      <c r="WEX13" s="43"/>
      <c r="WEY13" s="43"/>
      <c r="WEZ13" s="43"/>
      <c r="WFA13" s="43"/>
      <c r="WFB13" s="43"/>
      <c r="WFC13" s="43"/>
      <c r="WFD13" s="43"/>
      <c r="WFE13" s="43"/>
      <c r="WFF13" s="43"/>
      <c r="WFG13" s="43"/>
      <c r="WFH13" s="43"/>
      <c r="WFI13" s="43"/>
      <c r="WFJ13" s="43"/>
      <c r="WFK13" s="43"/>
      <c r="WFL13" s="43"/>
      <c r="WFM13" s="43"/>
      <c r="WFN13" s="43"/>
      <c r="WFO13" s="43"/>
      <c r="WFP13" s="43"/>
      <c r="WFQ13" s="43"/>
      <c r="WFR13" s="43"/>
      <c r="WFS13" s="43"/>
      <c r="WFT13" s="43"/>
      <c r="WFU13" s="43"/>
      <c r="WFV13" s="43"/>
      <c r="WFW13" s="43"/>
      <c r="WFX13" s="43"/>
      <c r="WFY13" s="43"/>
      <c r="WFZ13" s="43"/>
      <c r="WGA13" s="43"/>
      <c r="WGB13" s="43"/>
      <c r="WGC13" s="43"/>
      <c r="WGD13" s="43"/>
      <c r="WGE13" s="43"/>
      <c r="WGF13" s="43"/>
      <c r="WGG13" s="43"/>
      <c r="WGH13" s="43"/>
      <c r="WGI13" s="43"/>
      <c r="WGJ13" s="43"/>
      <c r="WGK13" s="43"/>
      <c r="WGL13" s="43"/>
      <c r="WGM13" s="43"/>
      <c r="WGN13" s="43"/>
      <c r="WGO13" s="43"/>
      <c r="WGP13" s="43"/>
      <c r="WGQ13" s="43"/>
      <c r="WGR13" s="43"/>
      <c r="WGS13" s="43"/>
      <c r="WGT13" s="43"/>
      <c r="WGU13" s="43"/>
      <c r="WGV13" s="43"/>
      <c r="WGW13" s="43"/>
      <c r="WGX13" s="43"/>
      <c r="WGY13" s="43"/>
      <c r="WGZ13" s="43"/>
      <c r="WHA13" s="43"/>
      <c r="WHB13" s="43"/>
      <c r="WHC13" s="43"/>
      <c r="WHD13" s="43"/>
      <c r="WHE13" s="43"/>
      <c r="WHF13" s="43"/>
      <c r="WHG13" s="43"/>
      <c r="WHH13" s="43"/>
      <c r="WHI13" s="43"/>
      <c r="WHJ13" s="43"/>
      <c r="WHK13" s="43"/>
      <c r="WHL13" s="43"/>
      <c r="WHM13" s="43"/>
      <c r="WHN13" s="43"/>
      <c r="WHO13" s="43"/>
      <c r="WHP13" s="43"/>
      <c r="WHQ13" s="43"/>
      <c r="WHR13" s="43"/>
      <c r="WHS13" s="43"/>
      <c r="WHT13" s="43"/>
      <c r="WHU13" s="43"/>
      <c r="WHV13" s="43"/>
      <c r="WHW13" s="43"/>
      <c r="WHX13" s="43"/>
      <c r="WHY13" s="43"/>
      <c r="WHZ13" s="43"/>
      <c r="WIA13" s="43"/>
      <c r="WIB13" s="43"/>
      <c r="WIC13" s="43"/>
      <c r="WID13" s="43"/>
      <c r="WIE13" s="43"/>
      <c r="WIF13" s="43"/>
      <c r="WIG13" s="43"/>
      <c r="WIH13" s="43"/>
      <c r="WII13" s="43"/>
      <c r="WIJ13" s="43"/>
      <c r="WIK13" s="43"/>
      <c r="WIL13" s="43"/>
      <c r="WIM13" s="43"/>
      <c r="WIN13" s="43"/>
      <c r="WIO13" s="43"/>
      <c r="WIP13" s="43"/>
      <c r="WIQ13" s="43"/>
      <c r="WIR13" s="43"/>
      <c r="WIS13" s="43"/>
      <c r="WIT13" s="43"/>
      <c r="WIU13" s="43"/>
      <c r="WIV13" s="43"/>
      <c r="WIW13" s="43"/>
      <c r="WIX13" s="43"/>
      <c r="WIY13" s="43"/>
      <c r="WIZ13" s="43"/>
      <c r="WJA13" s="43"/>
      <c r="WJB13" s="43"/>
      <c r="WJC13" s="43"/>
      <c r="WJD13" s="43"/>
      <c r="WJE13" s="43"/>
      <c r="WJF13" s="43"/>
      <c r="WJG13" s="43"/>
      <c r="WJH13" s="43"/>
      <c r="WJI13" s="43"/>
      <c r="WJJ13" s="43"/>
      <c r="WJK13" s="43"/>
      <c r="WJL13" s="43"/>
      <c r="WJM13" s="43"/>
      <c r="WJN13" s="43"/>
      <c r="WJO13" s="43"/>
      <c r="WJP13" s="43"/>
      <c r="WJQ13" s="43"/>
      <c r="WJR13" s="43"/>
      <c r="WJS13" s="43"/>
      <c r="WJT13" s="43"/>
      <c r="WJU13" s="43"/>
      <c r="WJV13" s="43"/>
      <c r="WJW13" s="43"/>
      <c r="WJX13" s="43"/>
      <c r="WJY13" s="43"/>
      <c r="WJZ13" s="43"/>
      <c r="WKA13" s="43"/>
      <c r="WKB13" s="43"/>
      <c r="WKC13" s="43"/>
      <c r="WKD13" s="43"/>
      <c r="WKE13" s="43"/>
      <c r="WKF13" s="43"/>
      <c r="WKG13" s="43"/>
      <c r="WKH13" s="43"/>
      <c r="WKI13" s="43"/>
      <c r="WKJ13" s="43"/>
      <c r="WKK13" s="43"/>
      <c r="WKL13" s="43"/>
      <c r="WKM13" s="43"/>
      <c r="WKN13" s="43"/>
      <c r="WKO13" s="43"/>
      <c r="WKP13" s="43"/>
      <c r="WKQ13" s="43"/>
      <c r="WKR13" s="43"/>
      <c r="WKS13" s="43"/>
      <c r="WKT13" s="43"/>
      <c r="WKU13" s="43"/>
      <c r="WKV13" s="43"/>
      <c r="WKW13" s="43"/>
      <c r="WKX13" s="43"/>
      <c r="WKY13" s="43"/>
      <c r="WKZ13" s="43"/>
      <c r="WLA13" s="43"/>
      <c r="WLB13" s="43"/>
      <c r="WLC13" s="43"/>
      <c r="WLD13" s="43"/>
      <c r="WLE13" s="43"/>
      <c r="WLF13" s="43"/>
      <c r="WLG13" s="43"/>
      <c r="WLH13" s="43"/>
      <c r="WLI13" s="43"/>
      <c r="WLJ13" s="43"/>
      <c r="WLK13" s="43"/>
      <c r="WLL13" s="43"/>
      <c r="WLM13" s="43"/>
      <c r="WLN13" s="43"/>
      <c r="WLO13" s="43"/>
      <c r="WLP13" s="43"/>
      <c r="WLQ13" s="43"/>
      <c r="WLR13" s="43"/>
      <c r="WLS13" s="43"/>
      <c r="WLT13" s="43"/>
      <c r="WLU13" s="43"/>
      <c r="WLV13" s="43"/>
      <c r="WLW13" s="43"/>
      <c r="WLX13" s="43"/>
      <c r="WLY13" s="43"/>
      <c r="WLZ13" s="43"/>
      <c r="WMA13" s="43"/>
      <c r="WMB13" s="43"/>
      <c r="WMC13" s="43"/>
      <c r="WMD13" s="43"/>
      <c r="WME13" s="43"/>
      <c r="WMF13" s="43"/>
      <c r="WMG13" s="43"/>
      <c r="WMH13" s="43"/>
      <c r="WMI13" s="43"/>
      <c r="WMJ13" s="43"/>
      <c r="WMK13" s="43"/>
      <c r="WML13" s="43"/>
      <c r="WMM13" s="43"/>
      <c r="WMN13" s="43"/>
      <c r="WMO13" s="43"/>
      <c r="WMP13" s="43"/>
      <c r="WMQ13" s="43"/>
      <c r="WMR13" s="43"/>
      <c r="WMS13" s="43"/>
      <c r="WMT13" s="43"/>
      <c r="WMU13" s="43"/>
      <c r="WMV13" s="43"/>
      <c r="WMW13" s="43"/>
      <c r="WMX13" s="43"/>
      <c r="WMY13" s="43"/>
      <c r="WMZ13" s="43"/>
      <c r="WNA13" s="43"/>
      <c r="WNB13" s="43"/>
      <c r="WNC13" s="43"/>
      <c r="WND13" s="43"/>
      <c r="WNE13" s="43"/>
      <c r="WNF13" s="43"/>
      <c r="WNG13" s="43"/>
      <c r="WNH13" s="43"/>
      <c r="WNI13" s="43"/>
      <c r="WNJ13" s="43"/>
      <c r="WNK13" s="43"/>
      <c r="WNL13" s="43"/>
      <c r="WNM13" s="43"/>
      <c r="WNN13" s="43"/>
      <c r="WNO13" s="43"/>
      <c r="WNP13" s="43"/>
      <c r="WNQ13" s="43"/>
      <c r="WNR13" s="43"/>
      <c r="WNS13" s="43"/>
      <c r="WNT13" s="43"/>
      <c r="WNU13" s="43"/>
      <c r="WNV13" s="43"/>
      <c r="WNW13" s="43"/>
      <c r="WNX13" s="43"/>
      <c r="WNY13" s="43"/>
      <c r="WNZ13" s="43"/>
      <c r="WOA13" s="43"/>
      <c r="WOB13" s="43"/>
      <c r="WOC13" s="43"/>
      <c r="WOD13" s="43"/>
      <c r="WOE13" s="43"/>
      <c r="WOF13" s="43"/>
      <c r="WOG13" s="43"/>
      <c r="WOH13" s="43"/>
      <c r="WOI13" s="43"/>
      <c r="WOJ13" s="43"/>
      <c r="WOK13" s="43"/>
      <c r="WOL13" s="43"/>
      <c r="WOM13" s="43"/>
      <c r="WON13" s="43"/>
      <c r="WOO13" s="43"/>
      <c r="WOP13" s="43"/>
      <c r="WOQ13" s="43"/>
      <c r="WOR13" s="43"/>
      <c r="WOS13" s="43"/>
      <c r="WOT13" s="43"/>
      <c r="WOU13" s="43"/>
      <c r="WOV13" s="43"/>
      <c r="WOW13" s="43"/>
      <c r="WOX13" s="43"/>
      <c r="WOY13" s="43"/>
      <c r="WOZ13" s="43"/>
      <c r="WPA13" s="43"/>
      <c r="WPB13" s="43"/>
      <c r="WPC13" s="43"/>
      <c r="WPD13" s="43"/>
      <c r="WPE13" s="43"/>
      <c r="WPF13" s="43"/>
      <c r="WPG13" s="43"/>
      <c r="WPH13" s="43"/>
      <c r="WPI13" s="43"/>
      <c r="WPJ13" s="43"/>
      <c r="WPK13" s="43"/>
      <c r="WPL13" s="43"/>
      <c r="WPM13" s="43"/>
      <c r="WPN13" s="43"/>
      <c r="WPO13" s="43"/>
      <c r="WPP13" s="43"/>
      <c r="WPQ13" s="43"/>
      <c r="WPR13" s="43"/>
      <c r="WPS13" s="43"/>
      <c r="WPT13" s="43"/>
      <c r="WPU13" s="43"/>
      <c r="WPV13" s="43"/>
      <c r="WPW13" s="43"/>
      <c r="WPX13" s="43"/>
      <c r="WPY13" s="43"/>
      <c r="WPZ13" s="43"/>
      <c r="WQA13" s="43"/>
      <c r="WQB13" s="43"/>
      <c r="WQC13" s="43"/>
      <c r="WQD13" s="43"/>
      <c r="WQE13" s="43"/>
      <c r="WQF13" s="43"/>
      <c r="WQG13" s="43"/>
      <c r="WQH13" s="43"/>
      <c r="WQI13" s="43"/>
      <c r="WQJ13" s="43"/>
      <c r="WQK13" s="43"/>
      <c r="WQL13" s="43"/>
      <c r="WQM13" s="43"/>
      <c r="WQN13" s="43"/>
      <c r="WQO13" s="43"/>
      <c r="WQP13" s="43"/>
      <c r="WQQ13" s="43"/>
      <c r="WQR13" s="43"/>
      <c r="WQS13" s="43"/>
      <c r="WQT13" s="43"/>
      <c r="WQU13" s="43"/>
      <c r="WQV13" s="43"/>
      <c r="WQW13" s="43"/>
      <c r="WQX13" s="43"/>
      <c r="WQY13" s="43"/>
      <c r="WQZ13" s="43"/>
      <c r="WRA13" s="43"/>
      <c r="WRB13" s="43"/>
      <c r="WRC13" s="43"/>
      <c r="WRD13" s="43"/>
      <c r="WRE13" s="43"/>
      <c r="WRF13" s="43"/>
      <c r="WRG13" s="43"/>
      <c r="WRH13" s="43"/>
      <c r="WRI13" s="43"/>
      <c r="WRJ13" s="43"/>
      <c r="WRK13" s="43"/>
      <c r="WRL13" s="43"/>
      <c r="WRM13" s="43"/>
      <c r="WRN13" s="43"/>
      <c r="WRO13" s="43"/>
      <c r="WRP13" s="43"/>
      <c r="WRQ13" s="43"/>
      <c r="WRR13" s="43"/>
      <c r="WRS13" s="43"/>
      <c r="WRT13" s="43"/>
      <c r="WRU13" s="43"/>
      <c r="WRV13" s="43"/>
      <c r="WRW13" s="43"/>
      <c r="WRX13" s="43"/>
      <c r="WRY13" s="43"/>
      <c r="WRZ13" s="43"/>
      <c r="WSA13" s="43"/>
      <c r="WSB13" s="43"/>
      <c r="WSC13" s="43"/>
      <c r="WSD13" s="43"/>
      <c r="WSE13" s="43"/>
      <c r="WSF13" s="43"/>
      <c r="WSG13" s="43"/>
      <c r="WSH13" s="43"/>
      <c r="WSI13" s="43"/>
      <c r="WSJ13" s="43"/>
      <c r="WSK13" s="43"/>
      <c r="WSL13" s="43"/>
      <c r="WSM13" s="43"/>
      <c r="WSN13" s="43"/>
      <c r="WSO13" s="43"/>
      <c r="WSP13" s="43"/>
      <c r="WSQ13" s="43"/>
      <c r="WSR13" s="43"/>
      <c r="WSS13" s="43"/>
      <c r="WST13" s="43"/>
      <c r="WSU13" s="43"/>
      <c r="WSV13" s="43"/>
      <c r="WSW13" s="43"/>
      <c r="WSX13" s="43"/>
      <c r="WSY13" s="43"/>
      <c r="WSZ13" s="43"/>
      <c r="WTA13" s="43"/>
      <c r="WTB13" s="43"/>
      <c r="WTC13" s="43"/>
      <c r="WTD13" s="43"/>
      <c r="WTE13" s="43"/>
      <c r="WTF13" s="43"/>
      <c r="WTG13" s="43"/>
      <c r="WTH13" s="43"/>
      <c r="WTI13" s="43"/>
      <c r="WTJ13" s="43"/>
      <c r="WTK13" s="43"/>
      <c r="WTL13" s="43"/>
      <c r="WTM13" s="43"/>
      <c r="WTN13" s="43"/>
      <c r="WTO13" s="43"/>
      <c r="WTP13" s="43"/>
      <c r="WTQ13" s="43"/>
      <c r="WTR13" s="43"/>
      <c r="WTS13" s="43"/>
      <c r="WTT13" s="43"/>
      <c r="WTU13" s="43"/>
      <c r="WTV13" s="43"/>
      <c r="WTW13" s="43"/>
      <c r="WTX13" s="43"/>
      <c r="WTY13" s="43"/>
      <c r="WTZ13" s="43"/>
      <c r="WUA13" s="43"/>
      <c r="WUB13" s="43"/>
      <c r="WUC13" s="43"/>
      <c r="WUD13" s="43"/>
      <c r="WUE13" s="43"/>
      <c r="WUF13" s="43"/>
      <c r="WUG13" s="43"/>
      <c r="WUH13" s="43"/>
      <c r="WUI13" s="43"/>
      <c r="WUJ13" s="43"/>
      <c r="WUK13" s="43"/>
      <c r="WUL13" s="43"/>
      <c r="WUM13" s="43"/>
      <c r="WUN13" s="43"/>
      <c r="WUO13" s="43"/>
      <c r="WUP13" s="43"/>
      <c r="WUQ13" s="43"/>
      <c r="WUR13" s="43"/>
      <c r="WUS13" s="43"/>
      <c r="WUT13" s="43"/>
      <c r="WUU13" s="43"/>
      <c r="WUV13" s="43"/>
      <c r="WUW13" s="43"/>
      <c r="WUX13" s="43"/>
      <c r="WUY13" s="43"/>
      <c r="WUZ13" s="43"/>
      <c r="WVA13" s="43"/>
      <c r="WVB13" s="43"/>
      <c r="WVC13" s="43"/>
      <c r="WVD13" s="43"/>
      <c r="WVE13" s="43"/>
      <c r="WVF13" s="43"/>
      <c r="WVG13" s="43"/>
      <c r="WVH13" s="43"/>
      <c r="WVI13" s="43"/>
      <c r="WVJ13" s="43"/>
      <c r="WVK13" s="43"/>
      <c r="WVL13" s="43"/>
      <c r="WVM13" s="43"/>
      <c r="WVN13" s="43"/>
      <c r="WVO13" s="43"/>
      <c r="WVP13" s="43"/>
      <c r="WVQ13" s="43"/>
      <c r="WVR13" s="43"/>
      <c r="WVS13" s="43"/>
      <c r="WVT13" s="43"/>
      <c r="WVU13" s="43"/>
      <c r="WVV13" s="43"/>
      <c r="WVW13" s="43"/>
      <c r="WVX13" s="43"/>
      <c r="WVY13" s="43"/>
      <c r="WVZ13" s="43"/>
      <c r="WWA13" s="43"/>
      <c r="WWB13" s="43"/>
      <c r="WWC13" s="43"/>
      <c r="WWD13" s="43"/>
      <c r="WWE13" s="43"/>
      <c r="WWF13" s="43"/>
      <c r="WWG13" s="43"/>
      <c r="WWH13" s="43"/>
      <c r="WWI13" s="43"/>
      <c r="WWJ13" s="43"/>
      <c r="WWK13" s="43"/>
      <c r="WWL13" s="43"/>
      <c r="WWM13" s="43"/>
      <c r="WWN13" s="43"/>
      <c r="WWO13" s="43"/>
      <c r="WWP13" s="43"/>
      <c r="WWQ13" s="43"/>
      <c r="WWR13" s="43"/>
      <c r="WWS13" s="43"/>
      <c r="WWT13" s="43"/>
      <c r="WWU13" s="43"/>
      <c r="WWV13" s="43"/>
      <c r="WWW13" s="43"/>
      <c r="WWX13" s="43"/>
      <c r="WWY13" s="43"/>
      <c r="WWZ13" s="43"/>
      <c r="WXA13" s="43"/>
      <c r="WXB13" s="43"/>
      <c r="WXC13" s="43"/>
      <c r="WXD13" s="43"/>
      <c r="WXE13" s="43"/>
      <c r="WXF13" s="43"/>
      <c r="WXG13" s="43"/>
      <c r="WXH13" s="43"/>
      <c r="WXI13" s="43"/>
      <c r="WXJ13" s="43"/>
      <c r="WXK13" s="43"/>
      <c r="WXL13" s="43"/>
      <c r="WXM13" s="43"/>
      <c r="WXN13" s="43"/>
      <c r="WXO13" s="43"/>
      <c r="WXP13" s="43"/>
      <c r="WXQ13" s="43"/>
      <c r="WXR13" s="43"/>
      <c r="WXS13" s="43"/>
      <c r="WXT13" s="43"/>
      <c r="WXU13" s="43"/>
      <c r="WXV13" s="43"/>
      <c r="WXW13" s="43"/>
      <c r="WXX13" s="43"/>
      <c r="WXY13" s="43"/>
      <c r="WXZ13" s="43"/>
      <c r="WYA13" s="43"/>
      <c r="WYB13" s="43"/>
      <c r="WYC13" s="43"/>
      <c r="WYD13" s="43"/>
      <c r="WYE13" s="43"/>
      <c r="WYF13" s="43"/>
      <c r="WYG13" s="43"/>
      <c r="WYH13" s="43"/>
      <c r="WYI13" s="43"/>
      <c r="WYJ13" s="43"/>
      <c r="WYK13" s="43"/>
      <c r="WYL13" s="43"/>
      <c r="WYM13" s="43"/>
      <c r="WYN13" s="43"/>
      <c r="WYO13" s="43"/>
      <c r="WYP13" s="43"/>
      <c r="WYQ13" s="43"/>
      <c r="WYR13" s="43"/>
      <c r="WYS13" s="43"/>
      <c r="WYT13" s="43"/>
      <c r="WYU13" s="43"/>
      <c r="WYV13" s="43"/>
      <c r="WYW13" s="43"/>
      <c r="WYX13" s="43"/>
      <c r="WYY13" s="43"/>
      <c r="WYZ13" s="43"/>
      <c r="WZA13" s="43"/>
      <c r="WZB13" s="43"/>
      <c r="WZC13" s="43"/>
      <c r="WZD13" s="43"/>
      <c r="WZE13" s="43"/>
      <c r="WZF13" s="43"/>
      <c r="WZG13" s="43"/>
      <c r="WZH13" s="43"/>
      <c r="WZI13" s="43"/>
      <c r="WZJ13" s="43"/>
      <c r="WZK13" s="43"/>
      <c r="WZL13" s="43"/>
      <c r="WZM13" s="43"/>
      <c r="WZN13" s="43"/>
      <c r="WZO13" s="43"/>
      <c r="WZP13" s="43"/>
      <c r="WZQ13" s="43"/>
      <c r="WZR13" s="43"/>
      <c r="WZS13" s="43"/>
      <c r="WZT13" s="43"/>
      <c r="WZU13" s="43"/>
      <c r="WZV13" s="43"/>
      <c r="WZW13" s="43"/>
      <c r="WZX13" s="43"/>
      <c r="WZY13" s="43"/>
      <c r="WZZ13" s="43"/>
      <c r="XAA13" s="43"/>
      <c r="XAB13" s="43"/>
      <c r="XAC13" s="43"/>
      <c r="XAD13" s="43"/>
      <c r="XAE13" s="43"/>
      <c r="XAF13" s="43"/>
      <c r="XAG13" s="43"/>
      <c r="XAH13" s="43"/>
      <c r="XAI13" s="43"/>
      <c r="XAJ13" s="43"/>
      <c r="XAK13" s="43"/>
      <c r="XAL13" s="43"/>
      <c r="XAM13" s="43"/>
      <c r="XAN13" s="43"/>
      <c r="XAO13" s="43"/>
      <c r="XAP13" s="43"/>
      <c r="XAQ13" s="43"/>
      <c r="XAR13" s="43"/>
      <c r="XAS13" s="43"/>
      <c r="XAT13" s="43"/>
      <c r="XAU13" s="43"/>
      <c r="XAV13" s="43"/>
      <c r="XAW13" s="43"/>
      <c r="XAX13" s="43"/>
      <c r="XAY13" s="43"/>
      <c r="XAZ13" s="43"/>
      <c r="XBA13" s="43"/>
      <c r="XBB13" s="43"/>
      <c r="XBC13" s="43"/>
      <c r="XBD13" s="43"/>
      <c r="XBE13" s="43"/>
      <c r="XBF13" s="43"/>
      <c r="XBG13" s="43"/>
      <c r="XBH13" s="43"/>
      <c r="XBI13" s="43"/>
      <c r="XBJ13" s="43"/>
      <c r="XBK13" s="43"/>
      <c r="XBL13" s="43"/>
      <c r="XBM13" s="43"/>
      <c r="XBN13" s="43"/>
      <c r="XBO13" s="43"/>
      <c r="XBP13" s="43"/>
      <c r="XBQ13" s="43"/>
      <c r="XBR13" s="43"/>
      <c r="XBS13" s="43"/>
      <c r="XBT13" s="43"/>
      <c r="XBU13" s="43"/>
      <c r="XBV13" s="43"/>
      <c r="XBW13" s="43"/>
      <c r="XBX13" s="43"/>
      <c r="XBY13" s="43"/>
      <c r="XBZ13" s="43"/>
      <c r="XCA13" s="43"/>
      <c r="XCB13" s="43"/>
      <c r="XCC13" s="43"/>
      <c r="XCD13" s="43"/>
      <c r="XCE13" s="43"/>
      <c r="XCF13" s="43"/>
      <c r="XCG13" s="43"/>
      <c r="XCH13" s="43"/>
      <c r="XCI13" s="43"/>
      <c r="XCJ13" s="43"/>
      <c r="XCK13" s="43"/>
      <c r="XCL13" s="43"/>
      <c r="XCM13" s="43"/>
      <c r="XCN13" s="43"/>
      <c r="XCO13" s="43"/>
      <c r="XCP13" s="43"/>
      <c r="XCQ13" s="43"/>
      <c r="XCR13" s="43"/>
      <c r="XCS13" s="43"/>
      <c r="XCT13" s="43"/>
      <c r="XCU13" s="43"/>
      <c r="XCV13" s="43"/>
      <c r="XCW13" s="43"/>
      <c r="XCX13" s="43"/>
      <c r="XCY13" s="43"/>
      <c r="XCZ13" s="43"/>
      <c r="XDA13" s="43"/>
      <c r="XDB13" s="43"/>
      <c r="XDC13" s="43"/>
      <c r="XDD13" s="43"/>
      <c r="XDE13" s="43"/>
      <c r="XDF13" s="43"/>
      <c r="XDG13" s="43"/>
      <c r="XDH13" s="43"/>
      <c r="XDI13" s="43"/>
      <c r="XDJ13" s="43"/>
      <c r="XDK13" s="43"/>
      <c r="XDL13" s="43"/>
      <c r="XDM13" s="43"/>
      <c r="XDN13" s="43"/>
      <c r="XDO13" s="43"/>
      <c r="XDP13" s="43"/>
      <c r="XDQ13" s="43"/>
      <c r="XDR13" s="43"/>
      <c r="XDS13" s="43"/>
      <c r="XDT13" s="43"/>
      <c r="XDU13" s="43"/>
      <c r="XDV13" s="43"/>
      <c r="XDW13" s="43"/>
      <c r="XDX13" s="43"/>
      <c r="XDY13" s="43"/>
      <c r="XDZ13" s="43"/>
      <c r="XEA13" s="43"/>
      <c r="XEB13" s="43"/>
      <c r="XEC13" s="43"/>
      <c r="XED13" s="43"/>
      <c r="XEE13" s="43"/>
      <c r="XEF13" s="43"/>
      <c r="XEG13" s="43"/>
      <c r="XEH13" s="43"/>
      <c r="XEI13" s="43"/>
      <c r="XEJ13" s="43"/>
      <c r="XEK13" s="43"/>
      <c r="XEL13" s="43"/>
      <c r="XEM13" s="43"/>
      <c r="XEN13" s="43"/>
      <c r="XEO13" s="43"/>
      <c r="XEP13" s="43"/>
      <c r="XEQ13" s="43"/>
      <c r="XER13" s="43"/>
      <c r="XES13" s="43"/>
      <c r="XET13" s="43"/>
      <c r="XEU13" s="43"/>
      <c r="XEV13" s="43"/>
      <c r="XEW13" s="43"/>
      <c r="XEX13" s="43"/>
      <c r="XEY13" s="43"/>
      <c r="XEZ13" s="43"/>
      <c r="XFA13" s="43"/>
      <c r="XFB13" s="43"/>
      <c r="XFC13" s="43"/>
      <c r="XFD13" s="43"/>
    </row>
    <row r="14" spans="1:16384" ht="25.5" x14ac:dyDescent="0.2">
      <c r="A14" s="6" t="s">
        <v>411</v>
      </c>
      <c r="B14" s="40" t="s">
        <v>336</v>
      </c>
      <c r="C14" s="41" t="s">
        <v>442</v>
      </c>
    </row>
    <row r="15" spans="1:16384" ht="25.5" x14ac:dyDescent="0.2">
      <c r="A15" s="6" t="s">
        <v>412</v>
      </c>
      <c r="B15" s="40" t="s">
        <v>335</v>
      </c>
      <c r="C15" s="41" t="s">
        <v>441</v>
      </c>
    </row>
    <row r="16" spans="1:16384" ht="25.5" x14ac:dyDescent="0.2">
      <c r="A16" s="5" t="s">
        <v>413</v>
      </c>
      <c r="B16" s="40" t="s">
        <v>443</v>
      </c>
    </row>
    <row r="17" spans="1:16384" ht="38.25" x14ac:dyDescent="0.2">
      <c r="A17" s="5" t="s">
        <v>415</v>
      </c>
      <c r="B17" s="40" t="s">
        <v>568</v>
      </c>
    </row>
    <row r="18" spans="1:16384" ht="38.25" x14ac:dyDescent="0.2">
      <c r="A18" s="5" t="s">
        <v>414</v>
      </c>
      <c r="B18" s="40" t="s">
        <v>569</v>
      </c>
    </row>
    <row r="19" spans="1:16384" ht="38.25" x14ac:dyDescent="0.2">
      <c r="A19" s="6" t="s">
        <v>416</v>
      </c>
      <c r="B19" s="40" t="s">
        <v>570</v>
      </c>
    </row>
    <row r="20" spans="1:16384" ht="25.5" x14ac:dyDescent="0.2">
      <c r="A20" s="6" t="s">
        <v>421</v>
      </c>
      <c r="B20" s="40" t="s">
        <v>451</v>
      </c>
      <c r="C20" s="41" t="s">
        <v>452</v>
      </c>
    </row>
    <row r="21" spans="1:16384" ht="38.25" x14ac:dyDescent="0.2">
      <c r="A21" s="6" t="s">
        <v>483</v>
      </c>
      <c r="B21" s="40" t="s">
        <v>488</v>
      </c>
    </row>
    <row r="22" spans="1:16384" x14ac:dyDescent="0.2">
      <c r="A22" s="45" t="s">
        <v>378</v>
      </c>
      <c r="B22" s="46" t="s">
        <v>453</v>
      </c>
      <c r="C22" s="47" t="s">
        <v>454</v>
      </c>
    </row>
    <row r="23" spans="1:16384" x14ac:dyDescent="0.2">
      <c r="A23" s="48" t="s">
        <v>379</v>
      </c>
      <c r="B23" s="46" t="s">
        <v>455</v>
      </c>
      <c r="C23" s="49"/>
    </row>
    <row r="24" spans="1:16384" x14ac:dyDescent="0.2">
      <c r="A24" s="50" t="s">
        <v>333</v>
      </c>
      <c r="B24" s="40" t="s">
        <v>450</v>
      </c>
      <c r="C24" s="38" t="s">
        <v>485</v>
      </c>
    </row>
    <row r="25" spans="1:16384" x14ac:dyDescent="0.2">
      <c r="A25" s="7" t="s">
        <v>375</v>
      </c>
      <c r="B25" s="40" t="s">
        <v>456</v>
      </c>
    </row>
    <row r="26" spans="1:16384" x14ac:dyDescent="0.2">
      <c r="A26" s="8" t="s">
        <v>376</v>
      </c>
      <c r="B26" s="40" t="s">
        <v>457</v>
      </c>
    </row>
    <row r="27" spans="1:16384" x14ac:dyDescent="0.2">
      <c r="A27" s="48" t="s">
        <v>377</v>
      </c>
      <c r="B27" s="40" t="s">
        <v>458</v>
      </c>
    </row>
    <row r="28" spans="1:16384" ht="38.25" x14ac:dyDescent="0.2">
      <c r="A28" s="48" t="s">
        <v>571</v>
      </c>
      <c r="B28" s="40" t="s">
        <v>459</v>
      </c>
    </row>
    <row r="29" spans="1:16384" ht="38.25" x14ac:dyDescent="0.2">
      <c r="A29" s="48" t="s">
        <v>572</v>
      </c>
      <c r="B29" s="40" t="s">
        <v>460</v>
      </c>
    </row>
    <row r="30" spans="1:16384" ht="25.5" x14ac:dyDescent="0.2">
      <c r="A30" s="51" t="s">
        <v>573</v>
      </c>
      <c r="B30" s="52" t="s">
        <v>479</v>
      </c>
      <c r="C30" s="53" t="s">
        <v>461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4"/>
      <c r="GF30" s="54"/>
      <c r="GG30" s="54"/>
      <c r="GH30" s="54"/>
      <c r="GI30" s="54"/>
      <c r="GJ30" s="54"/>
      <c r="GK30" s="54"/>
      <c r="GL30" s="54"/>
      <c r="GM30" s="54"/>
      <c r="GN30" s="54"/>
      <c r="GO30" s="54"/>
      <c r="GP30" s="54"/>
      <c r="GQ30" s="54"/>
      <c r="GR30" s="54"/>
      <c r="GS30" s="54"/>
      <c r="GT30" s="54"/>
      <c r="GU30" s="54"/>
      <c r="GV30" s="54"/>
      <c r="GW30" s="54"/>
      <c r="GX30" s="54"/>
      <c r="GY30" s="54"/>
      <c r="GZ30" s="54"/>
      <c r="HA30" s="54"/>
      <c r="HB30" s="54"/>
      <c r="HC30" s="54"/>
      <c r="HD30" s="54"/>
      <c r="HE30" s="54"/>
      <c r="HF30" s="54"/>
      <c r="HG30" s="54"/>
      <c r="HH30" s="54"/>
      <c r="HI30" s="54"/>
      <c r="HJ30" s="54"/>
      <c r="HK30" s="54"/>
      <c r="HL30" s="54"/>
      <c r="HM30" s="54"/>
      <c r="HN30" s="54"/>
      <c r="HO30" s="54"/>
      <c r="HP30" s="54"/>
      <c r="HQ30" s="54"/>
      <c r="HR30" s="54"/>
      <c r="HS30" s="54"/>
      <c r="HT30" s="54"/>
      <c r="HU30" s="54"/>
      <c r="HV30" s="54"/>
      <c r="HW30" s="54"/>
      <c r="HX30" s="54"/>
      <c r="HY30" s="54"/>
      <c r="HZ30" s="54"/>
      <c r="IA30" s="54"/>
      <c r="IB30" s="54"/>
      <c r="IC30" s="54"/>
      <c r="ID30" s="54"/>
      <c r="IE30" s="54"/>
      <c r="IF30" s="54"/>
      <c r="IG30" s="54"/>
      <c r="IH30" s="54"/>
      <c r="II30" s="54"/>
      <c r="IJ30" s="54"/>
      <c r="IK30" s="54"/>
      <c r="IL30" s="54"/>
      <c r="IM30" s="54"/>
      <c r="IN30" s="54"/>
      <c r="IO30" s="54"/>
      <c r="IP30" s="54"/>
      <c r="IQ30" s="54"/>
      <c r="IR30" s="54"/>
      <c r="IS30" s="54"/>
      <c r="IT30" s="54"/>
      <c r="IU30" s="54"/>
      <c r="IV30" s="54"/>
      <c r="IW30" s="54"/>
      <c r="IX30" s="54"/>
      <c r="IY30" s="54"/>
      <c r="IZ30" s="54"/>
      <c r="JA30" s="54"/>
      <c r="JB30" s="54"/>
      <c r="JC30" s="54"/>
      <c r="JD30" s="54"/>
      <c r="JE30" s="54"/>
      <c r="JF30" s="54"/>
      <c r="JG30" s="54"/>
      <c r="JH30" s="54"/>
      <c r="JI30" s="54"/>
      <c r="JJ30" s="54"/>
      <c r="JK30" s="54"/>
      <c r="JL30" s="54"/>
      <c r="JM30" s="54"/>
      <c r="JN30" s="54"/>
      <c r="JO30" s="54"/>
      <c r="JP30" s="54"/>
      <c r="JQ30" s="54"/>
      <c r="JR30" s="54"/>
      <c r="JS30" s="54"/>
      <c r="JT30" s="54"/>
      <c r="JU30" s="54"/>
      <c r="JV30" s="54"/>
      <c r="JW30" s="54"/>
      <c r="JX30" s="54"/>
      <c r="JY30" s="54"/>
      <c r="JZ30" s="54"/>
      <c r="KA30" s="54"/>
      <c r="KB30" s="54"/>
      <c r="KC30" s="54"/>
      <c r="KD30" s="54"/>
      <c r="KE30" s="54"/>
      <c r="KF30" s="54"/>
      <c r="KG30" s="54"/>
      <c r="KH30" s="54"/>
      <c r="KI30" s="54"/>
      <c r="KJ30" s="54"/>
      <c r="KK30" s="54"/>
      <c r="KL30" s="54"/>
      <c r="KM30" s="54"/>
      <c r="KN30" s="54"/>
      <c r="KO30" s="54"/>
      <c r="KP30" s="54"/>
      <c r="KQ30" s="54"/>
      <c r="KR30" s="54"/>
      <c r="KS30" s="54"/>
      <c r="KT30" s="54"/>
      <c r="KU30" s="54"/>
      <c r="KV30" s="54"/>
      <c r="KW30" s="54"/>
      <c r="KX30" s="54"/>
      <c r="KY30" s="54"/>
      <c r="KZ30" s="54"/>
      <c r="LA30" s="54"/>
      <c r="LB30" s="54"/>
      <c r="LC30" s="54"/>
      <c r="LD30" s="54"/>
      <c r="LE30" s="54"/>
      <c r="LF30" s="54"/>
      <c r="LG30" s="54"/>
      <c r="LH30" s="54"/>
      <c r="LI30" s="54"/>
      <c r="LJ30" s="54"/>
      <c r="LK30" s="54"/>
      <c r="LL30" s="54"/>
      <c r="LM30" s="54"/>
      <c r="LN30" s="54"/>
      <c r="LO30" s="54"/>
      <c r="LP30" s="54"/>
      <c r="LQ30" s="54"/>
      <c r="LR30" s="54"/>
      <c r="LS30" s="54"/>
      <c r="LT30" s="54"/>
      <c r="LU30" s="54"/>
      <c r="LV30" s="54"/>
      <c r="LW30" s="54"/>
      <c r="LX30" s="54"/>
      <c r="LY30" s="54"/>
      <c r="LZ30" s="54"/>
      <c r="MA30" s="54"/>
      <c r="MB30" s="54"/>
      <c r="MC30" s="54"/>
      <c r="MD30" s="54"/>
      <c r="ME30" s="54"/>
      <c r="MF30" s="54"/>
      <c r="MG30" s="54"/>
      <c r="MH30" s="54"/>
      <c r="MI30" s="54"/>
      <c r="MJ30" s="54"/>
      <c r="MK30" s="54"/>
      <c r="ML30" s="54"/>
      <c r="MM30" s="54"/>
      <c r="MN30" s="54"/>
      <c r="MO30" s="54"/>
      <c r="MP30" s="54"/>
      <c r="MQ30" s="54"/>
      <c r="MR30" s="54"/>
      <c r="MS30" s="54"/>
      <c r="MT30" s="54"/>
      <c r="MU30" s="54"/>
      <c r="MV30" s="54"/>
      <c r="MW30" s="54"/>
      <c r="MX30" s="54"/>
      <c r="MY30" s="54"/>
      <c r="MZ30" s="54"/>
      <c r="NA30" s="54"/>
      <c r="NB30" s="54"/>
      <c r="NC30" s="54"/>
      <c r="ND30" s="54"/>
      <c r="NE30" s="54"/>
      <c r="NF30" s="54"/>
      <c r="NG30" s="54"/>
      <c r="NH30" s="54"/>
      <c r="NI30" s="54"/>
      <c r="NJ30" s="54"/>
      <c r="NK30" s="54"/>
      <c r="NL30" s="54"/>
      <c r="NM30" s="54"/>
      <c r="NN30" s="54"/>
      <c r="NO30" s="54"/>
      <c r="NP30" s="54"/>
      <c r="NQ30" s="54"/>
      <c r="NR30" s="54"/>
      <c r="NS30" s="54"/>
      <c r="NT30" s="54"/>
      <c r="NU30" s="54"/>
      <c r="NV30" s="54"/>
      <c r="NW30" s="54"/>
      <c r="NX30" s="54"/>
      <c r="NY30" s="54"/>
      <c r="NZ30" s="54"/>
      <c r="OA30" s="54"/>
      <c r="OB30" s="54"/>
      <c r="OC30" s="54"/>
      <c r="OD30" s="54"/>
      <c r="OE30" s="54"/>
      <c r="OF30" s="54"/>
      <c r="OG30" s="54"/>
      <c r="OH30" s="54"/>
      <c r="OI30" s="54"/>
      <c r="OJ30" s="54"/>
      <c r="OK30" s="54"/>
      <c r="OL30" s="54"/>
      <c r="OM30" s="54"/>
      <c r="ON30" s="54"/>
      <c r="OO30" s="54"/>
      <c r="OP30" s="54"/>
      <c r="OQ30" s="54"/>
      <c r="OR30" s="54"/>
      <c r="OS30" s="54"/>
      <c r="OT30" s="54"/>
      <c r="OU30" s="54"/>
      <c r="OV30" s="54"/>
      <c r="OW30" s="54"/>
      <c r="OX30" s="54"/>
      <c r="OY30" s="54"/>
      <c r="OZ30" s="54"/>
      <c r="PA30" s="54"/>
      <c r="PB30" s="54"/>
      <c r="PC30" s="54"/>
      <c r="PD30" s="54"/>
      <c r="PE30" s="54"/>
      <c r="PF30" s="54"/>
      <c r="PG30" s="54"/>
      <c r="PH30" s="54"/>
      <c r="PI30" s="54"/>
      <c r="PJ30" s="54"/>
      <c r="PK30" s="54"/>
      <c r="PL30" s="54"/>
      <c r="PM30" s="54"/>
      <c r="PN30" s="54"/>
      <c r="PO30" s="54"/>
      <c r="PP30" s="54"/>
      <c r="PQ30" s="54"/>
      <c r="PR30" s="54"/>
      <c r="PS30" s="54"/>
      <c r="PT30" s="54"/>
      <c r="PU30" s="54"/>
      <c r="PV30" s="54"/>
      <c r="PW30" s="54"/>
      <c r="PX30" s="54"/>
      <c r="PY30" s="54"/>
      <c r="PZ30" s="54"/>
      <c r="QA30" s="54"/>
      <c r="QB30" s="54"/>
      <c r="QC30" s="54"/>
      <c r="QD30" s="54"/>
      <c r="QE30" s="54"/>
      <c r="QF30" s="54"/>
      <c r="QG30" s="54"/>
      <c r="QH30" s="54"/>
      <c r="QI30" s="54"/>
      <c r="QJ30" s="54"/>
      <c r="QK30" s="54"/>
      <c r="QL30" s="54"/>
      <c r="QM30" s="54"/>
      <c r="QN30" s="54"/>
      <c r="QO30" s="54"/>
      <c r="QP30" s="54"/>
      <c r="QQ30" s="54"/>
      <c r="QR30" s="54"/>
      <c r="QS30" s="54"/>
      <c r="QT30" s="54"/>
      <c r="QU30" s="54"/>
      <c r="QV30" s="54"/>
      <c r="QW30" s="54"/>
      <c r="QX30" s="54"/>
      <c r="QY30" s="54"/>
      <c r="QZ30" s="54"/>
      <c r="RA30" s="54"/>
      <c r="RB30" s="54"/>
      <c r="RC30" s="54"/>
      <c r="RD30" s="54"/>
      <c r="RE30" s="54"/>
      <c r="RF30" s="54"/>
      <c r="RG30" s="54"/>
      <c r="RH30" s="54"/>
      <c r="RI30" s="54"/>
      <c r="RJ30" s="54"/>
      <c r="RK30" s="54"/>
      <c r="RL30" s="54"/>
      <c r="RM30" s="54"/>
      <c r="RN30" s="54"/>
      <c r="RO30" s="54"/>
      <c r="RP30" s="54"/>
      <c r="RQ30" s="54"/>
      <c r="RR30" s="54"/>
      <c r="RS30" s="54"/>
      <c r="RT30" s="54"/>
      <c r="RU30" s="54"/>
      <c r="RV30" s="54"/>
      <c r="RW30" s="54"/>
      <c r="RX30" s="54"/>
      <c r="RY30" s="54"/>
      <c r="RZ30" s="54"/>
      <c r="SA30" s="54"/>
      <c r="SB30" s="54"/>
      <c r="SC30" s="54"/>
      <c r="SD30" s="54"/>
      <c r="SE30" s="54"/>
      <c r="SF30" s="54"/>
      <c r="SG30" s="54"/>
      <c r="SH30" s="54"/>
      <c r="SI30" s="54"/>
      <c r="SJ30" s="54"/>
      <c r="SK30" s="54"/>
      <c r="SL30" s="54"/>
      <c r="SM30" s="54"/>
      <c r="SN30" s="54"/>
      <c r="SO30" s="54"/>
      <c r="SP30" s="54"/>
      <c r="SQ30" s="54"/>
      <c r="SR30" s="54"/>
      <c r="SS30" s="54"/>
      <c r="ST30" s="54"/>
      <c r="SU30" s="54"/>
      <c r="SV30" s="54"/>
      <c r="SW30" s="54"/>
      <c r="SX30" s="54"/>
      <c r="SY30" s="54"/>
      <c r="SZ30" s="54"/>
      <c r="TA30" s="54"/>
      <c r="TB30" s="54"/>
      <c r="TC30" s="54"/>
      <c r="TD30" s="54"/>
      <c r="TE30" s="54"/>
      <c r="TF30" s="54"/>
      <c r="TG30" s="54"/>
      <c r="TH30" s="54"/>
      <c r="TI30" s="54"/>
      <c r="TJ30" s="54"/>
      <c r="TK30" s="54"/>
      <c r="TL30" s="54"/>
      <c r="TM30" s="54"/>
      <c r="TN30" s="54"/>
      <c r="TO30" s="54"/>
      <c r="TP30" s="54"/>
      <c r="TQ30" s="54"/>
      <c r="TR30" s="54"/>
      <c r="TS30" s="54"/>
      <c r="TT30" s="54"/>
      <c r="TU30" s="54"/>
      <c r="TV30" s="54"/>
      <c r="TW30" s="54"/>
      <c r="TX30" s="54"/>
      <c r="TY30" s="54"/>
      <c r="TZ30" s="54"/>
      <c r="UA30" s="54"/>
      <c r="UB30" s="54"/>
      <c r="UC30" s="54"/>
      <c r="UD30" s="54"/>
      <c r="UE30" s="54"/>
      <c r="UF30" s="54"/>
      <c r="UG30" s="54"/>
      <c r="UH30" s="54"/>
      <c r="UI30" s="54"/>
      <c r="UJ30" s="54"/>
      <c r="UK30" s="54"/>
      <c r="UL30" s="54"/>
      <c r="UM30" s="54"/>
      <c r="UN30" s="54"/>
      <c r="UO30" s="54"/>
      <c r="UP30" s="54"/>
      <c r="UQ30" s="54"/>
      <c r="UR30" s="54"/>
      <c r="US30" s="54"/>
      <c r="UT30" s="54"/>
      <c r="UU30" s="54"/>
      <c r="UV30" s="54"/>
      <c r="UW30" s="54"/>
      <c r="UX30" s="54"/>
      <c r="UY30" s="54"/>
      <c r="UZ30" s="54"/>
      <c r="VA30" s="54"/>
      <c r="VB30" s="54"/>
      <c r="VC30" s="54"/>
      <c r="VD30" s="54"/>
      <c r="VE30" s="54"/>
      <c r="VF30" s="54"/>
      <c r="VG30" s="54"/>
      <c r="VH30" s="54"/>
      <c r="VI30" s="54"/>
      <c r="VJ30" s="54"/>
      <c r="VK30" s="54"/>
      <c r="VL30" s="54"/>
      <c r="VM30" s="54"/>
      <c r="VN30" s="54"/>
      <c r="VO30" s="54"/>
      <c r="VP30" s="54"/>
      <c r="VQ30" s="54"/>
      <c r="VR30" s="54"/>
      <c r="VS30" s="54"/>
      <c r="VT30" s="54"/>
      <c r="VU30" s="54"/>
      <c r="VV30" s="54"/>
      <c r="VW30" s="54"/>
      <c r="VX30" s="54"/>
      <c r="VY30" s="54"/>
      <c r="VZ30" s="54"/>
      <c r="WA30" s="54"/>
      <c r="WB30" s="54"/>
      <c r="WC30" s="54"/>
      <c r="WD30" s="54"/>
      <c r="WE30" s="54"/>
      <c r="WF30" s="54"/>
      <c r="WG30" s="54"/>
      <c r="WH30" s="54"/>
      <c r="WI30" s="54"/>
      <c r="WJ30" s="54"/>
      <c r="WK30" s="54"/>
      <c r="WL30" s="54"/>
      <c r="WM30" s="54"/>
      <c r="WN30" s="54"/>
      <c r="WO30" s="54"/>
      <c r="WP30" s="54"/>
      <c r="WQ30" s="54"/>
      <c r="WR30" s="54"/>
      <c r="WS30" s="54"/>
      <c r="WT30" s="54"/>
      <c r="WU30" s="54"/>
      <c r="WV30" s="54"/>
      <c r="WW30" s="54"/>
      <c r="WX30" s="54"/>
      <c r="WY30" s="54"/>
      <c r="WZ30" s="54"/>
      <c r="XA30" s="54"/>
      <c r="XB30" s="54"/>
      <c r="XC30" s="54"/>
      <c r="XD30" s="54"/>
      <c r="XE30" s="54"/>
      <c r="XF30" s="54"/>
      <c r="XG30" s="54"/>
      <c r="XH30" s="54"/>
      <c r="XI30" s="54"/>
      <c r="XJ30" s="54"/>
      <c r="XK30" s="54"/>
      <c r="XL30" s="54"/>
      <c r="XM30" s="54"/>
      <c r="XN30" s="54"/>
      <c r="XO30" s="54"/>
      <c r="XP30" s="54"/>
      <c r="XQ30" s="54"/>
      <c r="XR30" s="54"/>
      <c r="XS30" s="54"/>
      <c r="XT30" s="54"/>
      <c r="XU30" s="54"/>
      <c r="XV30" s="54"/>
      <c r="XW30" s="54"/>
      <c r="XX30" s="54"/>
      <c r="XY30" s="54"/>
      <c r="XZ30" s="54"/>
      <c r="YA30" s="54"/>
      <c r="YB30" s="54"/>
      <c r="YC30" s="54"/>
      <c r="YD30" s="54"/>
      <c r="YE30" s="54"/>
      <c r="YF30" s="54"/>
      <c r="YG30" s="54"/>
      <c r="YH30" s="54"/>
      <c r="YI30" s="54"/>
      <c r="YJ30" s="54"/>
      <c r="YK30" s="54"/>
      <c r="YL30" s="54"/>
      <c r="YM30" s="54"/>
      <c r="YN30" s="54"/>
      <c r="YO30" s="54"/>
      <c r="YP30" s="54"/>
      <c r="YQ30" s="54"/>
      <c r="YR30" s="54"/>
      <c r="YS30" s="54"/>
      <c r="YT30" s="54"/>
      <c r="YU30" s="54"/>
      <c r="YV30" s="54"/>
      <c r="YW30" s="54"/>
      <c r="YX30" s="54"/>
      <c r="YY30" s="54"/>
      <c r="YZ30" s="54"/>
      <c r="ZA30" s="54"/>
      <c r="ZB30" s="54"/>
      <c r="ZC30" s="54"/>
      <c r="ZD30" s="54"/>
      <c r="ZE30" s="54"/>
      <c r="ZF30" s="54"/>
      <c r="ZG30" s="54"/>
      <c r="ZH30" s="54"/>
      <c r="ZI30" s="54"/>
      <c r="ZJ30" s="54"/>
      <c r="ZK30" s="54"/>
      <c r="ZL30" s="54"/>
      <c r="ZM30" s="54"/>
      <c r="ZN30" s="54"/>
      <c r="ZO30" s="54"/>
      <c r="ZP30" s="54"/>
      <c r="ZQ30" s="54"/>
      <c r="ZR30" s="54"/>
      <c r="ZS30" s="54"/>
      <c r="ZT30" s="54"/>
      <c r="ZU30" s="54"/>
      <c r="ZV30" s="54"/>
      <c r="ZW30" s="54"/>
      <c r="ZX30" s="54"/>
      <c r="ZY30" s="54"/>
      <c r="ZZ30" s="54"/>
      <c r="AAA30" s="54"/>
      <c r="AAB30" s="54"/>
      <c r="AAC30" s="54"/>
      <c r="AAD30" s="54"/>
      <c r="AAE30" s="54"/>
      <c r="AAF30" s="54"/>
      <c r="AAG30" s="54"/>
      <c r="AAH30" s="54"/>
      <c r="AAI30" s="54"/>
      <c r="AAJ30" s="54"/>
      <c r="AAK30" s="54"/>
      <c r="AAL30" s="54"/>
      <c r="AAM30" s="54"/>
      <c r="AAN30" s="54"/>
      <c r="AAO30" s="54"/>
      <c r="AAP30" s="54"/>
      <c r="AAQ30" s="54"/>
      <c r="AAR30" s="54"/>
      <c r="AAS30" s="54"/>
      <c r="AAT30" s="54"/>
      <c r="AAU30" s="54"/>
      <c r="AAV30" s="54"/>
      <c r="AAW30" s="54"/>
      <c r="AAX30" s="54"/>
      <c r="AAY30" s="54"/>
      <c r="AAZ30" s="54"/>
      <c r="ABA30" s="54"/>
      <c r="ABB30" s="54"/>
      <c r="ABC30" s="54"/>
      <c r="ABD30" s="54"/>
      <c r="ABE30" s="54"/>
      <c r="ABF30" s="54"/>
      <c r="ABG30" s="54"/>
      <c r="ABH30" s="54"/>
      <c r="ABI30" s="54"/>
      <c r="ABJ30" s="54"/>
      <c r="ABK30" s="54"/>
      <c r="ABL30" s="54"/>
      <c r="ABM30" s="54"/>
      <c r="ABN30" s="54"/>
      <c r="ABO30" s="54"/>
      <c r="ABP30" s="54"/>
      <c r="ABQ30" s="54"/>
      <c r="ABR30" s="54"/>
      <c r="ABS30" s="54"/>
      <c r="ABT30" s="54"/>
      <c r="ABU30" s="54"/>
      <c r="ABV30" s="54"/>
      <c r="ABW30" s="54"/>
      <c r="ABX30" s="54"/>
      <c r="ABY30" s="54"/>
      <c r="ABZ30" s="54"/>
      <c r="ACA30" s="54"/>
      <c r="ACB30" s="54"/>
      <c r="ACC30" s="54"/>
      <c r="ACD30" s="54"/>
      <c r="ACE30" s="54"/>
      <c r="ACF30" s="54"/>
      <c r="ACG30" s="54"/>
      <c r="ACH30" s="54"/>
      <c r="ACI30" s="54"/>
      <c r="ACJ30" s="54"/>
      <c r="ACK30" s="54"/>
      <c r="ACL30" s="54"/>
      <c r="ACM30" s="54"/>
      <c r="ACN30" s="54"/>
      <c r="ACO30" s="54"/>
      <c r="ACP30" s="54"/>
      <c r="ACQ30" s="54"/>
      <c r="ACR30" s="54"/>
      <c r="ACS30" s="54"/>
      <c r="ACT30" s="54"/>
      <c r="ACU30" s="54"/>
      <c r="ACV30" s="54"/>
      <c r="ACW30" s="54"/>
      <c r="ACX30" s="54"/>
      <c r="ACY30" s="54"/>
      <c r="ACZ30" s="54"/>
      <c r="ADA30" s="54"/>
      <c r="ADB30" s="54"/>
      <c r="ADC30" s="54"/>
      <c r="ADD30" s="54"/>
      <c r="ADE30" s="54"/>
      <c r="ADF30" s="54"/>
      <c r="ADG30" s="54"/>
      <c r="ADH30" s="54"/>
      <c r="ADI30" s="54"/>
      <c r="ADJ30" s="54"/>
      <c r="ADK30" s="54"/>
      <c r="ADL30" s="54"/>
      <c r="ADM30" s="54"/>
      <c r="ADN30" s="54"/>
      <c r="ADO30" s="54"/>
      <c r="ADP30" s="54"/>
      <c r="ADQ30" s="54"/>
      <c r="ADR30" s="54"/>
      <c r="ADS30" s="54"/>
      <c r="ADT30" s="54"/>
      <c r="ADU30" s="54"/>
      <c r="ADV30" s="54"/>
      <c r="ADW30" s="54"/>
      <c r="ADX30" s="54"/>
      <c r="ADY30" s="54"/>
      <c r="ADZ30" s="54"/>
      <c r="AEA30" s="54"/>
      <c r="AEB30" s="54"/>
      <c r="AEC30" s="54"/>
      <c r="AED30" s="54"/>
      <c r="AEE30" s="54"/>
      <c r="AEF30" s="54"/>
      <c r="AEG30" s="54"/>
      <c r="AEH30" s="54"/>
      <c r="AEI30" s="54"/>
      <c r="AEJ30" s="54"/>
      <c r="AEK30" s="54"/>
      <c r="AEL30" s="54"/>
      <c r="AEM30" s="54"/>
      <c r="AEN30" s="54"/>
      <c r="AEO30" s="54"/>
      <c r="AEP30" s="54"/>
      <c r="AEQ30" s="54"/>
      <c r="AER30" s="54"/>
      <c r="AES30" s="54"/>
      <c r="AET30" s="54"/>
      <c r="AEU30" s="54"/>
      <c r="AEV30" s="54"/>
      <c r="AEW30" s="54"/>
      <c r="AEX30" s="54"/>
      <c r="AEY30" s="54"/>
      <c r="AEZ30" s="54"/>
      <c r="AFA30" s="54"/>
      <c r="AFB30" s="54"/>
      <c r="AFC30" s="54"/>
      <c r="AFD30" s="54"/>
      <c r="AFE30" s="54"/>
      <c r="AFF30" s="54"/>
      <c r="AFG30" s="54"/>
      <c r="AFH30" s="54"/>
      <c r="AFI30" s="54"/>
      <c r="AFJ30" s="54"/>
      <c r="AFK30" s="54"/>
      <c r="AFL30" s="54"/>
      <c r="AFM30" s="54"/>
      <c r="AFN30" s="54"/>
      <c r="AFO30" s="54"/>
      <c r="AFP30" s="54"/>
      <c r="AFQ30" s="54"/>
      <c r="AFR30" s="54"/>
      <c r="AFS30" s="54"/>
      <c r="AFT30" s="54"/>
      <c r="AFU30" s="54"/>
      <c r="AFV30" s="54"/>
      <c r="AFW30" s="54"/>
      <c r="AFX30" s="54"/>
      <c r="AFY30" s="54"/>
      <c r="AFZ30" s="54"/>
      <c r="AGA30" s="54"/>
      <c r="AGB30" s="54"/>
      <c r="AGC30" s="54"/>
      <c r="AGD30" s="54"/>
      <c r="AGE30" s="54"/>
      <c r="AGF30" s="54"/>
      <c r="AGG30" s="54"/>
      <c r="AGH30" s="54"/>
      <c r="AGI30" s="54"/>
      <c r="AGJ30" s="54"/>
      <c r="AGK30" s="54"/>
      <c r="AGL30" s="54"/>
      <c r="AGM30" s="54"/>
      <c r="AGN30" s="54"/>
      <c r="AGO30" s="54"/>
      <c r="AGP30" s="54"/>
      <c r="AGQ30" s="54"/>
      <c r="AGR30" s="54"/>
      <c r="AGS30" s="54"/>
      <c r="AGT30" s="54"/>
      <c r="AGU30" s="54"/>
      <c r="AGV30" s="54"/>
      <c r="AGW30" s="54"/>
      <c r="AGX30" s="54"/>
      <c r="AGY30" s="54"/>
      <c r="AGZ30" s="54"/>
      <c r="AHA30" s="54"/>
      <c r="AHB30" s="54"/>
      <c r="AHC30" s="54"/>
      <c r="AHD30" s="54"/>
      <c r="AHE30" s="54"/>
      <c r="AHF30" s="54"/>
      <c r="AHG30" s="54"/>
      <c r="AHH30" s="54"/>
      <c r="AHI30" s="54"/>
      <c r="AHJ30" s="54"/>
      <c r="AHK30" s="54"/>
      <c r="AHL30" s="54"/>
      <c r="AHM30" s="54"/>
      <c r="AHN30" s="54"/>
      <c r="AHO30" s="54"/>
      <c r="AHP30" s="54"/>
      <c r="AHQ30" s="54"/>
      <c r="AHR30" s="54"/>
      <c r="AHS30" s="54"/>
      <c r="AHT30" s="54"/>
      <c r="AHU30" s="54"/>
      <c r="AHV30" s="54"/>
      <c r="AHW30" s="54"/>
      <c r="AHX30" s="54"/>
      <c r="AHY30" s="54"/>
      <c r="AHZ30" s="54"/>
      <c r="AIA30" s="54"/>
      <c r="AIB30" s="54"/>
      <c r="AIC30" s="54"/>
      <c r="AID30" s="54"/>
      <c r="AIE30" s="54"/>
      <c r="AIF30" s="54"/>
      <c r="AIG30" s="54"/>
      <c r="AIH30" s="54"/>
      <c r="AII30" s="54"/>
      <c r="AIJ30" s="54"/>
      <c r="AIK30" s="54"/>
      <c r="AIL30" s="54"/>
      <c r="AIM30" s="54"/>
      <c r="AIN30" s="54"/>
      <c r="AIO30" s="54"/>
      <c r="AIP30" s="54"/>
      <c r="AIQ30" s="54"/>
      <c r="AIR30" s="54"/>
      <c r="AIS30" s="54"/>
      <c r="AIT30" s="54"/>
      <c r="AIU30" s="54"/>
      <c r="AIV30" s="54"/>
      <c r="AIW30" s="54"/>
      <c r="AIX30" s="54"/>
      <c r="AIY30" s="54"/>
      <c r="AIZ30" s="54"/>
      <c r="AJA30" s="54"/>
      <c r="AJB30" s="54"/>
      <c r="AJC30" s="54"/>
      <c r="AJD30" s="54"/>
      <c r="AJE30" s="54"/>
      <c r="AJF30" s="54"/>
      <c r="AJG30" s="54"/>
      <c r="AJH30" s="54"/>
      <c r="AJI30" s="54"/>
      <c r="AJJ30" s="54"/>
      <c r="AJK30" s="54"/>
      <c r="AJL30" s="54"/>
      <c r="AJM30" s="54"/>
      <c r="AJN30" s="54"/>
      <c r="AJO30" s="54"/>
      <c r="AJP30" s="54"/>
      <c r="AJQ30" s="54"/>
      <c r="AJR30" s="54"/>
      <c r="AJS30" s="54"/>
      <c r="AJT30" s="54"/>
      <c r="AJU30" s="54"/>
      <c r="AJV30" s="54"/>
      <c r="AJW30" s="54"/>
      <c r="AJX30" s="54"/>
      <c r="AJY30" s="54"/>
      <c r="AJZ30" s="54"/>
      <c r="AKA30" s="54"/>
      <c r="AKB30" s="54"/>
      <c r="AKC30" s="54"/>
      <c r="AKD30" s="54"/>
      <c r="AKE30" s="54"/>
      <c r="AKF30" s="54"/>
      <c r="AKG30" s="54"/>
      <c r="AKH30" s="54"/>
      <c r="AKI30" s="54"/>
      <c r="AKJ30" s="54"/>
      <c r="AKK30" s="54"/>
      <c r="AKL30" s="54"/>
      <c r="AKM30" s="54"/>
      <c r="AKN30" s="54"/>
      <c r="AKO30" s="54"/>
      <c r="AKP30" s="54"/>
      <c r="AKQ30" s="54"/>
      <c r="AKR30" s="54"/>
      <c r="AKS30" s="54"/>
      <c r="AKT30" s="54"/>
      <c r="AKU30" s="54"/>
      <c r="AKV30" s="54"/>
      <c r="AKW30" s="54"/>
      <c r="AKX30" s="54"/>
      <c r="AKY30" s="54"/>
      <c r="AKZ30" s="54"/>
      <c r="ALA30" s="54"/>
      <c r="ALB30" s="54"/>
      <c r="ALC30" s="54"/>
      <c r="ALD30" s="54"/>
      <c r="ALE30" s="54"/>
      <c r="ALF30" s="54"/>
      <c r="ALG30" s="54"/>
      <c r="ALH30" s="54"/>
      <c r="ALI30" s="54"/>
      <c r="ALJ30" s="54"/>
      <c r="ALK30" s="54"/>
      <c r="ALL30" s="54"/>
      <c r="ALM30" s="54"/>
      <c r="ALN30" s="54"/>
      <c r="ALO30" s="54"/>
      <c r="ALP30" s="54"/>
      <c r="ALQ30" s="54"/>
      <c r="ALR30" s="54"/>
      <c r="ALS30" s="54"/>
      <c r="ALT30" s="54"/>
      <c r="ALU30" s="54"/>
      <c r="ALV30" s="54"/>
      <c r="ALW30" s="54"/>
      <c r="ALX30" s="54"/>
      <c r="ALY30" s="54"/>
      <c r="ALZ30" s="54"/>
      <c r="AMA30" s="54"/>
      <c r="AMB30" s="54"/>
      <c r="AMC30" s="54"/>
      <c r="AMD30" s="54"/>
      <c r="AME30" s="54"/>
      <c r="AMF30" s="54"/>
      <c r="AMG30" s="54"/>
      <c r="AMH30" s="54"/>
      <c r="AMI30" s="54"/>
      <c r="AMJ30" s="54"/>
      <c r="AMK30" s="54"/>
      <c r="AML30" s="54"/>
      <c r="AMM30" s="54"/>
      <c r="AMN30" s="54"/>
      <c r="AMO30" s="54"/>
      <c r="AMP30" s="54"/>
      <c r="AMQ30" s="54"/>
      <c r="AMR30" s="54"/>
      <c r="AMS30" s="54"/>
      <c r="AMT30" s="54"/>
      <c r="AMU30" s="54"/>
      <c r="AMV30" s="54"/>
      <c r="AMW30" s="54"/>
      <c r="AMX30" s="54"/>
      <c r="AMY30" s="54"/>
      <c r="AMZ30" s="54"/>
      <c r="ANA30" s="54"/>
      <c r="ANB30" s="54"/>
      <c r="ANC30" s="54"/>
      <c r="AND30" s="54"/>
      <c r="ANE30" s="54"/>
      <c r="ANF30" s="54"/>
      <c r="ANG30" s="54"/>
      <c r="ANH30" s="54"/>
      <c r="ANI30" s="54"/>
      <c r="ANJ30" s="54"/>
      <c r="ANK30" s="54"/>
      <c r="ANL30" s="54"/>
      <c r="ANM30" s="54"/>
      <c r="ANN30" s="54"/>
      <c r="ANO30" s="54"/>
      <c r="ANP30" s="54"/>
      <c r="ANQ30" s="54"/>
      <c r="ANR30" s="54"/>
      <c r="ANS30" s="54"/>
      <c r="ANT30" s="54"/>
      <c r="ANU30" s="54"/>
      <c r="ANV30" s="54"/>
      <c r="ANW30" s="54"/>
      <c r="ANX30" s="54"/>
      <c r="ANY30" s="54"/>
      <c r="ANZ30" s="54"/>
      <c r="AOA30" s="54"/>
      <c r="AOB30" s="54"/>
      <c r="AOC30" s="54"/>
      <c r="AOD30" s="54"/>
      <c r="AOE30" s="54"/>
      <c r="AOF30" s="54"/>
      <c r="AOG30" s="54"/>
      <c r="AOH30" s="54"/>
      <c r="AOI30" s="54"/>
      <c r="AOJ30" s="54"/>
      <c r="AOK30" s="54"/>
      <c r="AOL30" s="54"/>
      <c r="AOM30" s="54"/>
      <c r="AON30" s="54"/>
      <c r="AOO30" s="54"/>
      <c r="AOP30" s="54"/>
      <c r="AOQ30" s="54"/>
      <c r="AOR30" s="54"/>
      <c r="AOS30" s="54"/>
      <c r="AOT30" s="54"/>
      <c r="AOU30" s="54"/>
      <c r="AOV30" s="54"/>
      <c r="AOW30" s="54"/>
      <c r="AOX30" s="54"/>
      <c r="AOY30" s="54"/>
      <c r="AOZ30" s="54"/>
      <c r="APA30" s="54"/>
      <c r="APB30" s="54"/>
      <c r="APC30" s="54"/>
      <c r="APD30" s="54"/>
      <c r="APE30" s="54"/>
      <c r="APF30" s="54"/>
      <c r="APG30" s="54"/>
      <c r="APH30" s="54"/>
      <c r="API30" s="54"/>
      <c r="APJ30" s="54"/>
      <c r="APK30" s="54"/>
      <c r="APL30" s="54"/>
      <c r="APM30" s="54"/>
      <c r="APN30" s="54"/>
      <c r="APO30" s="54"/>
      <c r="APP30" s="54"/>
      <c r="APQ30" s="54"/>
      <c r="APR30" s="54"/>
      <c r="APS30" s="54"/>
      <c r="APT30" s="54"/>
      <c r="APU30" s="54"/>
      <c r="APV30" s="54"/>
      <c r="APW30" s="54"/>
      <c r="APX30" s="54"/>
      <c r="APY30" s="54"/>
      <c r="APZ30" s="54"/>
      <c r="AQA30" s="54"/>
      <c r="AQB30" s="54"/>
      <c r="AQC30" s="54"/>
      <c r="AQD30" s="54"/>
      <c r="AQE30" s="54"/>
      <c r="AQF30" s="54"/>
      <c r="AQG30" s="54"/>
      <c r="AQH30" s="54"/>
      <c r="AQI30" s="54"/>
      <c r="AQJ30" s="54"/>
      <c r="AQK30" s="54"/>
      <c r="AQL30" s="54"/>
      <c r="AQM30" s="54"/>
      <c r="AQN30" s="54"/>
      <c r="AQO30" s="54"/>
      <c r="AQP30" s="54"/>
      <c r="AQQ30" s="54"/>
      <c r="AQR30" s="54"/>
      <c r="AQS30" s="54"/>
      <c r="AQT30" s="54"/>
      <c r="AQU30" s="54"/>
      <c r="AQV30" s="54"/>
      <c r="AQW30" s="54"/>
      <c r="AQX30" s="54"/>
      <c r="AQY30" s="54"/>
      <c r="AQZ30" s="54"/>
      <c r="ARA30" s="54"/>
      <c r="ARB30" s="54"/>
      <c r="ARC30" s="54"/>
      <c r="ARD30" s="54"/>
      <c r="ARE30" s="54"/>
      <c r="ARF30" s="54"/>
      <c r="ARG30" s="54"/>
      <c r="ARH30" s="54"/>
      <c r="ARI30" s="54"/>
      <c r="ARJ30" s="54"/>
      <c r="ARK30" s="54"/>
      <c r="ARL30" s="54"/>
      <c r="ARM30" s="54"/>
      <c r="ARN30" s="54"/>
      <c r="ARO30" s="54"/>
      <c r="ARP30" s="54"/>
      <c r="ARQ30" s="54"/>
      <c r="ARR30" s="54"/>
      <c r="ARS30" s="54"/>
      <c r="ART30" s="54"/>
      <c r="ARU30" s="54"/>
      <c r="ARV30" s="54"/>
      <c r="ARW30" s="54"/>
      <c r="ARX30" s="54"/>
      <c r="ARY30" s="54"/>
      <c r="ARZ30" s="54"/>
      <c r="ASA30" s="54"/>
      <c r="ASB30" s="54"/>
      <c r="ASC30" s="54"/>
      <c r="ASD30" s="54"/>
      <c r="ASE30" s="54"/>
      <c r="ASF30" s="54"/>
      <c r="ASG30" s="54"/>
      <c r="ASH30" s="54"/>
      <c r="ASI30" s="54"/>
      <c r="ASJ30" s="54"/>
      <c r="ASK30" s="54"/>
      <c r="ASL30" s="54"/>
      <c r="ASM30" s="54"/>
      <c r="ASN30" s="54"/>
      <c r="ASO30" s="54"/>
      <c r="ASP30" s="54"/>
      <c r="ASQ30" s="54"/>
      <c r="ASR30" s="54"/>
      <c r="ASS30" s="54"/>
      <c r="AST30" s="54"/>
      <c r="ASU30" s="54"/>
      <c r="ASV30" s="54"/>
      <c r="ASW30" s="54"/>
      <c r="ASX30" s="54"/>
      <c r="ASY30" s="54"/>
      <c r="ASZ30" s="54"/>
      <c r="ATA30" s="54"/>
      <c r="ATB30" s="54"/>
      <c r="ATC30" s="54"/>
      <c r="ATD30" s="54"/>
      <c r="ATE30" s="54"/>
      <c r="ATF30" s="54"/>
      <c r="ATG30" s="54"/>
      <c r="ATH30" s="54"/>
      <c r="ATI30" s="54"/>
      <c r="ATJ30" s="54"/>
      <c r="ATK30" s="54"/>
      <c r="ATL30" s="54"/>
      <c r="ATM30" s="54"/>
      <c r="ATN30" s="54"/>
      <c r="ATO30" s="54"/>
      <c r="ATP30" s="54"/>
      <c r="ATQ30" s="54"/>
      <c r="ATR30" s="54"/>
      <c r="ATS30" s="54"/>
      <c r="ATT30" s="54"/>
      <c r="ATU30" s="54"/>
      <c r="ATV30" s="54"/>
      <c r="ATW30" s="54"/>
      <c r="ATX30" s="54"/>
      <c r="ATY30" s="54"/>
      <c r="ATZ30" s="54"/>
      <c r="AUA30" s="54"/>
      <c r="AUB30" s="54"/>
      <c r="AUC30" s="54"/>
      <c r="AUD30" s="54"/>
      <c r="AUE30" s="54"/>
      <c r="AUF30" s="54"/>
      <c r="AUG30" s="54"/>
      <c r="AUH30" s="54"/>
      <c r="AUI30" s="54"/>
      <c r="AUJ30" s="54"/>
      <c r="AUK30" s="54"/>
      <c r="AUL30" s="54"/>
      <c r="AUM30" s="54"/>
      <c r="AUN30" s="54"/>
      <c r="AUO30" s="54"/>
      <c r="AUP30" s="54"/>
      <c r="AUQ30" s="54"/>
      <c r="AUR30" s="54"/>
      <c r="AUS30" s="54"/>
      <c r="AUT30" s="54"/>
      <c r="AUU30" s="54"/>
      <c r="AUV30" s="54"/>
      <c r="AUW30" s="54"/>
      <c r="AUX30" s="54"/>
      <c r="AUY30" s="54"/>
      <c r="AUZ30" s="54"/>
      <c r="AVA30" s="54"/>
      <c r="AVB30" s="54"/>
      <c r="AVC30" s="54"/>
      <c r="AVD30" s="54"/>
      <c r="AVE30" s="54"/>
      <c r="AVF30" s="54"/>
      <c r="AVG30" s="54"/>
      <c r="AVH30" s="54"/>
      <c r="AVI30" s="54"/>
      <c r="AVJ30" s="54"/>
      <c r="AVK30" s="54"/>
      <c r="AVL30" s="54"/>
      <c r="AVM30" s="54"/>
      <c r="AVN30" s="54"/>
      <c r="AVO30" s="54"/>
      <c r="AVP30" s="54"/>
      <c r="AVQ30" s="54"/>
      <c r="AVR30" s="54"/>
      <c r="AVS30" s="54"/>
      <c r="AVT30" s="54"/>
      <c r="AVU30" s="54"/>
      <c r="AVV30" s="54"/>
      <c r="AVW30" s="54"/>
      <c r="AVX30" s="54"/>
      <c r="AVY30" s="54"/>
      <c r="AVZ30" s="54"/>
      <c r="AWA30" s="54"/>
      <c r="AWB30" s="54"/>
      <c r="AWC30" s="54"/>
      <c r="AWD30" s="54"/>
      <c r="AWE30" s="54"/>
      <c r="AWF30" s="54"/>
      <c r="AWG30" s="54"/>
      <c r="AWH30" s="54"/>
      <c r="AWI30" s="54"/>
      <c r="AWJ30" s="54"/>
      <c r="AWK30" s="54"/>
      <c r="AWL30" s="54"/>
      <c r="AWM30" s="54"/>
      <c r="AWN30" s="54"/>
      <c r="AWO30" s="54"/>
      <c r="AWP30" s="54"/>
      <c r="AWQ30" s="54"/>
      <c r="AWR30" s="54"/>
      <c r="AWS30" s="54"/>
      <c r="AWT30" s="54"/>
      <c r="AWU30" s="54"/>
      <c r="AWV30" s="54"/>
      <c r="AWW30" s="54"/>
      <c r="AWX30" s="54"/>
      <c r="AWY30" s="54"/>
      <c r="AWZ30" s="54"/>
      <c r="AXA30" s="54"/>
      <c r="AXB30" s="54"/>
      <c r="AXC30" s="54"/>
      <c r="AXD30" s="54"/>
      <c r="AXE30" s="54"/>
      <c r="AXF30" s="54"/>
      <c r="AXG30" s="54"/>
      <c r="AXH30" s="54"/>
      <c r="AXI30" s="54"/>
      <c r="AXJ30" s="54"/>
      <c r="AXK30" s="54"/>
      <c r="AXL30" s="54"/>
      <c r="AXM30" s="54"/>
      <c r="AXN30" s="54"/>
      <c r="AXO30" s="54"/>
      <c r="AXP30" s="54"/>
      <c r="AXQ30" s="54"/>
      <c r="AXR30" s="54"/>
      <c r="AXS30" s="54"/>
      <c r="AXT30" s="54"/>
      <c r="AXU30" s="54"/>
      <c r="AXV30" s="54"/>
      <c r="AXW30" s="54"/>
      <c r="AXX30" s="54"/>
      <c r="AXY30" s="54"/>
      <c r="AXZ30" s="54"/>
      <c r="AYA30" s="54"/>
      <c r="AYB30" s="54"/>
      <c r="AYC30" s="54"/>
      <c r="AYD30" s="54"/>
      <c r="AYE30" s="54"/>
      <c r="AYF30" s="54"/>
      <c r="AYG30" s="54"/>
      <c r="AYH30" s="54"/>
      <c r="AYI30" s="54"/>
      <c r="AYJ30" s="54"/>
      <c r="AYK30" s="54"/>
      <c r="AYL30" s="54"/>
      <c r="AYM30" s="54"/>
      <c r="AYN30" s="54"/>
      <c r="AYO30" s="54"/>
      <c r="AYP30" s="54"/>
      <c r="AYQ30" s="54"/>
      <c r="AYR30" s="54"/>
      <c r="AYS30" s="54"/>
      <c r="AYT30" s="54"/>
      <c r="AYU30" s="54"/>
      <c r="AYV30" s="54"/>
      <c r="AYW30" s="54"/>
      <c r="AYX30" s="54"/>
      <c r="AYY30" s="54"/>
      <c r="AYZ30" s="54"/>
      <c r="AZA30" s="54"/>
      <c r="AZB30" s="54"/>
      <c r="AZC30" s="54"/>
      <c r="AZD30" s="54"/>
      <c r="AZE30" s="54"/>
      <c r="AZF30" s="54"/>
      <c r="AZG30" s="54"/>
      <c r="AZH30" s="54"/>
      <c r="AZI30" s="54"/>
      <c r="AZJ30" s="54"/>
      <c r="AZK30" s="54"/>
      <c r="AZL30" s="54"/>
      <c r="AZM30" s="54"/>
      <c r="AZN30" s="54"/>
      <c r="AZO30" s="54"/>
      <c r="AZP30" s="54"/>
      <c r="AZQ30" s="54"/>
      <c r="AZR30" s="54"/>
      <c r="AZS30" s="54"/>
      <c r="AZT30" s="54"/>
      <c r="AZU30" s="54"/>
      <c r="AZV30" s="54"/>
      <c r="AZW30" s="54"/>
      <c r="AZX30" s="54"/>
      <c r="AZY30" s="54"/>
      <c r="AZZ30" s="54"/>
      <c r="BAA30" s="54"/>
      <c r="BAB30" s="54"/>
      <c r="BAC30" s="54"/>
      <c r="BAD30" s="54"/>
      <c r="BAE30" s="54"/>
      <c r="BAF30" s="54"/>
      <c r="BAG30" s="54"/>
      <c r="BAH30" s="54"/>
      <c r="BAI30" s="54"/>
      <c r="BAJ30" s="54"/>
      <c r="BAK30" s="54"/>
      <c r="BAL30" s="54"/>
      <c r="BAM30" s="54"/>
      <c r="BAN30" s="54"/>
      <c r="BAO30" s="54"/>
      <c r="BAP30" s="54"/>
      <c r="BAQ30" s="54"/>
      <c r="BAR30" s="54"/>
      <c r="BAS30" s="54"/>
      <c r="BAT30" s="54"/>
      <c r="BAU30" s="54"/>
      <c r="BAV30" s="54"/>
      <c r="BAW30" s="54"/>
      <c r="BAX30" s="54"/>
      <c r="BAY30" s="54"/>
      <c r="BAZ30" s="54"/>
      <c r="BBA30" s="54"/>
      <c r="BBB30" s="54"/>
      <c r="BBC30" s="54"/>
      <c r="BBD30" s="54"/>
      <c r="BBE30" s="54"/>
      <c r="BBF30" s="54"/>
      <c r="BBG30" s="54"/>
      <c r="BBH30" s="54"/>
      <c r="BBI30" s="54"/>
      <c r="BBJ30" s="54"/>
      <c r="BBK30" s="54"/>
      <c r="BBL30" s="54"/>
      <c r="BBM30" s="54"/>
      <c r="BBN30" s="54"/>
      <c r="BBO30" s="54"/>
      <c r="BBP30" s="54"/>
      <c r="BBQ30" s="54"/>
      <c r="BBR30" s="54"/>
      <c r="BBS30" s="54"/>
      <c r="BBT30" s="54"/>
      <c r="BBU30" s="54"/>
      <c r="BBV30" s="54"/>
      <c r="BBW30" s="54"/>
      <c r="BBX30" s="54"/>
      <c r="BBY30" s="54"/>
      <c r="BBZ30" s="54"/>
      <c r="BCA30" s="54"/>
      <c r="BCB30" s="54"/>
      <c r="BCC30" s="54"/>
      <c r="BCD30" s="54"/>
      <c r="BCE30" s="54"/>
      <c r="BCF30" s="54"/>
      <c r="BCG30" s="54"/>
      <c r="BCH30" s="54"/>
      <c r="BCI30" s="54"/>
      <c r="BCJ30" s="54"/>
      <c r="BCK30" s="54"/>
      <c r="BCL30" s="54"/>
      <c r="BCM30" s="54"/>
      <c r="BCN30" s="54"/>
      <c r="BCO30" s="54"/>
      <c r="BCP30" s="54"/>
      <c r="BCQ30" s="54"/>
      <c r="BCR30" s="54"/>
      <c r="BCS30" s="54"/>
      <c r="BCT30" s="54"/>
      <c r="BCU30" s="54"/>
      <c r="BCV30" s="54"/>
      <c r="BCW30" s="54"/>
      <c r="BCX30" s="54"/>
      <c r="BCY30" s="54"/>
      <c r="BCZ30" s="54"/>
      <c r="BDA30" s="54"/>
      <c r="BDB30" s="54"/>
      <c r="BDC30" s="54"/>
      <c r="BDD30" s="54"/>
      <c r="BDE30" s="54"/>
      <c r="BDF30" s="54"/>
      <c r="BDG30" s="54"/>
      <c r="BDH30" s="54"/>
      <c r="BDI30" s="54"/>
      <c r="BDJ30" s="54"/>
      <c r="BDK30" s="54"/>
      <c r="BDL30" s="54"/>
      <c r="BDM30" s="54"/>
      <c r="BDN30" s="54"/>
      <c r="BDO30" s="54"/>
      <c r="BDP30" s="54"/>
      <c r="BDQ30" s="54"/>
      <c r="BDR30" s="54"/>
      <c r="BDS30" s="54"/>
      <c r="BDT30" s="54"/>
      <c r="BDU30" s="54"/>
      <c r="BDV30" s="54"/>
      <c r="BDW30" s="54"/>
      <c r="BDX30" s="54"/>
      <c r="BDY30" s="54"/>
      <c r="BDZ30" s="54"/>
      <c r="BEA30" s="54"/>
      <c r="BEB30" s="54"/>
      <c r="BEC30" s="54"/>
      <c r="BED30" s="54"/>
      <c r="BEE30" s="54"/>
      <c r="BEF30" s="54"/>
      <c r="BEG30" s="54"/>
      <c r="BEH30" s="54"/>
      <c r="BEI30" s="54"/>
      <c r="BEJ30" s="54"/>
      <c r="BEK30" s="54"/>
      <c r="BEL30" s="54"/>
      <c r="BEM30" s="54"/>
      <c r="BEN30" s="54"/>
      <c r="BEO30" s="54"/>
      <c r="BEP30" s="54"/>
      <c r="BEQ30" s="54"/>
      <c r="BER30" s="54"/>
      <c r="BES30" s="54"/>
      <c r="BET30" s="54"/>
      <c r="BEU30" s="54"/>
      <c r="BEV30" s="54"/>
      <c r="BEW30" s="54"/>
      <c r="BEX30" s="54"/>
      <c r="BEY30" s="54"/>
      <c r="BEZ30" s="54"/>
      <c r="BFA30" s="54"/>
      <c r="BFB30" s="54"/>
      <c r="BFC30" s="54"/>
      <c r="BFD30" s="54"/>
      <c r="BFE30" s="54"/>
      <c r="BFF30" s="54"/>
      <c r="BFG30" s="54"/>
      <c r="BFH30" s="54"/>
      <c r="BFI30" s="54"/>
      <c r="BFJ30" s="54"/>
      <c r="BFK30" s="54"/>
      <c r="BFL30" s="54"/>
      <c r="BFM30" s="54"/>
      <c r="BFN30" s="54"/>
      <c r="BFO30" s="54"/>
      <c r="BFP30" s="54"/>
      <c r="BFQ30" s="54"/>
      <c r="BFR30" s="54"/>
      <c r="BFS30" s="54"/>
      <c r="BFT30" s="54"/>
      <c r="BFU30" s="54"/>
      <c r="BFV30" s="54"/>
      <c r="BFW30" s="54"/>
      <c r="BFX30" s="54"/>
      <c r="BFY30" s="54"/>
      <c r="BFZ30" s="54"/>
      <c r="BGA30" s="54"/>
      <c r="BGB30" s="54"/>
      <c r="BGC30" s="54"/>
      <c r="BGD30" s="54"/>
      <c r="BGE30" s="54"/>
      <c r="BGF30" s="54"/>
      <c r="BGG30" s="54"/>
      <c r="BGH30" s="54"/>
      <c r="BGI30" s="54"/>
      <c r="BGJ30" s="54"/>
      <c r="BGK30" s="54"/>
      <c r="BGL30" s="54"/>
      <c r="BGM30" s="54"/>
      <c r="BGN30" s="54"/>
      <c r="BGO30" s="54"/>
      <c r="BGP30" s="54"/>
      <c r="BGQ30" s="54"/>
      <c r="BGR30" s="54"/>
      <c r="BGS30" s="54"/>
      <c r="BGT30" s="54"/>
      <c r="BGU30" s="54"/>
      <c r="BGV30" s="54"/>
      <c r="BGW30" s="54"/>
      <c r="BGX30" s="54"/>
      <c r="BGY30" s="54"/>
      <c r="BGZ30" s="54"/>
      <c r="BHA30" s="54"/>
      <c r="BHB30" s="54"/>
      <c r="BHC30" s="54"/>
      <c r="BHD30" s="54"/>
      <c r="BHE30" s="54"/>
      <c r="BHF30" s="54"/>
      <c r="BHG30" s="54"/>
      <c r="BHH30" s="54"/>
      <c r="BHI30" s="54"/>
      <c r="BHJ30" s="54"/>
      <c r="BHK30" s="54"/>
      <c r="BHL30" s="54"/>
      <c r="BHM30" s="54"/>
      <c r="BHN30" s="54"/>
      <c r="BHO30" s="54"/>
      <c r="BHP30" s="54"/>
      <c r="BHQ30" s="54"/>
      <c r="BHR30" s="54"/>
      <c r="BHS30" s="54"/>
      <c r="BHT30" s="54"/>
      <c r="BHU30" s="54"/>
      <c r="BHV30" s="54"/>
      <c r="BHW30" s="54"/>
      <c r="BHX30" s="54"/>
      <c r="BHY30" s="54"/>
      <c r="BHZ30" s="54"/>
      <c r="BIA30" s="54"/>
      <c r="BIB30" s="54"/>
      <c r="BIC30" s="54"/>
      <c r="BID30" s="54"/>
      <c r="BIE30" s="54"/>
      <c r="BIF30" s="54"/>
      <c r="BIG30" s="54"/>
      <c r="BIH30" s="54"/>
      <c r="BII30" s="54"/>
      <c r="BIJ30" s="54"/>
      <c r="BIK30" s="54"/>
      <c r="BIL30" s="54"/>
      <c r="BIM30" s="54"/>
      <c r="BIN30" s="54"/>
      <c r="BIO30" s="54"/>
      <c r="BIP30" s="54"/>
      <c r="BIQ30" s="54"/>
      <c r="BIR30" s="54"/>
      <c r="BIS30" s="54"/>
      <c r="BIT30" s="54"/>
      <c r="BIU30" s="54"/>
      <c r="BIV30" s="54"/>
      <c r="BIW30" s="54"/>
      <c r="BIX30" s="54"/>
      <c r="BIY30" s="54"/>
      <c r="BIZ30" s="54"/>
      <c r="BJA30" s="54"/>
      <c r="BJB30" s="54"/>
      <c r="BJC30" s="54"/>
      <c r="BJD30" s="54"/>
      <c r="BJE30" s="54"/>
      <c r="BJF30" s="54"/>
      <c r="BJG30" s="54"/>
      <c r="BJH30" s="54"/>
      <c r="BJI30" s="54"/>
      <c r="BJJ30" s="54"/>
      <c r="BJK30" s="54"/>
      <c r="BJL30" s="54"/>
      <c r="BJM30" s="54"/>
      <c r="BJN30" s="54"/>
      <c r="BJO30" s="54"/>
      <c r="BJP30" s="54"/>
      <c r="BJQ30" s="54"/>
      <c r="BJR30" s="54"/>
      <c r="BJS30" s="54"/>
      <c r="BJT30" s="54"/>
      <c r="BJU30" s="54"/>
      <c r="BJV30" s="54"/>
      <c r="BJW30" s="54"/>
      <c r="BJX30" s="54"/>
      <c r="BJY30" s="54"/>
      <c r="BJZ30" s="54"/>
      <c r="BKA30" s="54"/>
      <c r="BKB30" s="54"/>
      <c r="BKC30" s="54"/>
      <c r="BKD30" s="54"/>
      <c r="BKE30" s="54"/>
      <c r="BKF30" s="54"/>
      <c r="BKG30" s="54"/>
      <c r="BKH30" s="54"/>
      <c r="BKI30" s="54"/>
      <c r="BKJ30" s="54"/>
      <c r="BKK30" s="54"/>
      <c r="BKL30" s="54"/>
      <c r="BKM30" s="54"/>
      <c r="BKN30" s="54"/>
      <c r="BKO30" s="54"/>
      <c r="BKP30" s="54"/>
      <c r="BKQ30" s="54"/>
      <c r="BKR30" s="54"/>
      <c r="BKS30" s="54"/>
      <c r="BKT30" s="54"/>
      <c r="BKU30" s="54"/>
      <c r="BKV30" s="54"/>
      <c r="BKW30" s="54"/>
      <c r="BKX30" s="54"/>
      <c r="BKY30" s="54"/>
      <c r="BKZ30" s="54"/>
      <c r="BLA30" s="54"/>
      <c r="BLB30" s="54"/>
      <c r="BLC30" s="54"/>
      <c r="BLD30" s="54"/>
      <c r="BLE30" s="54"/>
      <c r="BLF30" s="54"/>
      <c r="BLG30" s="54"/>
      <c r="BLH30" s="54"/>
      <c r="BLI30" s="54"/>
      <c r="BLJ30" s="54"/>
      <c r="BLK30" s="54"/>
      <c r="BLL30" s="54"/>
      <c r="BLM30" s="54"/>
      <c r="BLN30" s="54"/>
      <c r="BLO30" s="54"/>
      <c r="BLP30" s="54"/>
      <c r="BLQ30" s="54"/>
      <c r="BLR30" s="54"/>
      <c r="BLS30" s="54"/>
      <c r="BLT30" s="54"/>
      <c r="BLU30" s="54"/>
      <c r="BLV30" s="54"/>
      <c r="BLW30" s="54"/>
      <c r="BLX30" s="54"/>
      <c r="BLY30" s="54"/>
      <c r="BLZ30" s="54"/>
      <c r="BMA30" s="54"/>
      <c r="BMB30" s="54"/>
      <c r="BMC30" s="54"/>
      <c r="BMD30" s="54"/>
      <c r="BME30" s="54"/>
      <c r="BMF30" s="54"/>
      <c r="BMG30" s="54"/>
      <c r="BMH30" s="54"/>
      <c r="BMI30" s="54"/>
      <c r="BMJ30" s="54"/>
      <c r="BMK30" s="54"/>
      <c r="BML30" s="54"/>
      <c r="BMM30" s="54"/>
      <c r="BMN30" s="54"/>
      <c r="BMO30" s="54"/>
      <c r="BMP30" s="54"/>
      <c r="BMQ30" s="54"/>
      <c r="BMR30" s="54"/>
      <c r="BMS30" s="54"/>
      <c r="BMT30" s="54"/>
      <c r="BMU30" s="54"/>
      <c r="BMV30" s="54"/>
      <c r="BMW30" s="54"/>
      <c r="BMX30" s="54"/>
      <c r="BMY30" s="54"/>
      <c r="BMZ30" s="54"/>
      <c r="BNA30" s="54"/>
      <c r="BNB30" s="54"/>
      <c r="BNC30" s="54"/>
      <c r="BND30" s="54"/>
      <c r="BNE30" s="54"/>
      <c r="BNF30" s="54"/>
      <c r="BNG30" s="54"/>
      <c r="BNH30" s="54"/>
      <c r="BNI30" s="54"/>
      <c r="BNJ30" s="54"/>
      <c r="BNK30" s="54"/>
      <c r="BNL30" s="54"/>
      <c r="BNM30" s="54"/>
      <c r="BNN30" s="54"/>
      <c r="BNO30" s="54"/>
      <c r="BNP30" s="54"/>
      <c r="BNQ30" s="54"/>
      <c r="BNR30" s="54"/>
      <c r="BNS30" s="54"/>
      <c r="BNT30" s="54"/>
      <c r="BNU30" s="54"/>
      <c r="BNV30" s="54"/>
      <c r="BNW30" s="54"/>
      <c r="BNX30" s="54"/>
      <c r="BNY30" s="54"/>
      <c r="BNZ30" s="54"/>
      <c r="BOA30" s="54"/>
      <c r="BOB30" s="54"/>
      <c r="BOC30" s="54"/>
      <c r="BOD30" s="54"/>
      <c r="BOE30" s="54"/>
      <c r="BOF30" s="54"/>
      <c r="BOG30" s="54"/>
      <c r="BOH30" s="54"/>
      <c r="BOI30" s="54"/>
      <c r="BOJ30" s="54"/>
      <c r="BOK30" s="54"/>
      <c r="BOL30" s="54"/>
      <c r="BOM30" s="54"/>
      <c r="BON30" s="54"/>
      <c r="BOO30" s="54"/>
      <c r="BOP30" s="54"/>
      <c r="BOQ30" s="54"/>
      <c r="BOR30" s="54"/>
      <c r="BOS30" s="54"/>
      <c r="BOT30" s="54"/>
      <c r="BOU30" s="54"/>
      <c r="BOV30" s="54"/>
      <c r="BOW30" s="54"/>
      <c r="BOX30" s="54"/>
      <c r="BOY30" s="54"/>
      <c r="BOZ30" s="54"/>
      <c r="BPA30" s="54"/>
      <c r="BPB30" s="54"/>
      <c r="BPC30" s="54"/>
      <c r="BPD30" s="54"/>
      <c r="BPE30" s="54"/>
      <c r="BPF30" s="54"/>
      <c r="BPG30" s="54"/>
      <c r="BPH30" s="54"/>
      <c r="BPI30" s="54"/>
      <c r="BPJ30" s="54"/>
      <c r="BPK30" s="54"/>
      <c r="BPL30" s="54"/>
      <c r="BPM30" s="54"/>
      <c r="BPN30" s="54"/>
      <c r="BPO30" s="54"/>
      <c r="BPP30" s="54"/>
      <c r="BPQ30" s="54"/>
      <c r="BPR30" s="54"/>
      <c r="BPS30" s="54"/>
      <c r="BPT30" s="54"/>
      <c r="BPU30" s="54"/>
      <c r="BPV30" s="54"/>
      <c r="BPW30" s="54"/>
      <c r="BPX30" s="54"/>
      <c r="BPY30" s="54"/>
      <c r="BPZ30" s="54"/>
      <c r="BQA30" s="54"/>
      <c r="BQB30" s="54"/>
      <c r="BQC30" s="54"/>
      <c r="BQD30" s="54"/>
      <c r="BQE30" s="54"/>
      <c r="BQF30" s="54"/>
      <c r="BQG30" s="54"/>
      <c r="BQH30" s="54"/>
      <c r="BQI30" s="54"/>
      <c r="BQJ30" s="54"/>
      <c r="BQK30" s="54"/>
      <c r="BQL30" s="54"/>
      <c r="BQM30" s="54"/>
      <c r="BQN30" s="54"/>
      <c r="BQO30" s="54"/>
      <c r="BQP30" s="54"/>
      <c r="BQQ30" s="54"/>
      <c r="BQR30" s="54"/>
      <c r="BQS30" s="54"/>
      <c r="BQT30" s="54"/>
      <c r="BQU30" s="54"/>
      <c r="BQV30" s="54"/>
      <c r="BQW30" s="54"/>
      <c r="BQX30" s="54"/>
      <c r="BQY30" s="54"/>
      <c r="BQZ30" s="54"/>
      <c r="BRA30" s="54"/>
      <c r="BRB30" s="54"/>
      <c r="BRC30" s="54"/>
      <c r="BRD30" s="54"/>
      <c r="BRE30" s="54"/>
      <c r="BRF30" s="54"/>
      <c r="BRG30" s="54"/>
      <c r="BRH30" s="54"/>
      <c r="BRI30" s="54"/>
      <c r="BRJ30" s="54"/>
      <c r="BRK30" s="54"/>
      <c r="BRL30" s="54"/>
      <c r="BRM30" s="54"/>
      <c r="BRN30" s="54"/>
      <c r="BRO30" s="54"/>
      <c r="BRP30" s="54"/>
      <c r="BRQ30" s="54"/>
      <c r="BRR30" s="54"/>
      <c r="BRS30" s="54"/>
      <c r="BRT30" s="54"/>
      <c r="BRU30" s="54"/>
      <c r="BRV30" s="54"/>
      <c r="BRW30" s="54"/>
      <c r="BRX30" s="54"/>
      <c r="BRY30" s="54"/>
      <c r="BRZ30" s="54"/>
      <c r="BSA30" s="54"/>
      <c r="BSB30" s="54"/>
      <c r="BSC30" s="54"/>
      <c r="BSD30" s="54"/>
      <c r="BSE30" s="54"/>
      <c r="BSF30" s="54"/>
      <c r="BSG30" s="54"/>
      <c r="BSH30" s="54"/>
      <c r="BSI30" s="54"/>
      <c r="BSJ30" s="54"/>
      <c r="BSK30" s="54"/>
      <c r="BSL30" s="54"/>
      <c r="BSM30" s="54"/>
      <c r="BSN30" s="54"/>
      <c r="BSO30" s="54"/>
      <c r="BSP30" s="54"/>
      <c r="BSQ30" s="54"/>
      <c r="BSR30" s="54"/>
      <c r="BSS30" s="54"/>
      <c r="BST30" s="54"/>
      <c r="BSU30" s="54"/>
      <c r="BSV30" s="54"/>
      <c r="BSW30" s="54"/>
      <c r="BSX30" s="54"/>
      <c r="BSY30" s="54"/>
      <c r="BSZ30" s="54"/>
      <c r="BTA30" s="54"/>
      <c r="BTB30" s="54"/>
      <c r="BTC30" s="54"/>
      <c r="BTD30" s="54"/>
      <c r="BTE30" s="54"/>
      <c r="BTF30" s="54"/>
      <c r="BTG30" s="54"/>
      <c r="BTH30" s="54"/>
      <c r="BTI30" s="54"/>
      <c r="BTJ30" s="54"/>
      <c r="BTK30" s="54"/>
      <c r="BTL30" s="54"/>
      <c r="BTM30" s="54"/>
      <c r="BTN30" s="54"/>
      <c r="BTO30" s="54"/>
      <c r="BTP30" s="54"/>
      <c r="BTQ30" s="54"/>
      <c r="BTR30" s="54"/>
      <c r="BTS30" s="54"/>
      <c r="BTT30" s="54"/>
      <c r="BTU30" s="54"/>
      <c r="BTV30" s="54"/>
      <c r="BTW30" s="54"/>
      <c r="BTX30" s="54"/>
      <c r="BTY30" s="54"/>
      <c r="BTZ30" s="54"/>
      <c r="BUA30" s="54"/>
      <c r="BUB30" s="54"/>
      <c r="BUC30" s="54"/>
      <c r="BUD30" s="54"/>
      <c r="BUE30" s="54"/>
      <c r="BUF30" s="54"/>
      <c r="BUG30" s="54"/>
      <c r="BUH30" s="54"/>
      <c r="BUI30" s="54"/>
      <c r="BUJ30" s="54"/>
      <c r="BUK30" s="54"/>
      <c r="BUL30" s="54"/>
      <c r="BUM30" s="54"/>
      <c r="BUN30" s="54"/>
      <c r="BUO30" s="54"/>
      <c r="BUP30" s="54"/>
      <c r="BUQ30" s="54"/>
      <c r="BUR30" s="54"/>
      <c r="BUS30" s="54"/>
      <c r="BUT30" s="54"/>
      <c r="BUU30" s="54"/>
      <c r="BUV30" s="54"/>
      <c r="BUW30" s="54"/>
      <c r="BUX30" s="54"/>
      <c r="BUY30" s="54"/>
      <c r="BUZ30" s="54"/>
      <c r="BVA30" s="54"/>
      <c r="BVB30" s="54"/>
      <c r="BVC30" s="54"/>
      <c r="BVD30" s="54"/>
      <c r="BVE30" s="54"/>
      <c r="BVF30" s="54"/>
      <c r="BVG30" s="54"/>
      <c r="BVH30" s="54"/>
      <c r="BVI30" s="54"/>
      <c r="BVJ30" s="54"/>
      <c r="BVK30" s="54"/>
      <c r="BVL30" s="54"/>
      <c r="BVM30" s="54"/>
      <c r="BVN30" s="54"/>
      <c r="BVO30" s="54"/>
      <c r="BVP30" s="54"/>
      <c r="BVQ30" s="54"/>
      <c r="BVR30" s="54"/>
      <c r="BVS30" s="54"/>
      <c r="BVT30" s="54"/>
      <c r="BVU30" s="54"/>
      <c r="BVV30" s="54"/>
      <c r="BVW30" s="54"/>
      <c r="BVX30" s="54"/>
      <c r="BVY30" s="54"/>
      <c r="BVZ30" s="54"/>
      <c r="BWA30" s="54"/>
      <c r="BWB30" s="54"/>
      <c r="BWC30" s="54"/>
      <c r="BWD30" s="54"/>
      <c r="BWE30" s="54"/>
      <c r="BWF30" s="54"/>
      <c r="BWG30" s="54"/>
      <c r="BWH30" s="54"/>
      <c r="BWI30" s="54"/>
      <c r="BWJ30" s="54"/>
      <c r="BWK30" s="54"/>
      <c r="BWL30" s="54"/>
      <c r="BWM30" s="54"/>
      <c r="BWN30" s="54"/>
      <c r="BWO30" s="54"/>
      <c r="BWP30" s="54"/>
      <c r="BWQ30" s="54"/>
      <c r="BWR30" s="54"/>
      <c r="BWS30" s="54"/>
      <c r="BWT30" s="54"/>
      <c r="BWU30" s="54"/>
      <c r="BWV30" s="54"/>
      <c r="BWW30" s="54"/>
      <c r="BWX30" s="54"/>
      <c r="BWY30" s="54"/>
      <c r="BWZ30" s="54"/>
      <c r="BXA30" s="54"/>
      <c r="BXB30" s="54"/>
      <c r="BXC30" s="54"/>
      <c r="BXD30" s="54"/>
      <c r="BXE30" s="54"/>
      <c r="BXF30" s="54"/>
      <c r="BXG30" s="54"/>
      <c r="BXH30" s="54"/>
      <c r="BXI30" s="54"/>
      <c r="BXJ30" s="54"/>
      <c r="BXK30" s="54"/>
      <c r="BXL30" s="54"/>
      <c r="BXM30" s="54"/>
      <c r="BXN30" s="54"/>
      <c r="BXO30" s="54"/>
      <c r="BXP30" s="54"/>
      <c r="BXQ30" s="54"/>
      <c r="BXR30" s="54"/>
      <c r="BXS30" s="54"/>
      <c r="BXT30" s="54"/>
      <c r="BXU30" s="54"/>
      <c r="BXV30" s="54"/>
      <c r="BXW30" s="54"/>
      <c r="BXX30" s="54"/>
      <c r="BXY30" s="54"/>
      <c r="BXZ30" s="54"/>
      <c r="BYA30" s="54"/>
      <c r="BYB30" s="54"/>
      <c r="BYC30" s="54"/>
      <c r="BYD30" s="54"/>
      <c r="BYE30" s="54"/>
      <c r="BYF30" s="54"/>
      <c r="BYG30" s="54"/>
      <c r="BYH30" s="54"/>
      <c r="BYI30" s="54"/>
      <c r="BYJ30" s="54"/>
      <c r="BYK30" s="54"/>
      <c r="BYL30" s="54"/>
      <c r="BYM30" s="54"/>
      <c r="BYN30" s="54"/>
      <c r="BYO30" s="54"/>
      <c r="BYP30" s="54"/>
      <c r="BYQ30" s="54"/>
      <c r="BYR30" s="54"/>
      <c r="BYS30" s="54"/>
      <c r="BYT30" s="54"/>
      <c r="BYU30" s="54"/>
      <c r="BYV30" s="54"/>
      <c r="BYW30" s="54"/>
      <c r="BYX30" s="54"/>
      <c r="BYY30" s="54"/>
      <c r="BYZ30" s="54"/>
      <c r="BZA30" s="54"/>
      <c r="BZB30" s="54"/>
      <c r="BZC30" s="54"/>
      <c r="BZD30" s="54"/>
      <c r="BZE30" s="54"/>
      <c r="BZF30" s="54"/>
      <c r="BZG30" s="54"/>
      <c r="BZH30" s="54"/>
      <c r="BZI30" s="54"/>
      <c r="BZJ30" s="54"/>
      <c r="BZK30" s="54"/>
      <c r="BZL30" s="54"/>
      <c r="BZM30" s="54"/>
      <c r="BZN30" s="54"/>
      <c r="BZO30" s="54"/>
      <c r="BZP30" s="54"/>
      <c r="BZQ30" s="54"/>
      <c r="BZR30" s="54"/>
      <c r="BZS30" s="54"/>
      <c r="BZT30" s="54"/>
      <c r="BZU30" s="54"/>
      <c r="BZV30" s="54"/>
      <c r="BZW30" s="54"/>
      <c r="BZX30" s="54"/>
      <c r="BZY30" s="54"/>
      <c r="BZZ30" s="54"/>
      <c r="CAA30" s="54"/>
      <c r="CAB30" s="54"/>
      <c r="CAC30" s="54"/>
      <c r="CAD30" s="54"/>
      <c r="CAE30" s="54"/>
      <c r="CAF30" s="54"/>
      <c r="CAG30" s="54"/>
      <c r="CAH30" s="54"/>
      <c r="CAI30" s="54"/>
      <c r="CAJ30" s="54"/>
      <c r="CAK30" s="54"/>
      <c r="CAL30" s="54"/>
      <c r="CAM30" s="54"/>
      <c r="CAN30" s="54"/>
      <c r="CAO30" s="54"/>
      <c r="CAP30" s="54"/>
      <c r="CAQ30" s="54"/>
      <c r="CAR30" s="54"/>
      <c r="CAS30" s="54"/>
      <c r="CAT30" s="54"/>
      <c r="CAU30" s="54"/>
      <c r="CAV30" s="54"/>
      <c r="CAW30" s="54"/>
      <c r="CAX30" s="54"/>
      <c r="CAY30" s="54"/>
      <c r="CAZ30" s="54"/>
      <c r="CBA30" s="54"/>
      <c r="CBB30" s="54"/>
      <c r="CBC30" s="54"/>
      <c r="CBD30" s="54"/>
      <c r="CBE30" s="54"/>
      <c r="CBF30" s="54"/>
      <c r="CBG30" s="54"/>
      <c r="CBH30" s="54"/>
      <c r="CBI30" s="54"/>
      <c r="CBJ30" s="54"/>
      <c r="CBK30" s="54"/>
      <c r="CBL30" s="54"/>
      <c r="CBM30" s="54"/>
      <c r="CBN30" s="54"/>
      <c r="CBO30" s="54"/>
      <c r="CBP30" s="54"/>
      <c r="CBQ30" s="54"/>
      <c r="CBR30" s="54"/>
      <c r="CBS30" s="54"/>
      <c r="CBT30" s="54"/>
      <c r="CBU30" s="54"/>
      <c r="CBV30" s="54"/>
      <c r="CBW30" s="54"/>
      <c r="CBX30" s="54"/>
      <c r="CBY30" s="54"/>
      <c r="CBZ30" s="54"/>
      <c r="CCA30" s="54"/>
      <c r="CCB30" s="54"/>
      <c r="CCC30" s="54"/>
      <c r="CCD30" s="54"/>
      <c r="CCE30" s="54"/>
      <c r="CCF30" s="54"/>
      <c r="CCG30" s="54"/>
      <c r="CCH30" s="54"/>
      <c r="CCI30" s="54"/>
      <c r="CCJ30" s="54"/>
      <c r="CCK30" s="54"/>
      <c r="CCL30" s="54"/>
      <c r="CCM30" s="54"/>
      <c r="CCN30" s="54"/>
      <c r="CCO30" s="54"/>
      <c r="CCP30" s="54"/>
      <c r="CCQ30" s="54"/>
      <c r="CCR30" s="54"/>
      <c r="CCS30" s="54"/>
      <c r="CCT30" s="54"/>
      <c r="CCU30" s="54"/>
      <c r="CCV30" s="54"/>
      <c r="CCW30" s="54"/>
      <c r="CCX30" s="54"/>
      <c r="CCY30" s="54"/>
      <c r="CCZ30" s="54"/>
      <c r="CDA30" s="54"/>
      <c r="CDB30" s="54"/>
      <c r="CDC30" s="54"/>
      <c r="CDD30" s="54"/>
      <c r="CDE30" s="54"/>
      <c r="CDF30" s="54"/>
      <c r="CDG30" s="54"/>
      <c r="CDH30" s="54"/>
      <c r="CDI30" s="54"/>
      <c r="CDJ30" s="54"/>
      <c r="CDK30" s="54"/>
      <c r="CDL30" s="54"/>
      <c r="CDM30" s="54"/>
      <c r="CDN30" s="54"/>
      <c r="CDO30" s="54"/>
      <c r="CDP30" s="54"/>
      <c r="CDQ30" s="54"/>
      <c r="CDR30" s="54"/>
      <c r="CDS30" s="54"/>
      <c r="CDT30" s="54"/>
      <c r="CDU30" s="54"/>
      <c r="CDV30" s="54"/>
      <c r="CDW30" s="54"/>
      <c r="CDX30" s="54"/>
      <c r="CDY30" s="54"/>
      <c r="CDZ30" s="54"/>
      <c r="CEA30" s="54"/>
      <c r="CEB30" s="54"/>
      <c r="CEC30" s="54"/>
      <c r="CED30" s="54"/>
      <c r="CEE30" s="54"/>
      <c r="CEF30" s="54"/>
      <c r="CEG30" s="54"/>
      <c r="CEH30" s="54"/>
      <c r="CEI30" s="54"/>
      <c r="CEJ30" s="54"/>
      <c r="CEK30" s="54"/>
      <c r="CEL30" s="54"/>
      <c r="CEM30" s="54"/>
      <c r="CEN30" s="54"/>
      <c r="CEO30" s="54"/>
      <c r="CEP30" s="54"/>
      <c r="CEQ30" s="54"/>
      <c r="CER30" s="54"/>
      <c r="CES30" s="54"/>
      <c r="CET30" s="54"/>
      <c r="CEU30" s="54"/>
      <c r="CEV30" s="54"/>
      <c r="CEW30" s="54"/>
      <c r="CEX30" s="54"/>
      <c r="CEY30" s="54"/>
      <c r="CEZ30" s="54"/>
      <c r="CFA30" s="54"/>
      <c r="CFB30" s="54"/>
      <c r="CFC30" s="54"/>
      <c r="CFD30" s="54"/>
      <c r="CFE30" s="54"/>
      <c r="CFF30" s="54"/>
      <c r="CFG30" s="54"/>
      <c r="CFH30" s="54"/>
      <c r="CFI30" s="54"/>
      <c r="CFJ30" s="54"/>
      <c r="CFK30" s="54"/>
      <c r="CFL30" s="54"/>
      <c r="CFM30" s="54"/>
      <c r="CFN30" s="54"/>
      <c r="CFO30" s="54"/>
      <c r="CFP30" s="54"/>
      <c r="CFQ30" s="54"/>
      <c r="CFR30" s="54"/>
      <c r="CFS30" s="54"/>
      <c r="CFT30" s="54"/>
      <c r="CFU30" s="54"/>
      <c r="CFV30" s="54"/>
      <c r="CFW30" s="54"/>
      <c r="CFX30" s="54"/>
      <c r="CFY30" s="54"/>
      <c r="CFZ30" s="54"/>
      <c r="CGA30" s="54"/>
      <c r="CGB30" s="54"/>
      <c r="CGC30" s="54"/>
      <c r="CGD30" s="54"/>
      <c r="CGE30" s="54"/>
      <c r="CGF30" s="54"/>
      <c r="CGG30" s="54"/>
      <c r="CGH30" s="54"/>
      <c r="CGI30" s="54"/>
      <c r="CGJ30" s="54"/>
      <c r="CGK30" s="54"/>
      <c r="CGL30" s="54"/>
      <c r="CGM30" s="54"/>
      <c r="CGN30" s="54"/>
      <c r="CGO30" s="54"/>
      <c r="CGP30" s="54"/>
      <c r="CGQ30" s="54"/>
      <c r="CGR30" s="54"/>
      <c r="CGS30" s="54"/>
      <c r="CGT30" s="54"/>
      <c r="CGU30" s="54"/>
      <c r="CGV30" s="54"/>
      <c r="CGW30" s="54"/>
      <c r="CGX30" s="54"/>
      <c r="CGY30" s="54"/>
      <c r="CGZ30" s="54"/>
      <c r="CHA30" s="54"/>
      <c r="CHB30" s="54"/>
      <c r="CHC30" s="54"/>
      <c r="CHD30" s="54"/>
      <c r="CHE30" s="54"/>
      <c r="CHF30" s="54"/>
      <c r="CHG30" s="54"/>
      <c r="CHH30" s="54"/>
      <c r="CHI30" s="54"/>
      <c r="CHJ30" s="54"/>
      <c r="CHK30" s="54"/>
      <c r="CHL30" s="54"/>
      <c r="CHM30" s="54"/>
      <c r="CHN30" s="54"/>
      <c r="CHO30" s="54"/>
      <c r="CHP30" s="54"/>
      <c r="CHQ30" s="54"/>
      <c r="CHR30" s="54"/>
      <c r="CHS30" s="54"/>
      <c r="CHT30" s="54"/>
      <c r="CHU30" s="54"/>
      <c r="CHV30" s="54"/>
      <c r="CHW30" s="54"/>
      <c r="CHX30" s="54"/>
      <c r="CHY30" s="54"/>
      <c r="CHZ30" s="54"/>
      <c r="CIA30" s="54"/>
      <c r="CIB30" s="54"/>
      <c r="CIC30" s="54"/>
      <c r="CID30" s="54"/>
      <c r="CIE30" s="54"/>
      <c r="CIF30" s="54"/>
      <c r="CIG30" s="54"/>
      <c r="CIH30" s="54"/>
      <c r="CII30" s="54"/>
      <c r="CIJ30" s="54"/>
      <c r="CIK30" s="54"/>
      <c r="CIL30" s="54"/>
      <c r="CIM30" s="54"/>
      <c r="CIN30" s="54"/>
      <c r="CIO30" s="54"/>
      <c r="CIP30" s="54"/>
      <c r="CIQ30" s="54"/>
      <c r="CIR30" s="54"/>
      <c r="CIS30" s="54"/>
      <c r="CIT30" s="54"/>
      <c r="CIU30" s="54"/>
      <c r="CIV30" s="54"/>
      <c r="CIW30" s="54"/>
      <c r="CIX30" s="54"/>
      <c r="CIY30" s="54"/>
      <c r="CIZ30" s="54"/>
      <c r="CJA30" s="54"/>
      <c r="CJB30" s="54"/>
      <c r="CJC30" s="54"/>
      <c r="CJD30" s="54"/>
      <c r="CJE30" s="54"/>
      <c r="CJF30" s="54"/>
      <c r="CJG30" s="54"/>
      <c r="CJH30" s="54"/>
      <c r="CJI30" s="54"/>
      <c r="CJJ30" s="54"/>
      <c r="CJK30" s="54"/>
      <c r="CJL30" s="54"/>
      <c r="CJM30" s="54"/>
      <c r="CJN30" s="54"/>
      <c r="CJO30" s="54"/>
      <c r="CJP30" s="54"/>
      <c r="CJQ30" s="54"/>
      <c r="CJR30" s="54"/>
      <c r="CJS30" s="54"/>
      <c r="CJT30" s="54"/>
      <c r="CJU30" s="54"/>
      <c r="CJV30" s="54"/>
      <c r="CJW30" s="54"/>
      <c r="CJX30" s="54"/>
      <c r="CJY30" s="54"/>
      <c r="CJZ30" s="54"/>
      <c r="CKA30" s="54"/>
      <c r="CKB30" s="54"/>
      <c r="CKC30" s="54"/>
      <c r="CKD30" s="54"/>
      <c r="CKE30" s="54"/>
      <c r="CKF30" s="54"/>
      <c r="CKG30" s="54"/>
      <c r="CKH30" s="54"/>
      <c r="CKI30" s="54"/>
      <c r="CKJ30" s="54"/>
      <c r="CKK30" s="54"/>
      <c r="CKL30" s="54"/>
      <c r="CKM30" s="54"/>
      <c r="CKN30" s="54"/>
      <c r="CKO30" s="54"/>
      <c r="CKP30" s="54"/>
      <c r="CKQ30" s="54"/>
      <c r="CKR30" s="54"/>
      <c r="CKS30" s="54"/>
      <c r="CKT30" s="54"/>
      <c r="CKU30" s="54"/>
      <c r="CKV30" s="54"/>
      <c r="CKW30" s="54"/>
      <c r="CKX30" s="54"/>
      <c r="CKY30" s="54"/>
      <c r="CKZ30" s="54"/>
      <c r="CLA30" s="54"/>
      <c r="CLB30" s="54"/>
      <c r="CLC30" s="54"/>
      <c r="CLD30" s="54"/>
      <c r="CLE30" s="54"/>
      <c r="CLF30" s="54"/>
      <c r="CLG30" s="54"/>
      <c r="CLH30" s="54"/>
      <c r="CLI30" s="54"/>
      <c r="CLJ30" s="54"/>
      <c r="CLK30" s="54"/>
      <c r="CLL30" s="54"/>
      <c r="CLM30" s="54"/>
      <c r="CLN30" s="54"/>
      <c r="CLO30" s="54"/>
      <c r="CLP30" s="54"/>
      <c r="CLQ30" s="54"/>
      <c r="CLR30" s="54"/>
      <c r="CLS30" s="54"/>
      <c r="CLT30" s="54"/>
      <c r="CLU30" s="54"/>
      <c r="CLV30" s="54"/>
      <c r="CLW30" s="54"/>
      <c r="CLX30" s="54"/>
      <c r="CLY30" s="54"/>
      <c r="CLZ30" s="54"/>
      <c r="CMA30" s="54"/>
      <c r="CMB30" s="54"/>
      <c r="CMC30" s="54"/>
      <c r="CMD30" s="54"/>
      <c r="CME30" s="54"/>
      <c r="CMF30" s="54"/>
      <c r="CMG30" s="54"/>
      <c r="CMH30" s="54"/>
      <c r="CMI30" s="54"/>
      <c r="CMJ30" s="54"/>
      <c r="CMK30" s="54"/>
      <c r="CML30" s="54"/>
      <c r="CMM30" s="54"/>
      <c r="CMN30" s="54"/>
      <c r="CMO30" s="54"/>
      <c r="CMP30" s="54"/>
      <c r="CMQ30" s="54"/>
      <c r="CMR30" s="54"/>
      <c r="CMS30" s="54"/>
      <c r="CMT30" s="54"/>
      <c r="CMU30" s="54"/>
      <c r="CMV30" s="54"/>
      <c r="CMW30" s="54"/>
      <c r="CMX30" s="54"/>
      <c r="CMY30" s="54"/>
      <c r="CMZ30" s="54"/>
      <c r="CNA30" s="54"/>
      <c r="CNB30" s="54"/>
      <c r="CNC30" s="54"/>
      <c r="CND30" s="54"/>
      <c r="CNE30" s="54"/>
      <c r="CNF30" s="54"/>
      <c r="CNG30" s="54"/>
      <c r="CNH30" s="54"/>
      <c r="CNI30" s="54"/>
      <c r="CNJ30" s="54"/>
      <c r="CNK30" s="54"/>
      <c r="CNL30" s="54"/>
      <c r="CNM30" s="54"/>
      <c r="CNN30" s="54"/>
      <c r="CNO30" s="54"/>
      <c r="CNP30" s="54"/>
      <c r="CNQ30" s="54"/>
      <c r="CNR30" s="54"/>
      <c r="CNS30" s="54"/>
      <c r="CNT30" s="54"/>
      <c r="CNU30" s="54"/>
      <c r="CNV30" s="54"/>
      <c r="CNW30" s="54"/>
      <c r="CNX30" s="54"/>
      <c r="CNY30" s="54"/>
      <c r="CNZ30" s="54"/>
      <c r="COA30" s="54"/>
      <c r="COB30" s="54"/>
      <c r="COC30" s="54"/>
      <c r="COD30" s="54"/>
      <c r="COE30" s="54"/>
      <c r="COF30" s="54"/>
      <c r="COG30" s="54"/>
      <c r="COH30" s="54"/>
      <c r="COI30" s="54"/>
      <c r="COJ30" s="54"/>
      <c r="COK30" s="54"/>
      <c r="COL30" s="54"/>
      <c r="COM30" s="54"/>
      <c r="CON30" s="54"/>
      <c r="COO30" s="54"/>
      <c r="COP30" s="54"/>
      <c r="COQ30" s="54"/>
      <c r="COR30" s="54"/>
      <c r="COS30" s="54"/>
      <c r="COT30" s="54"/>
      <c r="COU30" s="54"/>
      <c r="COV30" s="54"/>
      <c r="COW30" s="54"/>
      <c r="COX30" s="54"/>
      <c r="COY30" s="54"/>
      <c r="COZ30" s="54"/>
      <c r="CPA30" s="54"/>
      <c r="CPB30" s="54"/>
      <c r="CPC30" s="54"/>
      <c r="CPD30" s="54"/>
      <c r="CPE30" s="54"/>
      <c r="CPF30" s="54"/>
      <c r="CPG30" s="54"/>
      <c r="CPH30" s="54"/>
      <c r="CPI30" s="54"/>
      <c r="CPJ30" s="54"/>
      <c r="CPK30" s="54"/>
      <c r="CPL30" s="54"/>
      <c r="CPM30" s="54"/>
      <c r="CPN30" s="54"/>
      <c r="CPO30" s="54"/>
      <c r="CPP30" s="54"/>
      <c r="CPQ30" s="54"/>
      <c r="CPR30" s="54"/>
      <c r="CPS30" s="54"/>
      <c r="CPT30" s="54"/>
      <c r="CPU30" s="54"/>
      <c r="CPV30" s="54"/>
      <c r="CPW30" s="54"/>
      <c r="CPX30" s="54"/>
      <c r="CPY30" s="54"/>
      <c r="CPZ30" s="54"/>
      <c r="CQA30" s="54"/>
      <c r="CQB30" s="54"/>
      <c r="CQC30" s="54"/>
      <c r="CQD30" s="54"/>
      <c r="CQE30" s="54"/>
      <c r="CQF30" s="54"/>
      <c r="CQG30" s="54"/>
      <c r="CQH30" s="54"/>
      <c r="CQI30" s="54"/>
      <c r="CQJ30" s="54"/>
      <c r="CQK30" s="54"/>
      <c r="CQL30" s="54"/>
      <c r="CQM30" s="54"/>
      <c r="CQN30" s="54"/>
      <c r="CQO30" s="54"/>
      <c r="CQP30" s="54"/>
      <c r="CQQ30" s="54"/>
      <c r="CQR30" s="54"/>
      <c r="CQS30" s="54"/>
      <c r="CQT30" s="54"/>
      <c r="CQU30" s="54"/>
      <c r="CQV30" s="54"/>
      <c r="CQW30" s="54"/>
      <c r="CQX30" s="54"/>
      <c r="CQY30" s="54"/>
      <c r="CQZ30" s="54"/>
      <c r="CRA30" s="54"/>
      <c r="CRB30" s="54"/>
      <c r="CRC30" s="54"/>
      <c r="CRD30" s="54"/>
      <c r="CRE30" s="54"/>
      <c r="CRF30" s="54"/>
      <c r="CRG30" s="54"/>
      <c r="CRH30" s="54"/>
      <c r="CRI30" s="54"/>
      <c r="CRJ30" s="54"/>
      <c r="CRK30" s="54"/>
      <c r="CRL30" s="54"/>
      <c r="CRM30" s="54"/>
      <c r="CRN30" s="54"/>
      <c r="CRO30" s="54"/>
      <c r="CRP30" s="54"/>
      <c r="CRQ30" s="54"/>
      <c r="CRR30" s="54"/>
      <c r="CRS30" s="54"/>
      <c r="CRT30" s="54"/>
      <c r="CRU30" s="54"/>
      <c r="CRV30" s="54"/>
      <c r="CRW30" s="54"/>
      <c r="CRX30" s="54"/>
      <c r="CRY30" s="54"/>
      <c r="CRZ30" s="54"/>
      <c r="CSA30" s="54"/>
      <c r="CSB30" s="54"/>
      <c r="CSC30" s="54"/>
      <c r="CSD30" s="54"/>
      <c r="CSE30" s="54"/>
      <c r="CSF30" s="54"/>
      <c r="CSG30" s="54"/>
      <c r="CSH30" s="54"/>
      <c r="CSI30" s="54"/>
      <c r="CSJ30" s="54"/>
      <c r="CSK30" s="54"/>
      <c r="CSL30" s="54"/>
      <c r="CSM30" s="54"/>
      <c r="CSN30" s="54"/>
      <c r="CSO30" s="54"/>
      <c r="CSP30" s="54"/>
      <c r="CSQ30" s="54"/>
      <c r="CSR30" s="54"/>
      <c r="CSS30" s="54"/>
      <c r="CST30" s="54"/>
      <c r="CSU30" s="54"/>
      <c r="CSV30" s="54"/>
      <c r="CSW30" s="54"/>
      <c r="CSX30" s="54"/>
      <c r="CSY30" s="54"/>
      <c r="CSZ30" s="54"/>
      <c r="CTA30" s="54"/>
      <c r="CTB30" s="54"/>
      <c r="CTC30" s="54"/>
      <c r="CTD30" s="54"/>
      <c r="CTE30" s="54"/>
      <c r="CTF30" s="54"/>
      <c r="CTG30" s="54"/>
      <c r="CTH30" s="54"/>
      <c r="CTI30" s="54"/>
      <c r="CTJ30" s="54"/>
      <c r="CTK30" s="54"/>
      <c r="CTL30" s="54"/>
      <c r="CTM30" s="54"/>
      <c r="CTN30" s="54"/>
      <c r="CTO30" s="54"/>
      <c r="CTP30" s="54"/>
      <c r="CTQ30" s="54"/>
      <c r="CTR30" s="54"/>
      <c r="CTS30" s="54"/>
      <c r="CTT30" s="54"/>
      <c r="CTU30" s="54"/>
      <c r="CTV30" s="54"/>
      <c r="CTW30" s="54"/>
      <c r="CTX30" s="54"/>
      <c r="CTY30" s="54"/>
      <c r="CTZ30" s="54"/>
      <c r="CUA30" s="54"/>
      <c r="CUB30" s="54"/>
      <c r="CUC30" s="54"/>
      <c r="CUD30" s="54"/>
      <c r="CUE30" s="54"/>
      <c r="CUF30" s="54"/>
      <c r="CUG30" s="54"/>
      <c r="CUH30" s="54"/>
      <c r="CUI30" s="54"/>
      <c r="CUJ30" s="54"/>
      <c r="CUK30" s="54"/>
      <c r="CUL30" s="54"/>
      <c r="CUM30" s="54"/>
      <c r="CUN30" s="54"/>
      <c r="CUO30" s="54"/>
      <c r="CUP30" s="54"/>
      <c r="CUQ30" s="54"/>
      <c r="CUR30" s="54"/>
      <c r="CUS30" s="54"/>
      <c r="CUT30" s="54"/>
      <c r="CUU30" s="54"/>
      <c r="CUV30" s="54"/>
      <c r="CUW30" s="54"/>
      <c r="CUX30" s="54"/>
      <c r="CUY30" s="54"/>
      <c r="CUZ30" s="54"/>
      <c r="CVA30" s="54"/>
      <c r="CVB30" s="54"/>
      <c r="CVC30" s="54"/>
      <c r="CVD30" s="54"/>
      <c r="CVE30" s="54"/>
      <c r="CVF30" s="54"/>
      <c r="CVG30" s="54"/>
      <c r="CVH30" s="54"/>
      <c r="CVI30" s="54"/>
      <c r="CVJ30" s="54"/>
      <c r="CVK30" s="54"/>
      <c r="CVL30" s="54"/>
      <c r="CVM30" s="54"/>
      <c r="CVN30" s="54"/>
      <c r="CVO30" s="54"/>
      <c r="CVP30" s="54"/>
      <c r="CVQ30" s="54"/>
      <c r="CVR30" s="54"/>
      <c r="CVS30" s="54"/>
      <c r="CVT30" s="54"/>
      <c r="CVU30" s="54"/>
      <c r="CVV30" s="54"/>
      <c r="CVW30" s="54"/>
      <c r="CVX30" s="54"/>
      <c r="CVY30" s="54"/>
      <c r="CVZ30" s="54"/>
      <c r="CWA30" s="54"/>
      <c r="CWB30" s="54"/>
      <c r="CWC30" s="54"/>
      <c r="CWD30" s="54"/>
      <c r="CWE30" s="54"/>
      <c r="CWF30" s="54"/>
      <c r="CWG30" s="54"/>
      <c r="CWH30" s="54"/>
      <c r="CWI30" s="54"/>
      <c r="CWJ30" s="54"/>
      <c r="CWK30" s="54"/>
      <c r="CWL30" s="54"/>
      <c r="CWM30" s="54"/>
      <c r="CWN30" s="54"/>
      <c r="CWO30" s="54"/>
      <c r="CWP30" s="54"/>
      <c r="CWQ30" s="54"/>
      <c r="CWR30" s="54"/>
      <c r="CWS30" s="54"/>
      <c r="CWT30" s="54"/>
      <c r="CWU30" s="54"/>
      <c r="CWV30" s="54"/>
      <c r="CWW30" s="54"/>
      <c r="CWX30" s="54"/>
      <c r="CWY30" s="54"/>
      <c r="CWZ30" s="54"/>
      <c r="CXA30" s="54"/>
      <c r="CXB30" s="54"/>
      <c r="CXC30" s="54"/>
      <c r="CXD30" s="54"/>
      <c r="CXE30" s="54"/>
      <c r="CXF30" s="54"/>
      <c r="CXG30" s="54"/>
      <c r="CXH30" s="54"/>
      <c r="CXI30" s="54"/>
      <c r="CXJ30" s="54"/>
      <c r="CXK30" s="54"/>
      <c r="CXL30" s="54"/>
      <c r="CXM30" s="54"/>
      <c r="CXN30" s="54"/>
      <c r="CXO30" s="54"/>
      <c r="CXP30" s="54"/>
      <c r="CXQ30" s="54"/>
      <c r="CXR30" s="54"/>
      <c r="CXS30" s="54"/>
      <c r="CXT30" s="54"/>
      <c r="CXU30" s="54"/>
      <c r="CXV30" s="54"/>
      <c r="CXW30" s="54"/>
      <c r="CXX30" s="54"/>
      <c r="CXY30" s="54"/>
      <c r="CXZ30" s="54"/>
      <c r="CYA30" s="54"/>
      <c r="CYB30" s="54"/>
      <c r="CYC30" s="54"/>
      <c r="CYD30" s="54"/>
      <c r="CYE30" s="54"/>
      <c r="CYF30" s="54"/>
      <c r="CYG30" s="54"/>
      <c r="CYH30" s="54"/>
      <c r="CYI30" s="54"/>
      <c r="CYJ30" s="54"/>
      <c r="CYK30" s="54"/>
      <c r="CYL30" s="54"/>
      <c r="CYM30" s="54"/>
      <c r="CYN30" s="54"/>
      <c r="CYO30" s="54"/>
      <c r="CYP30" s="54"/>
      <c r="CYQ30" s="54"/>
      <c r="CYR30" s="54"/>
      <c r="CYS30" s="54"/>
      <c r="CYT30" s="54"/>
      <c r="CYU30" s="54"/>
      <c r="CYV30" s="54"/>
      <c r="CYW30" s="54"/>
      <c r="CYX30" s="54"/>
      <c r="CYY30" s="54"/>
      <c r="CYZ30" s="54"/>
      <c r="CZA30" s="54"/>
      <c r="CZB30" s="54"/>
      <c r="CZC30" s="54"/>
      <c r="CZD30" s="54"/>
      <c r="CZE30" s="54"/>
      <c r="CZF30" s="54"/>
      <c r="CZG30" s="54"/>
      <c r="CZH30" s="54"/>
      <c r="CZI30" s="54"/>
      <c r="CZJ30" s="54"/>
      <c r="CZK30" s="54"/>
      <c r="CZL30" s="54"/>
      <c r="CZM30" s="54"/>
      <c r="CZN30" s="54"/>
      <c r="CZO30" s="54"/>
      <c r="CZP30" s="54"/>
      <c r="CZQ30" s="54"/>
      <c r="CZR30" s="54"/>
      <c r="CZS30" s="54"/>
      <c r="CZT30" s="54"/>
      <c r="CZU30" s="54"/>
      <c r="CZV30" s="54"/>
      <c r="CZW30" s="54"/>
      <c r="CZX30" s="54"/>
      <c r="CZY30" s="54"/>
      <c r="CZZ30" s="54"/>
      <c r="DAA30" s="54"/>
      <c r="DAB30" s="54"/>
      <c r="DAC30" s="54"/>
      <c r="DAD30" s="54"/>
      <c r="DAE30" s="54"/>
      <c r="DAF30" s="54"/>
      <c r="DAG30" s="54"/>
      <c r="DAH30" s="54"/>
      <c r="DAI30" s="54"/>
      <c r="DAJ30" s="54"/>
      <c r="DAK30" s="54"/>
      <c r="DAL30" s="54"/>
      <c r="DAM30" s="54"/>
      <c r="DAN30" s="54"/>
      <c r="DAO30" s="54"/>
      <c r="DAP30" s="54"/>
      <c r="DAQ30" s="54"/>
      <c r="DAR30" s="54"/>
      <c r="DAS30" s="54"/>
      <c r="DAT30" s="54"/>
      <c r="DAU30" s="54"/>
      <c r="DAV30" s="54"/>
      <c r="DAW30" s="54"/>
      <c r="DAX30" s="54"/>
      <c r="DAY30" s="54"/>
      <c r="DAZ30" s="54"/>
      <c r="DBA30" s="54"/>
      <c r="DBB30" s="54"/>
      <c r="DBC30" s="54"/>
      <c r="DBD30" s="54"/>
      <c r="DBE30" s="54"/>
      <c r="DBF30" s="54"/>
      <c r="DBG30" s="54"/>
      <c r="DBH30" s="54"/>
      <c r="DBI30" s="54"/>
      <c r="DBJ30" s="54"/>
      <c r="DBK30" s="54"/>
      <c r="DBL30" s="54"/>
      <c r="DBM30" s="54"/>
      <c r="DBN30" s="54"/>
      <c r="DBO30" s="54"/>
      <c r="DBP30" s="54"/>
      <c r="DBQ30" s="54"/>
      <c r="DBR30" s="54"/>
      <c r="DBS30" s="54"/>
      <c r="DBT30" s="54"/>
      <c r="DBU30" s="54"/>
      <c r="DBV30" s="54"/>
      <c r="DBW30" s="54"/>
      <c r="DBX30" s="54"/>
      <c r="DBY30" s="54"/>
      <c r="DBZ30" s="54"/>
      <c r="DCA30" s="54"/>
      <c r="DCB30" s="54"/>
      <c r="DCC30" s="54"/>
      <c r="DCD30" s="54"/>
      <c r="DCE30" s="54"/>
      <c r="DCF30" s="54"/>
      <c r="DCG30" s="54"/>
      <c r="DCH30" s="54"/>
      <c r="DCI30" s="54"/>
      <c r="DCJ30" s="54"/>
      <c r="DCK30" s="54"/>
      <c r="DCL30" s="54"/>
      <c r="DCM30" s="54"/>
      <c r="DCN30" s="54"/>
      <c r="DCO30" s="54"/>
      <c r="DCP30" s="54"/>
      <c r="DCQ30" s="54"/>
      <c r="DCR30" s="54"/>
      <c r="DCS30" s="54"/>
      <c r="DCT30" s="54"/>
      <c r="DCU30" s="54"/>
      <c r="DCV30" s="54"/>
      <c r="DCW30" s="54"/>
      <c r="DCX30" s="54"/>
      <c r="DCY30" s="54"/>
      <c r="DCZ30" s="54"/>
      <c r="DDA30" s="54"/>
      <c r="DDB30" s="54"/>
      <c r="DDC30" s="54"/>
      <c r="DDD30" s="54"/>
      <c r="DDE30" s="54"/>
      <c r="DDF30" s="54"/>
      <c r="DDG30" s="54"/>
      <c r="DDH30" s="54"/>
      <c r="DDI30" s="54"/>
      <c r="DDJ30" s="54"/>
      <c r="DDK30" s="54"/>
      <c r="DDL30" s="54"/>
      <c r="DDM30" s="54"/>
      <c r="DDN30" s="54"/>
      <c r="DDO30" s="54"/>
      <c r="DDP30" s="54"/>
      <c r="DDQ30" s="54"/>
      <c r="DDR30" s="54"/>
      <c r="DDS30" s="54"/>
      <c r="DDT30" s="54"/>
      <c r="DDU30" s="54"/>
      <c r="DDV30" s="54"/>
      <c r="DDW30" s="54"/>
      <c r="DDX30" s="54"/>
      <c r="DDY30" s="54"/>
      <c r="DDZ30" s="54"/>
      <c r="DEA30" s="54"/>
      <c r="DEB30" s="54"/>
      <c r="DEC30" s="54"/>
      <c r="DED30" s="54"/>
      <c r="DEE30" s="54"/>
      <c r="DEF30" s="54"/>
      <c r="DEG30" s="54"/>
      <c r="DEH30" s="54"/>
      <c r="DEI30" s="54"/>
      <c r="DEJ30" s="54"/>
      <c r="DEK30" s="54"/>
      <c r="DEL30" s="54"/>
      <c r="DEM30" s="54"/>
      <c r="DEN30" s="54"/>
      <c r="DEO30" s="54"/>
      <c r="DEP30" s="54"/>
      <c r="DEQ30" s="54"/>
      <c r="DER30" s="54"/>
      <c r="DES30" s="54"/>
      <c r="DET30" s="54"/>
      <c r="DEU30" s="54"/>
      <c r="DEV30" s="54"/>
      <c r="DEW30" s="54"/>
      <c r="DEX30" s="54"/>
      <c r="DEY30" s="54"/>
      <c r="DEZ30" s="54"/>
      <c r="DFA30" s="54"/>
      <c r="DFB30" s="54"/>
      <c r="DFC30" s="54"/>
      <c r="DFD30" s="54"/>
      <c r="DFE30" s="54"/>
      <c r="DFF30" s="54"/>
      <c r="DFG30" s="54"/>
      <c r="DFH30" s="54"/>
      <c r="DFI30" s="54"/>
      <c r="DFJ30" s="54"/>
      <c r="DFK30" s="54"/>
      <c r="DFL30" s="54"/>
      <c r="DFM30" s="54"/>
      <c r="DFN30" s="54"/>
      <c r="DFO30" s="54"/>
      <c r="DFP30" s="54"/>
      <c r="DFQ30" s="54"/>
      <c r="DFR30" s="54"/>
      <c r="DFS30" s="54"/>
      <c r="DFT30" s="54"/>
      <c r="DFU30" s="54"/>
      <c r="DFV30" s="54"/>
      <c r="DFW30" s="54"/>
      <c r="DFX30" s="54"/>
      <c r="DFY30" s="54"/>
      <c r="DFZ30" s="54"/>
      <c r="DGA30" s="54"/>
      <c r="DGB30" s="54"/>
      <c r="DGC30" s="54"/>
      <c r="DGD30" s="54"/>
      <c r="DGE30" s="54"/>
      <c r="DGF30" s="54"/>
      <c r="DGG30" s="54"/>
      <c r="DGH30" s="54"/>
      <c r="DGI30" s="54"/>
      <c r="DGJ30" s="54"/>
      <c r="DGK30" s="54"/>
      <c r="DGL30" s="54"/>
      <c r="DGM30" s="54"/>
      <c r="DGN30" s="54"/>
      <c r="DGO30" s="54"/>
      <c r="DGP30" s="54"/>
      <c r="DGQ30" s="54"/>
      <c r="DGR30" s="54"/>
      <c r="DGS30" s="54"/>
      <c r="DGT30" s="54"/>
      <c r="DGU30" s="54"/>
      <c r="DGV30" s="54"/>
      <c r="DGW30" s="54"/>
      <c r="DGX30" s="54"/>
      <c r="DGY30" s="54"/>
      <c r="DGZ30" s="54"/>
      <c r="DHA30" s="54"/>
      <c r="DHB30" s="54"/>
      <c r="DHC30" s="54"/>
      <c r="DHD30" s="54"/>
      <c r="DHE30" s="54"/>
      <c r="DHF30" s="54"/>
      <c r="DHG30" s="54"/>
      <c r="DHH30" s="54"/>
      <c r="DHI30" s="54"/>
      <c r="DHJ30" s="54"/>
      <c r="DHK30" s="54"/>
      <c r="DHL30" s="54"/>
      <c r="DHM30" s="54"/>
      <c r="DHN30" s="54"/>
      <c r="DHO30" s="54"/>
      <c r="DHP30" s="54"/>
      <c r="DHQ30" s="54"/>
      <c r="DHR30" s="54"/>
      <c r="DHS30" s="54"/>
      <c r="DHT30" s="54"/>
      <c r="DHU30" s="54"/>
      <c r="DHV30" s="54"/>
      <c r="DHW30" s="54"/>
      <c r="DHX30" s="54"/>
      <c r="DHY30" s="54"/>
      <c r="DHZ30" s="54"/>
      <c r="DIA30" s="54"/>
      <c r="DIB30" s="54"/>
      <c r="DIC30" s="54"/>
      <c r="DID30" s="54"/>
      <c r="DIE30" s="54"/>
      <c r="DIF30" s="54"/>
      <c r="DIG30" s="54"/>
      <c r="DIH30" s="54"/>
      <c r="DII30" s="54"/>
      <c r="DIJ30" s="54"/>
      <c r="DIK30" s="54"/>
      <c r="DIL30" s="54"/>
      <c r="DIM30" s="54"/>
      <c r="DIN30" s="54"/>
      <c r="DIO30" s="54"/>
      <c r="DIP30" s="54"/>
      <c r="DIQ30" s="54"/>
      <c r="DIR30" s="54"/>
      <c r="DIS30" s="54"/>
      <c r="DIT30" s="54"/>
      <c r="DIU30" s="54"/>
      <c r="DIV30" s="54"/>
      <c r="DIW30" s="54"/>
      <c r="DIX30" s="54"/>
      <c r="DIY30" s="54"/>
      <c r="DIZ30" s="54"/>
      <c r="DJA30" s="54"/>
      <c r="DJB30" s="54"/>
      <c r="DJC30" s="54"/>
      <c r="DJD30" s="54"/>
      <c r="DJE30" s="54"/>
      <c r="DJF30" s="54"/>
      <c r="DJG30" s="54"/>
      <c r="DJH30" s="54"/>
      <c r="DJI30" s="54"/>
      <c r="DJJ30" s="54"/>
      <c r="DJK30" s="54"/>
      <c r="DJL30" s="54"/>
      <c r="DJM30" s="54"/>
      <c r="DJN30" s="54"/>
      <c r="DJO30" s="54"/>
      <c r="DJP30" s="54"/>
      <c r="DJQ30" s="54"/>
      <c r="DJR30" s="54"/>
      <c r="DJS30" s="54"/>
      <c r="DJT30" s="54"/>
      <c r="DJU30" s="54"/>
      <c r="DJV30" s="54"/>
      <c r="DJW30" s="54"/>
      <c r="DJX30" s="54"/>
      <c r="DJY30" s="54"/>
      <c r="DJZ30" s="54"/>
      <c r="DKA30" s="54"/>
      <c r="DKB30" s="54"/>
      <c r="DKC30" s="54"/>
      <c r="DKD30" s="54"/>
      <c r="DKE30" s="54"/>
      <c r="DKF30" s="54"/>
      <c r="DKG30" s="54"/>
      <c r="DKH30" s="54"/>
      <c r="DKI30" s="54"/>
      <c r="DKJ30" s="54"/>
      <c r="DKK30" s="54"/>
      <c r="DKL30" s="54"/>
      <c r="DKM30" s="54"/>
      <c r="DKN30" s="54"/>
      <c r="DKO30" s="54"/>
      <c r="DKP30" s="54"/>
      <c r="DKQ30" s="54"/>
      <c r="DKR30" s="54"/>
      <c r="DKS30" s="54"/>
      <c r="DKT30" s="54"/>
      <c r="DKU30" s="54"/>
      <c r="DKV30" s="54"/>
      <c r="DKW30" s="54"/>
      <c r="DKX30" s="54"/>
      <c r="DKY30" s="54"/>
      <c r="DKZ30" s="54"/>
      <c r="DLA30" s="54"/>
      <c r="DLB30" s="54"/>
      <c r="DLC30" s="54"/>
      <c r="DLD30" s="54"/>
      <c r="DLE30" s="54"/>
      <c r="DLF30" s="54"/>
      <c r="DLG30" s="54"/>
      <c r="DLH30" s="54"/>
      <c r="DLI30" s="54"/>
      <c r="DLJ30" s="54"/>
      <c r="DLK30" s="54"/>
      <c r="DLL30" s="54"/>
      <c r="DLM30" s="54"/>
      <c r="DLN30" s="54"/>
      <c r="DLO30" s="54"/>
      <c r="DLP30" s="54"/>
      <c r="DLQ30" s="54"/>
      <c r="DLR30" s="54"/>
      <c r="DLS30" s="54"/>
      <c r="DLT30" s="54"/>
      <c r="DLU30" s="54"/>
      <c r="DLV30" s="54"/>
      <c r="DLW30" s="54"/>
      <c r="DLX30" s="54"/>
      <c r="DLY30" s="54"/>
      <c r="DLZ30" s="54"/>
      <c r="DMA30" s="54"/>
      <c r="DMB30" s="54"/>
      <c r="DMC30" s="54"/>
      <c r="DMD30" s="54"/>
      <c r="DME30" s="54"/>
      <c r="DMF30" s="54"/>
      <c r="DMG30" s="54"/>
      <c r="DMH30" s="54"/>
      <c r="DMI30" s="54"/>
      <c r="DMJ30" s="54"/>
      <c r="DMK30" s="54"/>
      <c r="DML30" s="54"/>
      <c r="DMM30" s="54"/>
      <c r="DMN30" s="54"/>
      <c r="DMO30" s="54"/>
      <c r="DMP30" s="54"/>
      <c r="DMQ30" s="54"/>
      <c r="DMR30" s="54"/>
      <c r="DMS30" s="54"/>
      <c r="DMT30" s="54"/>
      <c r="DMU30" s="54"/>
      <c r="DMV30" s="54"/>
      <c r="DMW30" s="54"/>
      <c r="DMX30" s="54"/>
      <c r="DMY30" s="54"/>
      <c r="DMZ30" s="54"/>
      <c r="DNA30" s="54"/>
      <c r="DNB30" s="54"/>
      <c r="DNC30" s="54"/>
      <c r="DND30" s="54"/>
      <c r="DNE30" s="54"/>
      <c r="DNF30" s="54"/>
      <c r="DNG30" s="54"/>
      <c r="DNH30" s="54"/>
      <c r="DNI30" s="54"/>
      <c r="DNJ30" s="54"/>
      <c r="DNK30" s="54"/>
      <c r="DNL30" s="54"/>
      <c r="DNM30" s="54"/>
      <c r="DNN30" s="54"/>
      <c r="DNO30" s="54"/>
      <c r="DNP30" s="54"/>
      <c r="DNQ30" s="54"/>
      <c r="DNR30" s="54"/>
      <c r="DNS30" s="54"/>
      <c r="DNT30" s="54"/>
      <c r="DNU30" s="54"/>
      <c r="DNV30" s="54"/>
      <c r="DNW30" s="54"/>
      <c r="DNX30" s="54"/>
      <c r="DNY30" s="54"/>
      <c r="DNZ30" s="54"/>
      <c r="DOA30" s="54"/>
      <c r="DOB30" s="54"/>
      <c r="DOC30" s="54"/>
      <c r="DOD30" s="54"/>
      <c r="DOE30" s="54"/>
      <c r="DOF30" s="54"/>
      <c r="DOG30" s="54"/>
      <c r="DOH30" s="54"/>
      <c r="DOI30" s="54"/>
      <c r="DOJ30" s="54"/>
      <c r="DOK30" s="54"/>
      <c r="DOL30" s="54"/>
      <c r="DOM30" s="54"/>
      <c r="DON30" s="54"/>
      <c r="DOO30" s="54"/>
      <c r="DOP30" s="54"/>
      <c r="DOQ30" s="54"/>
      <c r="DOR30" s="54"/>
      <c r="DOS30" s="54"/>
      <c r="DOT30" s="54"/>
      <c r="DOU30" s="54"/>
      <c r="DOV30" s="54"/>
      <c r="DOW30" s="54"/>
      <c r="DOX30" s="54"/>
      <c r="DOY30" s="54"/>
      <c r="DOZ30" s="54"/>
      <c r="DPA30" s="54"/>
      <c r="DPB30" s="54"/>
      <c r="DPC30" s="54"/>
      <c r="DPD30" s="54"/>
      <c r="DPE30" s="54"/>
      <c r="DPF30" s="54"/>
      <c r="DPG30" s="54"/>
      <c r="DPH30" s="54"/>
      <c r="DPI30" s="54"/>
      <c r="DPJ30" s="54"/>
      <c r="DPK30" s="54"/>
      <c r="DPL30" s="54"/>
      <c r="DPM30" s="54"/>
      <c r="DPN30" s="54"/>
      <c r="DPO30" s="54"/>
      <c r="DPP30" s="54"/>
      <c r="DPQ30" s="54"/>
      <c r="DPR30" s="54"/>
      <c r="DPS30" s="54"/>
      <c r="DPT30" s="54"/>
      <c r="DPU30" s="54"/>
      <c r="DPV30" s="54"/>
      <c r="DPW30" s="54"/>
      <c r="DPX30" s="54"/>
      <c r="DPY30" s="54"/>
      <c r="DPZ30" s="54"/>
      <c r="DQA30" s="54"/>
      <c r="DQB30" s="54"/>
      <c r="DQC30" s="54"/>
      <c r="DQD30" s="54"/>
      <c r="DQE30" s="54"/>
      <c r="DQF30" s="54"/>
      <c r="DQG30" s="54"/>
      <c r="DQH30" s="54"/>
      <c r="DQI30" s="54"/>
      <c r="DQJ30" s="54"/>
      <c r="DQK30" s="54"/>
      <c r="DQL30" s="54"/>
      <c r="DQM30" s="54"/>
      <c r="DQN30" s="54"/>
      <c r="DQO30" s="54"/>
      <c r="DQP30" s="54"/>
      <c r="DQQ30" s="54"/>
      <c r="DQR30" s="54"/>
      <c r="DQS30" s="54"/>
      <c r="DQT30" s="54"/>
      <c r="DQU30" s="54"/>
      <c r="DQV30" s="54"/>
      <c r="DQW30" s="54"/>
      <c r="DQX30" s="54"/>
      <c r="DQY30" s="54"/>
      <c r="DQZ30" s="54"/>
      <c r="DRA30" s="54"/>
      <c r="DRB30" s="54"/>
      <c r="DRC30" s="54"/>
      <c r="DRD30" s="54"/>
      <c r="DRE30" s="54"/>
      <c r="DRF30" s="54"/>
      <c r="DRG30" s="54"/>
      <c r="DRH30" s="54"/>
      <c r="DRI30" s="54"/>
      <c r="DRJ30" s="54"/>
      <c r="DRK30" s="54"/>
      <c r="DRL30" s="54"/>
      <c r="DRM30" s="54"/>
      <c r="DRN30" s="54"/>
      <c r="DRO30" s="54"/>
      <c r="DRP30" s="54"/>
      <c r="DRQ30" s="54"/>
      <c r="DRR30" s="54"/>
      <c r="DRS30" s="54"/>
      <c r="DRT30" s="54"/>
      <c r="DRU30" s="54"/>
      <c r="DRV30" s="54"/>
      <c r="DRW30" s="54"/>
      <c r="DRX30" s="54"/>
      <c r="DRY30" s="54"/>
      <c r="DRZ30" s="54"/>
      <c r="DSA30" s="54"/>
      <c r="DSB30" s="54"/>
      <c r="DSC30" s="54"/>
      <c r="DSD30" s="54"/>
      <c r="DSE30" s="54"/>
      <c r="DSF30" s="54"/>
      <c r="DSG30" s="54"/>
      <c r="DSH30" s="54"/>
      <c r="DSI30" s="54"/>
      <c r="DSJ30" s="54"/>
      <c r="DSK30" s="54"/>
      <c r="DSL30" s="54"/>
      <c r="DSM30" s="54"/>
      <c r="DSN30" s="54"/>
      <c r="DSO30" s="54"/>
      <c r="DSP30" s="54"/>
      <c r="DSQ30" s="54"/>
      <c r="DSR30" s="54"/>
      <c r="DSS30" s="54"/>
      <c r="DST30" s="54"/>
      <c r="DSU30" s="54"/>
      <c r="DSV30" s="54"/>
      <c r="DSW30" s="54"/>
      <c r="DSX30" s="54"/>
      <c r="DSY30" s="54"/>
      <c r="DSZ30" s="54"/>
      <c r="DTA30" s="54"/>
      <c r="DTB30" s="54"/>
      <c r="DTC30" s="54"/>
      <c r="DTD30" s="54"/>
      <c r="DTE30" s="54"/>
      <c r="DTF30" s="54"/>
      <c r="DTG30" s="54"/>
      <c r="DTH30" s="54"/>
      <c r="DTI30" s="54"/>
      <c r="DTJ30" s="54"/>
      <c r="DTK30" s="54"/>
      <c r="DTL30" s="54"/>
      <c r="DTM30" s="54"/>
      <c r="DTN30" s="54"/>
      <c r="DTO30" s="54"/>
      <c r="DTP30" s="54"/>
      <c r="DTQ30" s="54"/>
      <c r="DTR30" s="54"/>
      <c r="DTS30" s="54"/>
      <c r="DTT30" s="54"/>
      <c r="DTU30" s="54"/>
      <c r="DTV30" s="54"/>
      <c r="DTW30" s="54"/>
      <c r="DTX30" s="54"/>
      <c r="DTY30" s="54"/>
      <c r="DTZ30" s="54"/>
      <c r="DUA30" s="54"/>
      <c r="DUB30" s="54"/>
      <c r="DUC30" s="54"/>
      <c r="DUD30" s="54"/>
      <c r="DUE30" s="54"/>
      <c r="DUF30" s="54"/>
      <c r="DUG30" s="54"/>
      <c r="DUH30" s="54"/>
      <c r="DUI30" s="54"/>
      <c r="DUJ30" s="54"/>
      <c r="DUK30" s="54"/>
      <c r="DUL30" s="54"/>
      <c r="DUM30" s="54"/>
      <c r="DUN30" s="54"/>
      <c r="DUO30" s="54"/>
      <c r="DUP30" s="54"/>
      <c r="DUQ30" s="54"/>
      <c r="DUR30" s="54"/>
      <c r="DUS30" s="54"/>
      <c r="DUT30" s="54"/>
      <c r="DUU30" s="54"/>
      <c r="DUV30" s="54"/>
      <c r="DUW30" s="54"/>
      <c r="DUX30" s="54"/>
      <c r="DUY30" s="54"/>
      <c r="DUZ30" s="54"/>
      <c r="DVA30" s="54"/>
      <c r="DVB30" s="54"/>
      <c r="DVC30" s="54"/>
      <c r="DVD30" s="54"/>
      <c r="DVE30" s="54"/>
      <c r="DVF30" s="54"/>
      <c r="DVG30" s="54"/>
      <c r="DVH30" s="54"/>
      <c r="DVI30" s="54"/>
      <c r="DVJ30" s="54"/>
      <c r="DVK30" s="54"/>
      <c r="DVL30" s="54"/>
      <c r="DVM30" s="54"/>
      <c r="DVN30" s="54"/>
      <c r="DVO30" s="54"/>
      <c r="DVP30" s="54"/>
      <c r="DVQ30" s="54"/>
      <c r="DVR30" s="54"/>
      <c r="DVS30" s="54"/>
      <c r="DVT30" s="54"/>
      <c r="DVU30" s="54"/>
      <c r="DVV30" s="54"/>
      <c r="DVW30" s="54"/>
      <c r="DVX30" s="54"/>
      <c r="DVY30" s="54"/>
      <c r="DVZ30" s="54"/>
      <c r="DWA30" s="54"/>
      <c r="DWB30" s="54"/>
      <c r="DWC30" s="54"/>
      <c r="DWD30" s="54"/>
      <c r="DWE30" s="54"/>
      <c r="DWF30" s="54"/>
      <c r="DWG30" s="54"/>
      <c r="DWH30" s="54"/>
      <c r="DWI30" s="54"/>
      <c r="DWJ30" s="54"/>
      <c r="DWK30" s="54"/>
      <c r="DWL30" s="54"/>
      <c r="DWM30" s="54"/>
      <c r="DWN30" s="54"/>
      <c r="DWO30" s="54"/>
      <c r="DWP30" s="54"/>
      <c r="DWQ30" s="54"/>
      <c r="DWR30" s="54"/>
      <c r="DWS30" s="54"/>
      <c r="DWT30" s="54"/>
      <c r="DWU30" s="54"/>
      <c r="DWV30" s="54"/>
      <c r="DWW30" s="54"/>
      <c r="DWX30" s="54"/>
      <c r="DWY30" s="54"/>
      <c r="DWZ30" s="54"/>
      <c r="DXA30" s="54"/>
      <c r="DXB30" s="54"/>
      <c r="DXC30" s="54"/>
      <c r="DXD30" s="54"/>
      <c r="DXE30" s="54"/>
      <c r="DXF30" s="54"/>
      <c r="DXG30" s="54"/>
      <c r="DXH30" s="54"/>
      <c r="DXI30" s="54"/>
      <c r="DXJ30" s="54"/>
      <c r="DXK30" s="54"/>
      <c r="DXL30" s="54"/>
      <c r="DXM30" s="54"/>
      <c r="DXN30" s="54"/>
      <c r="DXO30" s="54"/>
      <c r="DXP30" s="54"/>
      <c r="DXQ30" s="54"/>
      <c r="DXR30" s="54"/>
      <c r="DXS30" s="54"/>
      <c r="DXT30" s="54"/>
      <c r="DXU30" s="54"/>
      <c r="DXV30" s="54"/>
      <c r="DXW30" s="54"/>
      <c r="DXX30" s="54"/>
      <c r="DXY30" s="54"/>
      <c r="DXZ30" s="54"/>
      <c r="DYA30" s="54"/>
      <c r="DYB30" s="54"/>
      <c r="DYC30" s="54"/>
      <c r="DYD30" s="54"/>
      <c r="DYE30" s="54"/>
      <c r="DYF30" s="54"/>
      <c r="DYG30" s="54"/>
      <c r="DYH30" s="54"/>
      <c r="DYI30" s="54"/>
      <c r="DYJ30" s="54"/>
      <c r="DYK30" s="54"/>
      <c r="DYL30" s="54"/>
      <c r="DYM30" s="54"/>
      <c r="DYN30" s="54"/>
      <c r="DYO30" s="54"/>
      <c r="DYP30" s="54"/>
      <c r="DYQ30" s="54"/>
      <c r="DYR30" s="54"/>
      <c r="DYS30" s="54"/>
      <c r="DYT30" s="54"/>
      <c r="DYU30" s="54"/>
      <c r="DYV30" s="54"/>
      <c r="DYW30" s="54"/>
      <c r="DYX30" s="54"/>
      <c r="DYY30" s="54"/>
      <c r="DYZ30" s="54"/>
      <c r="DZA30" s="54"/>
      <c r="DZB30" s="54"/>
      <c r="DZC30" s="54"/>
      <c r="DZD30" s="54"/>
      <c r="DZE30" s="54"/>
      <c r="DZF30" s="54"/>
      <c r="DZG30" s="54"/>
      <c r="DZH30" s="54"/>
      <c r="DZI30" s="54"/>
      <c r="DZJ30" s="54"/>
      <c r="DZK30" s="54"/>
      <c r="DZL30" s="54"/>
      <c r="DZM30" s="54"/>
      <c r="DZN30" s="54"/>
      <c r="DZO30" s="54"/>
      <c r="DZP30" s="54"/>
      <c r="DZQ30" s="54"/>
      <c r="DZR30" s="54"/>
      <c r="DZS30" s="54"/>
      <c r="DZT30" s="54"/>
      <c r="DZU30" s="54"/>
      <c r="DZV30" s="54"/>
      <c r="DZW30" s="54"/>
      <c r="DZX30" s="54"/>
      <c r="DZY30" s="54"/>
      <c r="DZZ30" s="54"/>
      <c r="EAA30" s="54"/>
      <c r="EAB30" s="54"/>
      <c r="EAC30" s="54"/>
      <c r="EAD30" s="54"/>
      <c r="EAE30" s="54"/>
      <c r="EAF30" s="54"/>
      <c r="EAG30" s="54"/>
      <c r="EAH30" s="54"/>
      <c r="EAI30" s="54"/>
      <c r="EAJ30" s="54"/>
      <c r="EAK30" s="54"/>
      <c r="EAL30" s="54"/>
      <c r="EAM30" s="54"/>
      <c r="EAN30" s="54"/>
      <c r="EAO30" s="54"/>
      <c r="EAP30" s="54"/>
      <c r="EAQ30" s="54"/>
      <c r="EAR30" s="54"/>
      <c r="EAS30" s="54"/>
      <c r="EAT30" s="54"/>
      <c r="EAU30" s="54"/>
      <c r="EAV30" s="54"/>
      <c r="EAW30" s="54"/>
      <c r="EAX30" s="54"/>
      <c r="EAY30" s="54"/>
      <c r="EAZ30" s="54"/>
      <c r="EBA30" s="54"/>
      <c r="EBB30" s="54"/>
      <c r="EBC30" s="54"/>
      <c r="EBD30" s="54"/>
      <c r="EBE30" s="54"/>
      <c r="EBF30" s="54"/>
      <c r="EBG30" s="54"/>
      <c r="EBH30" s="54"/>
      <c r="EBI30" s="54"/>
      <c r="EBJ30" s="54"/>
      <c r="EBK30" s="54"/>
      <c r="EBL30" s="54"/>
      <c r="EBM30" s="54"/>
      <c r="EBN30" s="54"/>
      <c r="EBO30" s="54"/>
      <c r="EBP30" s="54"/>
      <c r="EBQ30" s="54"/>
      <c r="EBR30" s="54"/>
      <c r="EBS30" s="54"/>
      <c r="EBT30" s="54"/>
      <c r="EBU30" s="54"/>
      <c r="EBV30" s="54"/>
      <c r="EBW30" s="54"/>
      <c r="EBX30" s="54"/>
      <c r="EBY30" s="54"/>
      <c r="EBZ30" s="54"/>
      <c r="ECA30" s="54"/>
      <c r="ECB30" s="54"/>
      <c r="ECC30" s="54"/>
      <c r="ECD30" s="54"/>
      <c r="ECE30" s="54"/>
      <c r="ECF30" s="54"/>
      <c r="ECG30" s="54"/>
      <c r="ECH30" s="54"/>
      <c r="ECI30" s="54"/>
      <c r="ECJ30" s="54"/>
      <c r="ECK30" s="54"/>
      <c r="ECL30" s="54"/>
      <c r="ECM30" s="54"/>
      <c r="ECN30" s="54"/>
      <c r="ECO30" s="54"/>
      <c r="ECP30" s="54"/>
      <c r="ECQ30" s="54"/>
      <c r="ECR30" s="54"/>
      <c r="ECS30" s="54"/>
      <c r="ECT30" s="54"/>
      <c r="ECU30" s="54"/>
      <c r="ECV30" s="54"/>
      <c r="ECW30" s="54"/>
      <c r="ECX30" s="54"/>
      <c r="ECY30" s="54"/>
      <c r="ECZ30" s="54"/>
      <c r="EDA30" s="54"/>
      <c r="EDB30" s="54"/>
      <c r="EDC30" s="54"/>
      <c r="EDD30" s="54"/>
      <c r="EDE30" s="54"/>
      <c r="EDF30" s="54"/>
      <c r="EDG30" s="54"/>
      <c r="EDH30" s="54"/>
      <c r="EDI30" s="54"/>
      <c r="EDJ30" s="54"/>
      <c r="EDK30" s="54"/>
      <c r="EDL30" s="54"/>
      <c r="EDM30" s="54"/>
      <c r="EDN30" s="54"/>
      <c r="EDO30" s="54"/>
      <c r="EDP30" s="54"/>
      <c r="EDQ30" s="54"/>
      <c r="EDR30" s="54"/>
      <c r="EDS30" s="54"/>
      <c r="EDT30" s="54"/>
      <c r="EDU30" s="54"/>
      <c r="EDV30" s="54"/>
      <c r="EDW30" s="54"/>
      <c r="EDX30" s="54"/>
      <c r="EDY30" s="54"/>
      <c r="EDZ30" s="54"/>
      <c r="EEA30" s="54"/>
      <c r="EEB30" s="54"/>
      <c r="EEC30" s="54"/>
      <c r="EED30" s="54"/>
      <c r="EEE30" s="54"/>
      <c r="EEF30" s="54"/>
      <c r="EEG30" s="54"/>
      <c r="EEH30" s="54"/>
      <c r="EEI30" s="54"/>
      <c r="EEJ30" s="54"/>
      <c r="EEK30" s="54"/>
      <c r="EEL30" s="54"/>
      <c r="EEM30" s="54"/>
      <c r="EEN30" s="54"/>
      <c r="EEO30" s="54"/>
      <c r="EEP30" s="54"/>
      <c r="EEQ30" s="54"/>
      <c r="EER30" s="54"/>
      <c r="EES30" s="54"/>
      <c r="EET30" s="54"/>
      <c r="EEU30" s="54"/>
      <c r="EEV30" s="54"/>
      <c r="EEW30" s="54"/>
      <c r="EEX30" s="54"/>
      <c r="EEY30" s="54"/>
      <c r="EEZ30" s="54"/>
      <c r="EFA30" s="54"/>
      <c r="EFB30" s="54"/>
      <c r="EFC30" s="54"/>
      <c r="EFD30" s="54"/>
      <c r="EFE30" s="54"/>
      <c r="EFF30" s="54"/>
      <c r="EFG30" s="54"/>
      <c r="EFH30" s="54"/>
      <c r="EFI30" s="54"/>
      <c r="EFJ30" s="54"/>
      <c r="EFK30" s="54"/>
      <c r="EFL30" s="54"/>
      <c r="EFM30" s="54"/>
      <c r="EFN30" s="54"/>
      <c r="EFO30" s="54"/>
      <c r="EFP30" s="54"/>
      <c r="EFQ30" s="54"/>
      <c r="EFR30" s="54"/>
      <c r="EFS30" s="54"/>
      <c r="EFT30" s="54"/>
      <c r="EFU30" s="54"/>
      <c r="EFV30" s="54"/>
      <c r="EFW30" s="54"/>
      <c r="EFX30" s="54"/>
      <c r="EFY30" s="54"/>
      <c r="EFZ30" s="54"/>
      <c r="EGA30" s="54"/>
      <c r="EGB30" s="54"/>
      <c r="EGC30" s="54"/>
      <c r="EGD30" s="54"/>
      <c r="EGE30" s="54"/>
      <c r="EGF30" s="54"/>
      <c r="EGG30" s="54"/>
      <c r="EGH30" s="54"/>
      <c r="EGI30" s="54"/>
      <c r="EGJ30" s="54"/>
      <c r="EGK30" s="54"/>
      <c r="EGL30" s="54"/>
      <c r="EGM30" s="54"/>
      <c r="EGN30" s="54"/>
      <c r="EGO30" s="54"/>
      <c r="EGP30" s="54"/>
      <c r="EGQ30" s="54"/>
      <c r="EGR30" s="54"/>
      <c r="EGS30" s="54"/>
      <c r="EGT30" s="54"/>
      <c r="EGU30" s="54"/>
      <c r="EGV30" s="54"/>
      <c r="EGW30" s="54"/>
      <c r="EGX30" s="54"/>
      <c r="EGY30" s="54"/>
      <c r="EGZ30" s="54"/>
      <c r="EHA30" s="54"/>
      <c r="EHB30" s="54"/>
      <c r="EHC30" s="54"/>
      <c r="EHD30" s="54"/>
      <c r="EHE30" s="54"/>
      <c r="EHF30" s="54"/>
      <c r="EHG30" s="54"/>
      <c r="EHH30" s="54"/>
      <c r="EHI30" s="54"/>
      <c r="EHJ30" s="54"/>
      <c r="EHK30" s="54"/>
      <c r="EHL30" s="54"/>
      <c r="EHM30" s="54"/>
      <c r="EHN30" s="54"/>
      <c r="EHO30" s="54"/>
      <c r="EHP30" s="54"/>
      <c r="EHQ30" s="54"/>
      <c r="EHR30" s="54"/>
      <c r="EHS30" s="54"/>
      <c r="EHT30" s="54"/>
      <c r="EHU30" s="54"/>
      <c r="EHV30" s="54"/>
      <c r="EHW30" s="54"/>
      <c r="EHX30" s="54"/>
      <c r="EHY30" s="54"/>
      <c r="EHZ30" s="54"/>
      <c r="EIA30" s="54"/>
      <c r="EIB30" s="54"/>
      <c r="EIC30" s="54"/>
      <c r="EID30" s="54"/>
      <c r="EIE30" s="54"/>
      <c r="EIF30" s="54"/>
      <c r="EIG30" s="54"/>
      <c r="EIH30" s="54"/>
      <c r="EII30" s="54"/>
      <c r="EIJ30" s="54"/>
      <c r="EIK30" s="54"/>
      <c r="EIL30" s="54"/>
      <c r="EIM30" s="54"/>
      <c r="EIN30" s="54"/>
      <c r="EIO30" s="54"/>
      <c r="EIP30" s="54"/>
      <c r="EIQ30" s="54"/>
      <c r="EIR30" s="54"/>
      <c r="EIS30" s="54"/>
      <c r="EIT30" s="54"/>
      <c r="EIU30" s="54"/>
      <c r="EIV30" s="54"/>
      <c r="EIW30" s="54"/>
      <c r="EIX30" s="54"/>
      <c r="EIY30" s="54"/>
      <c r="EIZ30" s="54"/>
      <c r="EJA30" s="54"/>
      <c r="EJB30" s="54"/>
      <c r="EJC30" s="54"/>
      <c r="EJD30" s="54"/>
      <c r="EJE30" s="54"/>
      <c r="EJF30" s="54"/>
      <c r="EJG30" s="54"/>
      <c r="EJH30" s="54"/>
      <c r="EJI30" s="54"/>
      <c r="EJJ30" s="54"/>
      <c r="EJK30" s="54"/>
      <c r="EJL30" s="54"/>
      <c r="EJM30" s="54"/>
      <c r="EJN30" s="54"/>
      <c r="EJO30" s="54"/>
      <c r="EJP30" s="54"/>
      <c r="EJQ30" s="54"/>
      <c r="EJR30" s="54"/>
      <c r="EJS30" s="54"/>
      <c r="EJT30" s="54"/>
      <c r="EJU30" s="54"/>
      <c r="EJV30" s="54"/>
      <c r="EJW30" s="54"/>
      <c r="EJX30" s="54"/>
      <c r="EJY30" s="54"/>
      <c r="EJZ30" s="54"/>
      <c r="EKA30" s="54"/>
      <c r="EKB30" s="54"/>
      <c r="EKC30" s="54"/>
      <c r="EKD30" s="54"/>
      <c r="EKE30" s="54"/>
      <c r="EKF30" s="54"/>
      <c r="EKG30" s="54"/>
      <c r="EKH30" s="54"/>
      <c r="EKI30" s="54"/>
      <c r="EKJ30" s="54"/>
      <c r="EKK30" s="54"/>
      <c r="EKL30" s="54"/>
      <c r="EKM30" s="54"/>
      <c r="EKN30" s="54"/>
      <c r="EKO30" s="54"/>
      <c r="EKP30" s="54"/>
      <c r="EKQ30" s="54"/>
      <c r="EKR30" s="54"/>
      <c r="EKS30" s="54"/>
      <c r="EKT30" s="54"/>
      <c r="EKU30" s="54"/>
      <c r="EKV30" s="54"/>
      <c r="EKW30" s="54"/>
      <c r="EKX30" s="54"/>
      <c r="EKY30" s="54"/>
      <c r="EKZ30" s="54"/>
      <c r="ELA30" s="54"/>
      <c r="ELB30" s="54"/>
      <c r="ELC30" s="54"/>
      <c r="ELD30" s="54"/>
      <c r="ELE30" s="54"/>
      <c r="ELF30" s="54"/>
      <c r="ELG30" s="54"/>
      <c r="ELH30" s="54"/>
      <c r="ELI30" s="54"/>
      <c r="ELJ30" s="54"/>
      <c r="ELK30" s="54"/>
      <c r="ELL30" s="54"/>
      <c r="ELM30" s="54"/>
      <c r="ELN30" s="54"/>
      <c r="ELO30" s="54"/>
      <c r="ELP30" s="54"/>
      <c r="ELQ30" s="54"/>
      <c r="ELR30" s="54"/>
      <c r="ELS30" s="54"/>
      <c r="ELT30" s="54"/>
      <c r="ELU30" s="54"/>
      <c r="ELV30" s="54"/>
      <c r="ELW30" s="54"/>
      <c r="ELX30" s="54"/>
      <c r="ELY30" s="54"/>
      <c r="ELZ30" s="54"/>
      <c r="EMA30" s="54"/>
      <c r="EMB30" s="54"/>
      <c r="EMC30" s="54"/>
      <c r="EMD30" s="54"/>
      <c r="EME30" s="54"/>
      <c r="EMF30" s="54"/>
      <c r="EMG30" s="54"/>
      <c r="EMH30" s="54"/>
      <c r="EMI30" s="54"/>
      <c r="EMJ30" s="54"/>
      <c r="EMK30" s="54"/>
      <c r="EML30" s="54"/>
      <c r="EMM30" s="54"/>
      <c r="EMN30" s="54"/>
      <c r="EMO30" s="54"/>
      <c r="EMP30" s="54"/>
      <c r="EMQ30" s="54"/>
      <c r="EMR30" s="54"/>
      <c r="EMS30" s="54"/>
      <c r="EMT30" s="54"/>
      <c r="EMU30" s="54"/>
      <c r="EMV30" s="54"/>
      <c r="EMW30" s="54"/>
      <c r="EMX30" s="54"/>
      <c r="EMY30" s="54"/>
      <c r="EMZ30" s="54"/>
      <c r="ENA30" s="54"/>
      <c r="ENB30" s="54"/>
      <c r="ENC30" s="54"/>
      <c r="END30" s="54"/>
      <c r="ENE30" s="54"/>
      <c r="ENF30" s="54"/>
      <c r="ENG30" s="54"/>
      <c r="ENH30" s="54"/>
      <c r="ENI30" s="54"/>
      <c r="ENJ30" s="54"/>
      <c r="ENK30" s="54"/>
      <c r="ENL30" s="54"/>
      <c r="ENM30" s="54"/>
      <c r="ENN30" s="54"/>
      <c r="ENO30" s="54"/>
      <c r="ENP30" s="54"/>
      <c r="ENQ30" s="54"/>
      <c r="ENR30" s="54"/>
      <c r="ENS30" s="54"/>
      <c r="ENT30" s="54"/>
      <c r="ENU30" s="54"/>
      <c r="ENV30" s="54"/>
      <c r="ENW30" s="54"/>
      <c r="ENX30" s="54"/>
      <c r="ENY30" s="54"/>
      <c r="ENZ30" s="54"/>
      <c r="EOA30" s="54"/>
      <c r="EOB30" s="54"/>
      <c r="EOC30" s="54"/>
      <c r="EOD30" s="54"/>
      <c r="EOE30" s="54"/>
      <c r="EOF30" s="54"/>
      <c r="EOG30" s="54"/>
      <c r="EOH30" s="54"/>
      <c r="EOI30" s="54"/>
      <c r="EOJ30" s="54"/>
      <c r="EOK30" s="54"/>
      <c r="EOL30" s="54"/>
      <c r="EOM30" s="54"/>
      <c r="EON30" s="54"/>
      <c r="EOO30" s="54"/>
      <c r="EOP30" s="54"/>
      <c r="EOQ30" s="54"/>
      <c r="EOR30" s="54"/>
      <c r="EOS30" s="54"/>
      <c r="EOT30" s="54"/>
      <c r="EOU30" s="54"/>
      <c r="EOV30" s="54"/>
      <c r="EOW30" s="54"/>
      <c r="EOX30" s="54"/>
      <c r="EOY30" s="54"/>
      <c r="EOZ30" s="54"/>
      <c r="EPA30" s="54"/>
      <c r="EPB30" s="54"/>
      <c r="EPC30" s="54"/>
      <c r="EPD30" s="54"/>
      <c r="EPE30" s="54"/>
      <c r="EPF30" s="54"/>
      <c r="EPG30" s="54"/>
      <c r="EPH30" s="54"/>
      <c r="EPI30" s="54"/>
      <c r="EPJ30" s="54"/>
      <c r="EPK30" s="54"/>
      <c r="EPL30" s="54"/>
      <c r="EPM30" s="54"/>
      <c r="EPN30" s="54"/>
      <c r="EPO30" s="54"/>
      <c r="EPP30" s="54"/>
      <c r="EPQ30" s="54"/>
      <c r="EPR30" s="54"/>
      <c r="EPS30" s="54"/>
      <c r="EPT30" s="54"/>
      <c r="EPU30" s="54"/>
      <c r="EPV30" s="54"/>
      <c r="EPW30" s="54"/>
      <c r="EPX30" s="54"/>
      <c r="EPY30" s="54"/>
      <c r="EPZ30" s="54"/>
      <c r="EQA30" s="54"/>
      <c r="EQB30" s="54"/>
      <c r="EQC30" s="54"/>
      <c r="EQD30" s="54"/>
      <c r="EQE30" s="54"/>
      <c r="EQF30" s="54"/>
      <c r="EQG30" s="54"/>
      <c r="EQH30" s="54"/>
      <c r="EQI30" s="54"/>
      <c r="EQJ30" s="54"/>
      <c r="EQK30" s="54"/>
      <c r="EQL30" s="54"/>
      <c r="EQM30" s="54"/>
      <c r="EQN30" s="54"/>
      <c r="EQO30" s="54"/>
      <c r="EQP30" s="54"/>
      <c r="EQQ30" s="54"/>
      <c r="EQR30" s="54"/>
      <c r="EQS30" s="54"/>
      <c r="EQT30" s="54"/>
      <c r="EQU30" s="54"/>
      <c r="EQV30" s="54"/>
      <c r="EQW30" s="54"/>
      <c r="EQX30" s="54"/>
      <c r="EQY30" s="54"/>
      <c r="EQZ30" s="54"/>
      <c r="ERA30" s="54"/>
      <c r="ERB30" s="54"/>
      <c r="ERC30" s="54"/>
      <c r="ERD30" s="54"/>
      <c r="ERE30" s="54"/>
      <c r="ERF30" s="54"/>
      <c r="ERG30" s="54"/>
      <c r="ERH30" s="54"/>
      <c r="ERI30" s="54"/>
      <c r="ERJ30" s="54"/>
      <c r="ERK30" s="54"/>
      <c r="ERL30" s="54"/>
      <c r="ERM30" s="54"/>
      <c r="ERN30" s="54"/>
      <c r="ERO30" s="54"/>
      <c r="ERP30" s="54"/>
      <c r="ERQ30" s="54"/>
      <c r="ERR30" s="54"/>
      <c r="ERS30" s="54"/>
      <c r="ERT30" s="54"/>
      <c r="ERU30" s="54"/>
      <c r="ERV30" s="54"/>
      <c r="ERW30" s="54"/>
      <c r="ERX30" s="54"/>
      <c r="ERY30" s="54"/>
      <c r="ERZ30" s="54"/>
      <c r="ESA30" s="54"/>
      <c r="ESB30" s="54"/>
      <c r="ESC30" s="54"/>
      <c r="ESD30" s="54"/>
      <c r="ESE30" s="54"/>
      <c r="ESF30" s="54"/>
      <c r="ESG30" s="54"/>
      <c r="ESH30" s="54"/>
      <c r="ESI30" s="54"/>
      <c r="ESJ30" s="54"/>
      <c r="ESK30" s="54"/>
      <c r="ESL30" s="54"/>
      <c r="ESM30" s="54"/>
      <c r="ESN30" s="54"/>
      <c r="ESO30" s="54"/>
      <c r="ESP30" s="54"/>
      <c r="ESQ30" s="54"/>
      <c r="ESR30" s="54"/>
      <c r="ESS30" s="54"/>
      <c r="EST30" s="54"/>
      <c r="ESU30" s="54"/>
      <c r="ESV30" s="54"/>
      <c r="ESW30" s="54"/>
      <c r="ESX30" s="54"/>
      <c r="ESY30" s="54"/>
      <c r="ESZ30" s="54"/>
      <c r="ETA30" s="54"/>
      <c r="ETB30" s="54"/>
      <c r="ETC30" s="54"/>
      <c r="ETD30" s="54"/>
      <c r="ETE30" s="54"/>
      <c r="ETF30" s="54"/>
      <c r="ETG30" s="54"/>
      <c r="ETH30" s="54"/>
      <c r="ETI30" s="54"/>
      <c r="ETJ30" s="54"/>
      <c r="ETK30" s="54"/>
      <c r="ETL30" s="54"/>
      <c r="ETM30" s="54"/>
      <c r="ETN30" s="54"/>
      <c r="ETO30" s="54"/>
      <c r="ETP30" s="54"/>
      <c r="ETQ30" s="54"/>
      <c r="ETR30" s="54"/>
      <c r="ETS30" s="54"/>
      <c r="ETT30" s="54"/>
      <c r="ETU30" s="54"/>
      <c r="ETV30" s="54"/>
      <c r="ETW30" s="54"/>
      <c r="ETX30" s="54"/>
      <c r="ETY30" s="54"/>
      <c r="ETZ30" s="54"/>
      <c r="EUA30" s="54"/>
      <c r="EUB30" s="54"/>
      <c r="EUC30" s="54"/>
      <c r="EUD30" s="54"/>
      <c r="EUE30" s="54"/>
      <c r="EUF30" s="54"/>
      <c r="EUG30" s="54"/>
      <c r="EUH30" s="54"/>
      <c r="EUI30" s="54"/>
      <c r="EUJ30" s="54"/>
      <c r="EUK30" s="54"/>
      <c r="EUL30" s="54"/>
      <c r="EUM30" s="54"/>
      <c r="EUN30" s="54"/>
      <c r="EUO30" s="54"/>
      <c r="EUP30" s="54"/>
      <c r="EUQ30" s="54"/>
      <c r="EUR30" s="54"/>
      <c r="EUS30" s="54"/>
      <c r="EUT30" s="54"/>
      <c r="EUU30" s="54"/>
      <c r="EUV30" s="54"/>
      <c r="EUW30" s="54"/>
      <c r="EUX30" s="54"/>
      <c r="EUY30" s="54"/>
      <c r="EUZ30" s="54"/>
      <c r="EVA30" s="54"/>
      <c r="EVB30" s="54"/>
      <c r="EVC30" s="54"/>
      <c r="EVD30" s="54"/>
      <c r="EVE30" s="54"/>
      <c r="EVF30" s="54"/>
      <c r="EVG30" s="54"/>
      <c r="EVH30" s="54"/>
      <c r="EVI30" s="54"/>
      <c r="EVJ30" s="54"/>
      <c r="EVK30" s="54"/>
      <c r="EVL30" s="54"/>
      <c r="EVM30" s="54"/>
      <c r="EVN30" s="54"/>
      <c r="EVO30" s="54"/>
      <c r="EVP30" s="54"/>
      <c r="EVQ30" s="54"/>
      <c r="EVR30" s="54"/>
      <c r="EVS30" s="54"/>
      <c r="EVT30" s="54"/>
      <c r="EVU30" s="54"/>
      <c r="EVV30" s="54"/>
      <c r="EVW30" s="54"/>
      <c r="EVX30" s="54"/>
      <c r="EVY30" s="54"/>
      <c r="EVZ30" s="54"/>
      <c r="EWA30" s="54"/>
      <c r="EWB30" s="54"/>
      <c r="EWC30" s="54"/>
      <c r="EWD30" s="54"/>
      <c r="EWE30" s="54"/>
      <c r="EWF30" s="54"/>
      <c r="EWG30" s="54"/>
      <c r="EWH30" s="54"/>
      <c r="EWI30" s="54"/>
      <c r="EWJ30" s="54"/>
      <c r="EWK30" s="54"/>
      <c r="EWL30" s="54"/>
      <c r="EWM30" s="54"/>
      <c r="EWN30" s="54"/>
      <c r="EWO30" s="54"/>
      <c r="EWP30" s="54"/>
      <c r="EWQ30" s="54"/>
      <c r="EWR30" s="54"/>
      <c r="EWS30" s="54"/>
      <c r="EWT30" s="54"/>
      <c r="EWU30" s="54"/>
      <c r="EWV30" s="54"/>
      <c r="EWW30" s="54"/>
      <c r="EWX30" s="54"/>
      <c r="EWY30" s="54"/>
      <c r="EWZ30" s="54"/>
      <c r="EXA30" s="54"/>
      <c r="EXB30" s="54"/>
      <c r="EXC30" s="54"/>
      <c r="EXD30" s="54"/>
      <c r="EXE30" s="54"/>
      <c r="EXF30" s="54"/>
      <c r="EXG30" s="54"/>
      <c r="EXH30" s="54"/>
      <c r="EXI30" s="54"/>
      <c r="EXJ30" s="54"/>
      <c r="EXK30" s="54"/>
      <c r="EXL30" s="54"/>
      <c r="EXM30" s="54"/>
      <c r="EXN30" s="54"/>
      <c r="EXO30" s="54"/>
      <c r="EXP30" s="54"/>
      <c r="EXQ30" s="54"/>
      <c r="EXR30" s="54"/>
      <c r="EXS30" s="54"/>
      <c r="EXT30" s="54"/>
      <c r="EXU30" s="54"/>
      <c r="EXV30" s="54"/>
      <c r="EXW30" s="54"/>
      <c r="EXX30" s="54"/>
      <c r="EXY30" s="54"/>
      <c r="EXZ30" s="54"/>
      <c r="EYA30" s="54"/>
      <c r="EYB30" s="54"/>
      <c r="EYC30" s="54"/>
      <c r="EYD30" s="54"/>
      <c r="EYE30" s="54"/>
      <c r="EYF30" s="54"/>
      <c r="EYG30" s="54"/>
      <c r="EYH30" s="54"/>
      <c r="EYI30" s="54"/>
      <c r="EYJ30" s="54"/>
      <c r="EYK30" s="54"/>
      <c r="EYL30" s="54"/>
      <c r="EYM30" s="54"/>
      <c r="EYN30" s="54"/>
      <c r="EYO30" s="54"/>
      <c r="EYP30" s="54"/>
      <c r="EYQ30" s="54"/>
      <c r="EYR30" s="54"/>
      <c r="EYS30" s="54"/>
      <c r="EYT30" s="54"/>
      <c r="EYU30" s="54"/>
      <c r="EYV30" s="54"/>
      <c r="EYW30" s="54"/>
      <c r="EYX30" s="54"/>
      <c r="EYY30" s="54"/>
      <c r="EYZ30" s="54"/>
      <c r="EZA30" s="54"/>
      <c r="EZB30" s="54"/>
      <c r="EZC30" s="54"/>
      <c r="EZD30" s="54"/>
      <c r="EZE30" s="54"/>
      <c r="EZF30" s="54"/>
      <c r="EZG30" s="54"/>
      <c r="EZH30" s="54"/>
      <c r="EZI30" s="54"/>
      <c r="EZJ30" s="54"/>
      <c r="EZK30" s="54"/>
      <c r="EZL30" s="54"/>
      <c r="EZM30" s="54"/>
      <c r="EZN30" s="54"/>
      <c r="EZO30" s="54"/>
      <c r="EZP30" s="54"/>
      <c r="EZQ30" s="54"/>
      <c r="EZR30" s="54"/>
      <c r="EZS30" s="54"/>
      <c r="EZT30" s="54"/>
      <c r="EZU30" s="54"/>
      <c r="EZV30" s="54"/>
      <c r="EZW30" s="54"/>
      <c r="EZX30" s="54"/>
      <c r="EZY30" s="54"/>
      <c r="EZZ30" s="54"/>
      <c r="FAA30" s="54"/>
      <c r="FAB30" s="54"/>
      <c r="FAC30" s="54"/>
      <c r="FAD30" s="54"/>
      <c r="FAE30" s="54"/>
      <c r="FAF30" s="54"/>
      <c r="FAG30" s="54"/>
      <c r="FAH30" s="54"/>
      <c r="FAI30" s="54"/>
      <c r="FAJ30" s="54"/>
      <c r="FAK30" s="54"/>
      <c r="FAL30" s="54"/>
      <c r="FAM30" s="54"/>
      <c r="FAN30" s="54"/>
      <c r="FAO30" s="54"/>
      <c r="FAP30" s="54"/>
      <c r="FAQ30" s="54"/>
      <c r="FAR30" s="54"/>
      <c r="FAS30" s="54"/>
      <c r="FAT30" s="54"/>
      <c r="FAU30" s="54"/>
      <c r="FAV30" s="54"/>
      <c r="FAW30" s="54"/>
      <c r="FAX30" s="54"/>
      <c r="FAY30" s="54"/>
      <c r="FAZ30" s="54"/>
      <c r="FBA30" s="54"/>
      <c r="FBB30" s="54"/>
      <c r="FBC30" s="54"/>
      <c r="FBD30" s="54"/>
      <c r="FBE30" s="54"/>
      <c r="FBF30" s="54"/>
      <c r="FBG30" s="54"/>
      <c r="FBH30" s="54"/>
      <c r="FBI30" s="54"/>
      <c r="FBJ30" s="54"/>
      <c r="FBK30" s="54"/>
      <c r="FBL30" s="54"/>
      <c r="FBM30" s="54"/>
      <c r="FBN30" s="54"/>
      <c r="FBO30" s="54"/>
      <c r="FBP30" s="54"/>
      <c r="FBQ30" s="54"/>
      <c r="FBR30" s="54"/>
      <c r="FBS30" s="54"/>
      <c r="FBT30" s="54"/>
      <c r="FBU30" s="54"/>
      <c r="FBV30" s="54"/>
      <c r="FBW30" s="54"/>
      <c r="FBX30" s="54"/>
      <c r="FBY30" s="54"/>
      <c r="FBZ30" s="54"/>
      <c r="FCA30" s="54"/>
      <c r="FCB30" s="54"/>
      <c r="FCC30" s="54"/>
      <c r="FCD30" s="54"/>
      <c r="FCE30" s="54"/>
      <c r="FCF30" s="54"/>
      <c r="FCG30" s="54"/>
      <c r="FCH30" s="54"/>
      <c r="FCI30" s="54"/>
      <c r="FCJ30" s="54"/>
      <c r="FCK30" s="54"/>
      <c r="FCL30" s="54"/>
      <c r="FCM30" s="54"/>
      <c r="FCN30" s="54"/>
      <c r="FCO30" s="54"/>
      <c r="FCP30" s="54"/>
      <c r="FCQ30" s="54"/>
      <c r="FCR30" s="54"/>
      <c r="FCS30" s="54"/>
      <c r="FCT30" s="54"/>
      <c r="FCU30" s="54"/>
      <c r="FCV30" s="54"/>
      <c r="FCW30" s="54"/>
      <c r="FCX30" s="54"/>
      <c r="FCY30" s="54"/>
      <c r="FCZ30" s="54"/>
      <c r="FDA30" s="54"/>
      <c r="FDB30" s="54"/>
      <c r="FDC30" s="54"/>
      <c r="FDD30" s="54"/>
      <c r="FDE30" s="54"/>
      <c r="FDF30" s="54"/>
      <c r="FDG30" s="54"/>
      <c r="FDH30" s="54"/>
      <c r="FDI30" s="54"/>
      <c r="FDJ30" s="54"/>
      <c r="FDK30" s="54"/>
      <c r="FDL30" s="54"/>
      <c r="FDM30" s="54"/>
      <c r="FDN30" s="54"/>
      <c r="FDO30" s="54"/>
      <c r="FDP30" s="54"/>
      <c r="FDQ30" s="54"/>
      <c r="FDR30" s="54"/>
      <c r="FDS30" s="54"/>
      <c r="FDT30" s="54"/>
      <c r="FDU30" s="54"/>
      <c r="FDV30" s="54"/>
      <c r="FDW30" s="54"/>
      <c r="FDX30" s="54"/>
      <c r="FDY30" s="54"/>
      <c r="FDZ30" s="54"/>
      <c r="FEA30" s="54"/>
      <c r="FEB30" s="54"/>
      <c r="FEC30" s="54"/>
      <c r="FED30" s="54"/>
      <c r="FEE30" s="54"/>
      <c r="FEF30" s="54"/>
      <c r="FEG30" s="54"/>
      <c r="FEH30" s="54"/>
      <c r="FEI30" s="54"/>
      <c r="FEJ30" s="54"/>
      <c r="FEK30" s="54"/>
      <c r="FEL30" s="54"/>
      <c r="FEM30" s="54"/>
      <c r="FEN30" s="54"/>
      <c r="FEO30" s="54"/>
      <c r="FEP30" s="54"/>
      <c r="FEQ30" s="54"/>
      <c r="FER30" s="54"/>
      <c r="FES30" s="54"/>
      <c r="FET30" s="54"/>
      <c r="FEU30" s="54"/>
      <c r="FEV30" s="54"/>
      <c r="FEW30" s="54"/>
      <c r="FEX30" s="54"/>
      <c r="FEY30" s="54"/>
      <c r="FEZ30" s="54"/>
      <c r="FFA30" s="54"/>
      <c r="FFB30" s="54"/>
      <c r="FFC30" s="54"/>
      <c r="FFD30" s="54"/>
      <c r="FFE30" s="54"/>
      <c r="FFF30" s="54"/>
      <c r="FFG30" s="54"/>
      <c r="FFH30" s="54"/>
      <c r="FFI30" s="54"/>
      <c r="FFJ30" s="54"/>
      <c r="FFK30" s="54"/>
      <c r="FFL30" s="54"/>
      <c r="FFM30" s="54"/>
      <c r="FFN30" s="54"/>
      <c r="FFO30" s="54"/>
      <c r="FFP30" s="54"/>
      <c r="FFQ30" s="54"/>
      <c r="FFR30" s="54"/>
      <c r="FFS30" s="54"/>
      <c r="FFT30" s="54"/>
      <c r="FFU30" s="54"/>
      <c r="FFV30" s="54"/>
      <c r="FFW30" s="54"/>
      <c r="FFX30" s="54"/>
      <c r="FFY30" s="54"/>
      <c r="FFZ30" s="54"/>
      <c r="FGA30" s="54"/>
      <c r="FGB30" s="54"/>
      <c r="FGC30" s="54"/>
      <c r="FGD30" s="54"/>
      <c r="FGE30" s="54"/>
      <c r="FGF30" s="54"/>
      <c r="FGG30" s="54"/>
      <c r="FGH30" s="54"/>
      <c r="FGI30" s="54"/>
      <c r="FGJ30" s="54"/>
      <c r="FGK30" s="54"/>
      <c r="FGL30" s="54"/>
      <c r="FGM30" s="54"/>
      <c r="FGN30" s="54"/>
      <c r="FGO30" s="54"/>
      <c r="FGP30" s="54"/>
      <c r="FGQ30" s="54"/>
      <c r="FGR30" s="54"/>
      <c r="FGS30" s="54"/>
      <c r="FGT30" s="54"/>
      <c r="FGU30" s="54"/>
      <c r="FGV30" s="54"/>
      <c r="FGW30" s="54"/>
      <c r="FGX30" s="54"/>
      <c r="FGY30" s="54"/>
      <c r="FGZ30" s="54"/>
      <c r="FHA30" s="54"/>
      <c r="FHB30" s="54"/>
      <c r="FHC30" s="54"/>
      <c r="FHD30" s="54"/>
      <c r="FHE30" s="54"/>
      <c r="FHF30" s="54"/>
      <c r="FHG30" s="54"/>
      <c r="FHH30" s="54"/>
      <c r="FHI30" s="54"/>
      <c r="FHJ30" s="54"/>
      <c r="FHK30" s="54"/>
      <c r="FHL30" s="54"/>
      <c r="FHM30" s="54"/>
      <c r="FHN30" s="54"/>
      <c r="FHO30" s="54"/>
      <c r="FHP30" s="54"/>
      <c r="FHQ30" s="54"/>
      <c r="FHR30" s="54"/>
      <c r="FHS30" s="54"/>
      <c r="FHT30" s="54"/>
      <c r="FHU30" s="54"/>
      <c r="FHV30" s="54"/>
      <c r="FHW30" s="54"/>
      <c r="FHX30" s="54"/>
      <c r="FHY30" s="54"/>
      <c r="FHZ30" s="54"/>
      <c r="FIA30" s="54"/>
      <c r="FIB30" s="54"/>
      <c r="FIC30" s="54"/>
      <c r="FID30" s="54"/>
      <c r="FIE30" s="54"/>
      <c r="FIF30" s="54"/>
      <c r="FIG30" s="54"/>
      <c r="FIH30" s="54"/>
      <c r="FII30" s="54"/>
      <c r="FIJ30" s="54"/>
      <c r="FIK30" s="54"/>
      <c r="FIL30" s="54"/>
      <c r="FIM30" s="54"/>
      <c r="FIN30" s="54"/>
      <c r="FIO30" s="54"/>
      <c r="FIP30" s="54"/>
      <c r="FIQ30" s="54"/>
      <c r="FIR30" s="54"/>
      <c r="FIS30" s="54"/>
      <c r="FIT30" s="54"/>
      <c r="FIU30" s="54"/>
      <c r="FIV30" s="54"/>
      <c r="FIW30" s="54"/>
      <c r="FIX30" s="54"/>
      <c r="FIY30" s="54"/>
      <c r="FIZ30" s="54"/>
      <c r="FJA30" s="54"/>
      <c r="FJB30" s="54"/>
      <c r="FJC30" s="54"/>
      <c r="FJD30" s="54"/>
      <c r="FJE30" s="54"/>
      <c r="FJF30" s="54"/>
      <c r="FJG30" s="54"/>
      <c r="FJH30" s="54"/>
      <c r="FJI30" s="54"/>
      <c r="FJJ30" s="54"/>
      <c r="FJK30" s="54"/>
      <c r="FJL30" s="54"/>
      <c r="FJM30" s="54"/>
      <c r="FJN30" s="54"/>
      <c r="FJO30" s="54"/>
      <c r="FJP30" s="54"/>
      <c r="FJQ30" s="54"/>
      <c r="FJR30" s="54"/>
      <c r="FJS30" s="54"/>
      <c r="FJT30" s="54"/>
      <c r="FJU30" s="54"/>
      <c r="FJV30" s="54"/>
      <c r="FJW30" s="54"/>
      <c r="FJX30" s="54"/>
      <c r="FJY30" s="54"/>
      <c r="FJZ30" s="54"/>
      <c r="FKA30" s="54"/>
      <c r="FKB30" s="54"/>
      <c r="FKC30" s="54"/>
      <c r="FKD30" s="54"/>
      <c r="FKE30" s="54"/>
      <c r="FKF30" s="54"/>
      <c r="FKG30" s="54"/>
      <c r="FKH30" s="54"/>
      <c r="FKI30" s="54"/>
      <c r="FKJ30" s="54"/>
      <c r="FKK30" s="54"/>
      <c r="FKL30" s="54"/>
      <c r="FKM30" s="54"/>
      <c r="FKN30" s="54"/>
      <c r="FKO30" s="54"/>
      <c r="FKP30" s="54"/>
      <c r="FKQ30" s="54"/>
      <c r="FKR30" s="54"/>
      <c r="FKS30" s="54"/>
      <c r="FKT30" s="54"/>
      <c r="FKU30" s="54"/>
      <c r="FKV30" s="54"/>
      <c r="FKW30" s="54"/>
      <c r="FKX30" s="54"/>
      <c r="FKY30" s="54"/>
      <c r="FKZ30" s="54"/>
      <c r="FLA30" s="54"/>
      <c r="FLB30" s="54"/>
      <c r="FLC30" s="54"/>
      <c r="FLD30" s="54"/>
      <c r="FLE30" s="54"/>
      <c r="FLF30" s="54"/>
      <c r="FLG30" s="54"/>
      <c r="FLH30" s="54"/>
      <c r="FLI30" s="54"/>
      <c r="FLJ30" s="54"/>
      <c r="FLK30" s="54"/>
      <c r="FLL30" s="54"/>
      <c r="FLM30" s="54"/>
      <c r="FLN30" s="54"/>
      <c r="FLO30" s="54"/>
      <c r="FLP30" s="54"/>
      <c r="FLQ30" s="54"/>
      <c r="FLR30" s="54"/>
      <c r="FLS30" s="54"/>
      <c r="FLT30" s="54"/>
      <c r="FLU30" s="54"/>
      <c r="FLV30" s="54"/>
      <c r="FLW30" s="54"/>
      <c r="FLX30" s="54"/>
      <c r="FLY30" s="54"/>
      <c r="FLZ30" s="54"/>
      <c r="FMA30" s="54"/>
      <c r="FMB30" s="54"/>
      <c r="FMC30" s="54"/>
      <c r="FMD30" s="54"/>
      <c r="FME30" s="54"/>
      <c r="FMF30" s="54"/>
      <c r="FMG30" s="54"/>
      <c r="FMH30" s="54"/>
      <c r="FMI30" s="54"/>
      <c r="FMJ30" s="54"/>
      <c r="FMK30" s="54"/>
      <c r="FML30" s="54"/>
      <c r="FMM30" s="54"/>
      <c r="FMN30" s="54"/>
      <c r="FMO30" s="54"/>
      <c r="FMP30" s="54"/>
      <c r="FMQ30" s="54"/>
      <c r="FMR30" s="54"/>
      <c r="FMS30" s="54"/>
      <c r="FMT30" s="54"/>
      <c r="FMU30" s="54"/>
      <c r="FMV30" s="54"/>
      <c r="FMW30" s="54"/>
      <c r="FMX30" s="54"/>
      <c r="FMY30" s="54"/>
      <c r="FMZ30" s="54"/>
      <c r="FNA30" s="54"/>
      <c r="FNB30" s="54"/>
      <c r="FNC30" s="54"/>
      <c r="FND30" s="54"/>
      <c r="FNE30" s="54"/>
      <c r="FNF30" s="54"/>
      <c r="FNG30" s="54"/>
      <c r="FNH30" s="54"/>
      <c r="FNI30" s="54"/>
      <c r="FNJ30" s="54"/>
      <c r="FNK30" s="54"/>
      <c r="FNL30" s="54"/>
      <c r="FNM30" s="54"/>
      <c r="FNN30" s="54"/>
      <c r="FNO30" s="54"/>
      <c r="FNP30" s="54"/>
      <c r="FNQ30" s="54"/>
      <c r="FNR30" s="54"/>
      <c r="FNS30" s="54"/>
      <c r="FNT30" s="54"/>
      <c r="FNU30" s="54"/>
      <c r="FNV30" s="54"/>
      <c r="FNW30" s="54"/>
      <c r="FNX30" s="54"/>
      <c r="FNY30" s="54"/>
      <c r="FNZ30" s="54"/>
      <c r="FOA30" s="54"/>
      <c r="FOB30" s="54"/>
      <c r="FOC30" s="54"/>
      <c r="FOD30" s="54"/>
      <c r="FOE30" s="54"/>
      <c r="FOF30" s="54"/>
      <c r="FOG30" s="54"/>
      <c r="FOH30" s="54"/>
      <c r="FOI30" s="54"/>
      <c r="FOJ30" s="54"/>
      <c r="FOK30" s="54"/>
      <c r="FOL30" s="54"/>
      <c r="FOM30" s="54"/>
      <c r="FON30" s="54"/>
      <c r="FOO30" s="54"/>
      <c r="FOP30" s="54"/>
      <c r="FOQ30" s="54"/>
      <c r="FOR30" s="54"/>
      <c r="FOS30" s="54"/>
      <c r="FOT30" s="54"/>
      <c r="FOU30" s="54"/>
      <c r="FOV30" s="54"/>
      <c r="FOW30" s="54"/>
      <c r="FOX30" s="54"/>
      <c r="FOY30" s="54"/>
      <c r="FOZ30" s="54"/>
      <c r="FPA30" s="54"/>
      <c r="FPB30" s="54"/>
      <c r="FPC30" s="54"/>
      <c r="FPD30" s="54"/>
      <c r="FPE30" s="54"/>
      <c r="FPF30" s="54"/>
      <c r="FPG30" s="54"/>
      <c r="FPH30" s="54"/>
      <c r="FPI30" s="54"/>
      <c r="FPJ30" s="54"/>
      <c r="FPK30" s="54"/>
      <c r="FPL30" s="54"/>
      <c r="FPM30" s="54"/>
      <c r="FPN30" s="54"/>
      <c r="FPO30" s="54"/>
      <c r="FPP30" s="54"/>
      <c r="FPQ30" s="54"/>
      <c r="FPR30" s="54"/>
      <c r="FPS30" s="54"/>
      <c r="FPT30" s="54"/>
      <c r="FPU30" s="54"/>
      <c r="FPV30" s="54"/>
      <c r="FPW30" s="54"/>
      <c r="FPX30" s="54"/>
      <c r="FPY30" s="54"/>
      <c r="FPZ30" s="54"/>
      <c r="FQA30" s="54"/>
      <c r="FQB30" s="54"/>
      <c r="FQC30" s="54"/>
      <c r="FQD30" s="54"/>
      <c r="FQE30" s="54"/>
      <c r="FQF30" s="54"/>
      <c r="FQG30" s="54"/>
      <c r="FQH30" s="54"/>
      <c r="FQI30" s="54"/>
      <c r="FQJ30" s="54"/>
      <c r="FQK30" s="54"/>
      <c r="FQL30" s="54"/>
      <c r="FQM30" s="54"/>
      <c r="FQN30" s="54"/>
      <c r="FQO30" s="54"/>
      <c r="FQP30" s="54"/>
      <c r="FQQ30" s="54"/>
      <c r="FQR30" s="54"/>
      <c r="FQS30" s="54"/>
      <c r="FQT30" s="54"/>
      <c r="FQU30" s="54"/>
      <c r="FQV30" s="54"/>
      <c r="FQW30" s="54"/>
      <c r="FQX30" s="54"/>
      <c r="FQY30" s="54"/>
      <c r="FQZ30" s="54"/>
      <c r="FRA30" s="54"/>
      <c r="FRB30" s="54"/>
      <c r="FRC30" s="54"/>
      <c r="FRD30" s="54"/>
      <c r="FRE30" s="54"/>
      <c r="FRF30" s="54"/>
      <c r="FRG30" s="54"/>
      <c r="FRH30" s="54"/>
      <c r="FRI30" s="54"/>
      <c r="FRJ30" s="54"/>
      <c r="FRK30" s="54"/>
      <c r="FRL30" s="54"/>
      <c r="FRM30" s="54"/>
      <c r="FRN30" s="54"/>
      <c r="FRO30" s="54"/>
      <c r="FRP30" s="54"/>
      <c r="FRQ30" s="54"/>
      <c r="FRR30" s="54"/>
      <c r="FRS30" s="54"/>
      <c r="FRT30" s="54"/>
      <c r="FRU30" s="54"/>
      <c r="FRV30" s="54"/>
      <c r="FRW30" s="54"/>
      <c r="FRX30" s="54"/>
      <c r="FRY30" s="54"/>
      <c r="FRZ30" s="54"/>
      <c r="FSA30" s="54"/>
      <c r="FSB30" s="54"/>
      <c r="FSC30" s="54"/>
      <c r="FSD30" s="54"/>
      <c r="FSE30" s="54"/>
      <c r="FSF30" s="54"/>
      <c r="FSG30" s="54"/>
      <c r="FSH30" s="54"/>
      <c r="FSI30" s="54"/>
      <c r="FSJ30" s="54"/>
      <c r="FSK30" s="54"/>
      <c r="FSL30" s="54"/>
      <c r="FSM30" s="54"/>
      <c r="FSN30" s="54"/>
      <c r="FSO30" s="54"/>
      <c r="FSP30" s="54"/>
      <c r="FSQ30" s="54"/>
      <c r="FSR30" s="54"/>
      <c r="FSS30" s="54"/>
      <c r="FST30" s="54"/>
      <c r="FSU30" s="54"/>
      <c r="FSV30" s="54"/>
      <c r="FSW30" s="54"/>
      <c r="FSX30" s="54"/>
      <c r="FSY30" s="54"/>
      <c r="FSZ30" s="54"/>
      <c r="FTA30" s="54"/>
      <c r="FTB30" s="54"/>
      <c r="FTC30" s="54"/>
      <c r="FTD30" s="54"/>
      <c r="FTE30" s="54"/>
      <c r="FTF30" s="54"/>
      <c r="FTG30" s="54"/>
      <c r="FTH30" s="54"/>
      <c r="FTI30" s="54"/>
      <c r="FTJ30" s="54"/>
      <c r="FTK30" s="54"/>
      <c r="FTL30" s="54"/>
      <c r="FTM30" s="54"/>
      <c r="FTN30" s="54"/>
      <c r="FTO30" s="54"/>
      <c r="FTP30" s="54"/>
      <c r="FTQ30" s="54"/>
      <c r="FTR30" s="54"/>
      <c r="FTS30" s="54"/>
      <c r="FTT30" s="54"/>
      <c r="FTU30" s="54"/>
      <c r="FTV30" s="54"/>
      <c r="FTW30" s="54"/>
      <c r="FTX30" s="54"/>
      <c r="FTY30" s="54"/>
      <c r="FTZ30" s="54"/>
      <c r="FUA30" s="54"/>
      <c r="FUB30" s="54"/>
      <c r="FUC30" s="54"/>
      <c r="FUD30" s="54"/>
      <c r="FUE30" s="54"/>
      <c r="FUF30" s="54"/>
      <c r="FUG30" s="54"/>
      <c r="FUH30" s="54"/>
      <c r="FUI30" s="54"/>
      <c r="FUJ30" s="54"/>
      <c r="FUK30" s="54"/>
      <c r="FUL30" s="54"/>
      <c r="FUM30" s="54"/>
      <c r="FUN30" s="54"/>
      <c r="FUO30" s="54"/>
      <c r="FUP30" s="54"/>
      <c r="FUQ30" s="54"/>
      <c r="FUR30" s="54"/>
      <c r="FUS30" s="54"/>
      <c r="FUT30" s="54"/>
      <c r="FUU30" s="54"/>
      <c r="FUV30" s="54"/>
      <c r="FUW30" s="54"/>
      <c r="FUX30" s="54"/>
      <c r="FUY30" s="54"/>
      <c r="FUZ30" s="54"/>
      <c r="FVA30" s="54"/>
      <c r="FVB30" s="54"/>
      <c r="FVC30" s="54"/>
      <c r="FVD30" s="54"/>
      <c r="FVE30" s="54"/>
      <c r="FVF30" s="54"/>
      <c r="FVG30" s="54"/>
      <c r="FVH30" s="54"/>
      <c r="FVI30" s="54"/>
      <c r="FVJ30" s="54"/>
      <c r="FVK30" s="54"/>
      <c r="FVL30" s="54"/>
      <c r="FVM30" s="54"/>
      <c r="FVN30" s="54"/>
      <c r="FVO30" s="54"/>
      <c r="FVP30" s="54"/>
      <c r="FVQ30" s="54"/>
      <c r="FVR30" s="54"/>
      <c r="FVS30" s="54"/>
      <c r="FVT30" s="54"/>
      <c r="FVU30" s="54"/>
      <c r="FVV30" s="54"/>
      <c r="FVW30" s="54"/>
      <c r="FVX30" s="54"/>
      <c r="FVY30" s="54"/>
      <c r="FVZ30" s="54"/>
      <c r="FWA30" s="54"/>
      <c r="FWB30" s="54"/>
      <c r="FWC30" s="54"/>
      <c r="FWD30" s="54"/>
      <c r="FWE30" s="54"/>
      <c r="FWF30" s="54"/>
      <c r="FWG30" s="54"/>
      <c r="FWH30" s="54"/>
      <c r="FWI30" s="54"/>
      <c r="FWJ30" s="54"/>
      <c r="FWK30" s="54"/>
      <c r="FWL30" s="54"/>
      <c r="FWM30" s="54"/>
      <c r="FWN30" s="54"/>
      <c r="FWO30" s="54"/>
      <c r="FWP30" s="54"/>
      <c r="FWQ30" s="54"/>
      <c r="FWR30" s="54"/>
      <c r="FWS30" s="54"/>
      <c r="FWT30" s="54"/>
      <c r="FWU30" s="54"/>
      <c r="FWV30" s="54"/>
      <c r="FWW30" s="54"/>
      <c r="FWX30" s="54"/>
      <c r="FWY30" s="54"/>
      <c r="FWZ30" s="54"/>
      <c r="FXA30" s="54"/>
      <c r="FXB30" s="54"/>
      <c r="FXC30" s="54"/>
      <c r="FXD30" s="54"/>
      <c r="FXE30" s="54"/>
      <c r="FXF30" s="54"/>
      <c r="FXG30" s="54"/>
      <c r="FXH30" s="54"/>
      <c r="FXI30" s="54"/>
      <c r="FXJ30" s="54"/>
      <c r="FXK30" s="54"/>
      <c r="FXL30" s="54"/>
      <c r="FXM30" s="54"/>
      <c r="FXN30" s="54"/>
      <c r="FXO30" s="54"/>
      <c r="FXP30" s="54"/>
      <c r="FXQ30" s="54"/>
      <c r="FXR30" s="54"/>
      <c r="FXS30" s="54"/>
      <c r="FXT30" s="54"/>
      <c r="FXU30" s="54"/>
      <c r="FXV30" s="54"/>
      <c r="FXW30" s="54"/>
      <c r="FXX30" s="54"/>
      <c r="FXY30" s="54"/>
      <c r="FXZ30" s="54"/>
      <c r="FYA30" s="54"/>
      <c r="FYB30" s="54"/>
      <c r="FYC30" s="54"/>
      <c r="FYD30" s="54"/>
      <c r="FYE30" s="54"/>
      <c r="FYF30" s="54"/>
      <c r="FYG30" s="54"/>
      <c r="FYH30" s="54"/>
      <c r="FYI30" s="54"/>
      <c r="FYJ30" s="54"/>
      <c r="FYK30" s="54"/>
      <c r="FYL30" s="54"/>
      <c r="FYM30" s="54"/>
      <c r="FYN30" s="54"/>
      <c r="FYO30" s="54"/>
      <c r="FYP30" s="54"/>
      <c r="FYQ30" s="54"/>
      <c r="FYR30" s="54"/>
      <c r="FYS30" s="54"/>
      <c r="FYT30" s="54"/>
      <c r="FYU30" s="54"/>
      <c r="FYV30" s="54"/>
      <c r="FYW30" s="54"/>
      <c r="FYX30" s="54"/>
      <c r="FYY30" s="54"/>
      <c r="FYZ30" s="54"/>
      <c r="FZA30" s="54"/>
      <c r="FZB30" s="54"/>
      <c r="FZC30" s="54"/>
      <c r="FZD30" s="54"/>
      <c r="FZE30" s="54"/>
      <c r="FZF30" s="54"/>
      <c r="FZG30" s="54"/>
      <c r="FZH30" s="54"/>
      <c r="FZI30" s="54"/>
      <c r="FZJ30" s="54"/>
      <c r="FZK30" s="54"/>
      <c r="FZL30" s="54"/>
      <c r="FZM30" s="54"/>
      <c r="FZN30" s="54"/>
      <c r="FZO30" s="54"/>
      <c r="FZP30" s="54"/>
      <c r="FZQ30" s="54"/>
      <c r="FZR30" s="54"/>
      <c r="FZS30" s="54"/>
      <c r="FZT30" s="54"/>
      <c r="FZU30" s="54"/>
      <c r="FZV30" s="54"/>
      <c r="FZW30" s="54"/>
      <c r="FZX30" s="54"/>
      <c r="FZY30" s="54"/>
      <c r="FZZ30" s="54"/>
      <c r="GAA30" s="54"/>
      <c r="GAB30" s="54"/>
      <c r="GAC30" s="54"/>
      <c r="GAD30" s="54"/>
      <c r="GAE30" s="54"/>
      <c r="GAF30" s="54"/>
      <c r="GAG30" s="54"/>
      <c r="GAH30" s="54"/>
      <c r="GAI30" s="54"/>
      <c r="GAJ30" s="54"/>
      <c r="GAK30" s="54"/>
      <c r="GAL30" s="54"/>
      <c r="GAM30" s="54"/>
      <c r="GAN30" s="54"/>
      <c r="GAO30" s="54"/>
      <c r="GAP30" s="54"/>
      <c r="GAQ30" s="54"/>
      <c r="GAR30" s="54"/>
      <c r="GAS30" s="54"/>
      <c r="GAT30" s="54"/>
      <c r="GAU30" s="54"/>
      <c r="GAV30" s="54"/>
      <c r="GAW30" s="54"/>
      <c r="GAX30" s="54"/>
      <c r="GAY30" s="54"/>
      <c r="GAZ30" s="54"/>
      <c r="GBA30" s="54"/>
      <c r="GBB30" s="54"/>
      <c r="GBC30" s="54"/>
      <c r="GBD30" s="54"/>
      <c r="GBE30" s="54"/>
      <c r="GBF30" s="54"/>
      <c r="GBG30" s="54"/>
      <c r="GBH30" s="54"/>
      <c r="GBI30" s="54"/>
      <c r="GBJ30" s="54"/>
      <c r="GBK30" s="54"/>
      <c r="GBL30" s="54"/>
      <c r="GBM30" s="54"/>
      <c r="GBN30" s="54"/>
      <c r="GBO30" s="54"/>
      <c r="GBP30" s="54"/>
      <c r="GBQ30" s="54"/>
      <c r="GBR30" s="54"/>
      <c r="GBS30" s="54"/>
      <c r="GBT30" s="54"/>
      <c r="GBU30" s="54"/>
      <c r="GBV30" s="54"/>
      <c r="GBW30" s="54"/>
      <c r="GBX30" s="54"/>
      <c r="GBY30" s="54"/>
      <c r="GBZ30" s="54"/>
      <c r="GCA30" s="54"/>
      <c r="GCB30" s="54"/>
      <c r="GCC30" s="54"/>
      <c r="GCD30" s="54"/>
      <c r="GCE30" s="54"/>
      <c r="GCF30" s="54"/>
      <c r="GCG30" s="54"/>
      <c r="GCH30" s="54"/>
      <c r="GCI30" s="54"/>
      <c r="GCJ30" s="54"/>
      <c r="GCK30" s="54"/>
      <c r="GCL30" s="54"/>
      <c r="GCM30" s="54"/>
      <c r="GCN30" s="54"/>
      <c r="GCO30" s="54"/>
      <c r="GCP30" s="54"/>
      <c r="GCQ30" s="54"/>
      <c r="GCR30" s="54"/>
      <c r="GCS30" s="54"/>
      <c r="GCT30" s="54"/>
      <c r="GCU30" s="54"/>
      <c r="GCV30" s="54"/>
      <c r="GCW30" s="54"/>
      <c r="GCX30" s="54"/>
      <c r="GCY30" s="54"/>
      <c r="GCZ30" s="54"/>
      <c r="GDA30" s="54"/>
      <c r="GDB30" s="54"/>
      <c r="GDC30" s="54"/>
      <c r="GDD30" s="54"/>
      <c r="GDE30" s="54"/>
      <c r="GDF30" s="54"/>
      <c r="GDG30" s="54"/>
      <c r="GDH30" s="54"/>
      <c r="GDI30" s="54"/>
      <c r="GDJ30" s="54"/>
      <c r="GDK30" s="54"/>
      <c r="GDL30" s="54"/>
      <c r="GDM30" s="54"/>
      <c r="GDN30" s="54"/>
      <c r="GDO30" s="54"/>
      <c r="GDP30" s="54"/>
      <c r="GDQ30" s="54"/>
      <c r="GDR30" s="54"/>
      <c r="GDS30" s="54"/>
      <c r="GDT30" s="54"/>
      <c r="GDU30" s="54"/>
      <c r="GDV30" s="54"/>
      <c r="GDW30" s="54"/>
      <c r="GDX30" s="54"/>
      <c r="GDY30" s="54"/>
      <c r="GDZ30" s="54"/>
      <c r="GEA30" s="54"/>
      <c r="GEB30" s="54"/>
      <c r="GEC30" s="54"/>
      <c r="GED30" s="54"/>
      <c r="GEE30" s="54"/>
      <c r="GEF30" s="54"/>
      <c r="GEG30" s="54"/>
      <c r="GEH30" s="54"/>
      <c r="GEI30" s="54"/>
      <c r="GEJ30" s="54"/>
      <c r="GEK30" s="54"/>
      <c r="GEL30" s="54"/>
      <c r="GEM30" s="54"/>
      <c r="GEN30" s="54"/>
      <c r="GEO30" s="54"/>
      <c r="GEP30" s="54"/>
      <c r="GEQ30" s="54"/>
      <c r="GER30" s="54"/>
      <c r="GES30" s="54"/>
      <c r="GET30" s="54"/>
      <c r="GEU30" s="54"/>
      <c r="GEV30" s="54"/>
      <c r="GEW30" s="54"/>
      <c r="GEX30" s="54"/>
      <c r="GEY30" s="54"/>
      <c r="GEZ30" s="54"/>
      <c r="GFA30" s="54"/>
      <c r="GFB30" s="54"/>
      <c r="GFC30" s="54"/>
      <c r="GFD30" s="54"/>
      <c r="GFE30" s="54"/>
      <c r="GFF30" s="54"/>
      <c r="GFG30" s="54"/>
      <c r="GFH30" s="54"/>
      <c r="GFI30" s="54"/>
      <c r="GFJ30" s="54"/>
      <c r="GFK30" s="54"/>
      <c r="GFL30" s="54"/>
      <c r="GFM30" s="54"/>
      <c r="GFN30" s="54"/>
      <c r="GFO30" s="54"/>
      <c r="GFP30" s="54"/>
      <c r="GFQ30" s="54"/>
      <c r="GFR30" s="54"/>
      <c r="GFS30" s="54"/>
      <c r="GFT30" s="54"/>
      <c r="GFU30" s="54"/>
      <c r="GFV30" s="54"/>
      <c r="GFW30" s="54"/>
      <c r="GFX30" s="54"/>
      <c r="GFY30" s="54"/>
      <c r="GFZ30" s="54"/>
      <c r="GGA30" s="54"/>
      <c r="GGB30" s="54"/>
      <c r="GGC30" s="54"/>
      <c r="GGD30" s="54"/>
      <c r="GGE30" s="54"/>
      <c r="GGF30" s="54"/>
      <c r="GGG30" s="54"/>
      <c r="GGH30" s="54"/>
      <c r="GGI30" s="54"/>
      <c r="GGJ30" s="54"/>
      <c r="GGK30" s="54"/>
      <c r="GGL30" s="54"/>
      <c r="GGM30" s="54"/>
      <c r="GGN30" s="54"/>
      <c r="GGO30" s="54"/>
      <c r="GGP30" s="54"/>
      <c r="GGQ30" s="54"/>
      <c r="GGR30" s="54"/>
      <c r="GGS30" s="54"/>
      <c r="GGT30" s="54"/>
      <c r="GGU30" s="54"/>
      <c r="GGV30" s="54"/>
      <c r="GGW30" s="54"/>
      <c r="GGX30" s="54"/>
      <c r="GGY30" s="54"/>
      <c r="GGZ30" s="54"/>
      <c r="GHA30" s="54"/>
      <c r="GHB30" s="54"/>
      <c r="GHC30" s="54"/>
      <c r="GHD30" s="54"/>
      <c r="GHE30" s="54"/>
      <c r="GHF30" s="54"/>
      <c r="GHG30" s="54"/>
      <c r="GHH30" s="54"/>
      <c r="GHI30" s="54"/>
      <c r="GHJ30" s="54"/>
      <c r="GHK30" s="54"/>
      <c r="GHL30" s="54"/>
      <c r="GHM30" s="54"/>
      <c r="GHN30" s="54"/>
      <c r="GHO30" s="54"/>
      <c r="GHP30" s="54"/>
      <c r="GHQ30" s="54"/>
      <c r="GHR30" s="54"/>
      <c r="GHS30" s="54"/>
      <c r="GHT30" s="54"/>
      <c r="GHU30" s="54"/>
      <c r="GHV30" s="54"/>
      <c r="GHW30" s="54"/>
      <c r="GHX30" s="54"/>
      <c r="GHY30" s="54"/>
      <c r="GHZ30" s="54"/>
      <c r="GIA30" s="54"/>
      <c r="GIB30" s="54"/>
      <c r="GIC30" s="54"/>
      <c r="GID30" s="54"/>
      <c r="GIE30" s="54"/>
      <c r="GIF30" s="54"/>
      <c r="GIG30" s="54"/>
      <c r="GIH30" s="54"/>
      <c r="GII30" s="54"/>
      <c r="GIJ30" s="54"/>
      <c r="GIK30" s="54"/>
      <c r="GIL30" s="54"/>
      <c r="GIM30" s="54"/>
      <c r="GIN30" s="54"/>
      <c r="GIO30" s="54"/>
      <c r="GIP30" s="54"/>
      <c r="GIQ30" s="54"/>
      <c r="GIR30" s="54"/>
      <c r="GIS30" s="54"/>
      <c r="GIT30" s="54"/>
      <c r="GIU30" s="54"/>
      <c r="GIV30" s="54"/>
      <c r="GIW30" s="54"/>
      <c r="GIX30" s="54"/>
      <c r="GIY30" s="54"/>
      <c r="GIZ30" s="54"/>
      <c r="GJA30" s="54"/>
      <c r="GJB30" s="54"/>
      <c r="GJC30" s="54"/>
      <c r="GJD30" s="54"/>
      <c r="GJE30" s="54"/>
      <c r="GJF30" s="54"/>
      <c r="GJG30" s="54"/>
      <c r="GJH30" s="54"/>
      <c r="GJI30" s="54"/>
      <c r="GJJ30" s="54"/>
      <c r="GJK30" s="54"/>
      <c r="GJL30" s="54"/>
      <c r="GJM30" s="54"/>
      <c r="GJN30" s="54"/>
      <c r="GJO30" s="54"/>
      <c r="GJP30" s="54"/>
      <c r="GJQ30" s="54"/>
      <c r="GJR30" s="54"/>
      <c r="GJS30" s="54"/>
      <c r="GJT30" s="54"/>
      <c r="GJU30" s="54"/>
      <c r="GJV30" s="54"/>
      <c r="GJW30" s="54"/>
      <c r="GJX30" s="54"/>
      <c r="GJY30" s="54"/>
      <c r="GJZ30" s="54"/>
      <c r="GKA30" s="54"/>
      <c r="GKB30" s="54"/>
      <c r="GKC30" s="54"/>
      <c r="GKD30" s="54"/>
      <c r="GKE30" s="54"/>
      <c r="GKF30" s="54"/>
      <c r="GKG30" s="54"/>
      <c r="GKH30" s="54"/>
      <c r="GKI30" s="54"/>
      <c r="GKJ30" s="54"/>
      <c r="GKK30" s="54"/>
      <c r="GKL30" s="54"/>
      <c r="GKM30" s="54"/>
      <c r="GKN30" s="54"/>
      <c r="GKO30" s="54"/>
      <c r="GKP30" s="54"/>
      <c r="GKQ30" s="54"/>
      <c r="GKR30" s="54"/>
      <c r="GKS30" s="54"/>
      <c r="GKT30" s="54"/>
      <c r="GKU30" s="54"/>
      <c r="GKV30" s="54"/>
      <c r="GKW30" s="54"/>
      <c r="GKX30" s="54"/>
      <c r="GKY30" s="54"/>
      <c r="GKZ30" s="54"/>
      <c r="GLA30" s="54"/>
      <c r="GLB30" s="54"/>
      <c r="GLC30" s="54"/>
      <c r="GLD30" s="54"/>
      <c r="GLE30" s="54"/>
      <c r="GLF30" s="54"/>
      <c r="GLG30" s="54"/>
      <c r="GLH30" s="54"/>
      <c r="GLI30" s="54"/>
      <c r="GLJ30" s="54"/>
      <c r="GLK30" s="54"/>
      <c r="GLL30" s="54"/>
      <c r="GLM30" s="54"/>
      <c r="GLN30" s="54"/>
      <c r="GLO30" s="54"/>
      <c r="GLP30" s="54"/>
      <c r="GLQ30" s="54"/>
      <c r="GLR30" s="54"/>
      <c r="GLS30" s="54"/>
      <c r="GLT30" s="54"/>
      <c r="GLU30" s="54"/>
      <c r="GLV30" s="54"/>
      <c r="GLW30" s="54"/>
      <c r="GLX30" s="54"/>
      <c r="GLY30" s="54"/>
      <c r="GLZ30" s="54"/>
      <c r="GMA30" s="54"/>
      <c r="GMB30" s="54"/>
      <c r="GMC30" s="54"/>
      <c r="GMD30" s="54"/>
      <c r="GME30" s="54"/>
      <c r="GMF30" s="54"/>
      <c r="GMG30" s="54"/>
      <c r="GMH30" s="54"/>
      <c r="GMI30" s="54"/>
      <c r="GMJ30" s="54"/>
      <c r="GMK30" s="54"/>
      <c r="GML30" s="54"/>
      <c r="GMM30" s="54"/>
      <c r="GMN30" s="54"/>
      <c r="GMO30" s="54"/>
      <c r="GMP30" s="54"/>
      <c r="GMQ30" s="54"/>
      <c r="GMR30" s="54"/>
      <c r="GMS30" s="54"/>
      <c r="GMT30" s="54"/>
      <c r="GMU30" s="54"/>
      <c r="GMV30" s="54"/>
      <c r="GMW30" s="54"/>
      <c r="GMX30" s="54"/>
      <c r="GMY30" s="54"/>
      <c r="GMZ30" s="54"/>
      <c r="GNA30" s="54"/>
      <c r="GNB30" s="54"/>
      <c r="GNC30" s="54"/>
      <c r="GND30" s="54"/>
      <c r="GNE30" s="54"/>
      <c r="GNF30" s="54"/>
      <c r="GNG30" s="54"/>
      <c r="GNH30" s="54"/>
      <c r="GNI30" s="54"/>
      <c r="GNJ30" s="54"/>
      <c r="GNK30" s="54"/>
      <c r="GNL30" s="54"/>
      <c r="GNM30" s="54"/>
      <c r="GNN30" s="54"/>
      <c r="GNO30" s="54"/>
      <c r="GNP30" s="54"/>
      <c r="GNQ30" s="54"/>
      <c r="GNR30" s="54"/>
      <c r="GNS30" s="54"/>
      <c r="GNT30" s="54"/>
      <c r="GNU30" s="54"/>
      <c r="GNV30" s="54"/>
      <c r="GNW30" s="54"/>
      <c r="GNX30" s="54"/>
      <c r="GNY30" s="54"/>
      <c r="GNZ30" s="54"/>
      <c r="GOA30" s="54"/>
      <c r="GOB30" s="54"/>
      <c r="GOC30" s="54"/>
      <c r="GOD30" s="54"/>
      <c r="GOE30" s="54"/>
      <c r="GOF30" s="54"/>
      <c r="GOG30" s="54"/>
      <c r="GOH30" s="54"/>
      <c r="GOI30" s="54"/>
      <c r="GOJ30" s="54"/>
      <c r="GOK30" s="54"/>
      <c r="GOL30" s="54"/>
      <c r="GOM30" s="54"/>
      <c r="GON30" s="54"/>
      <c r="GOO30" s="54"/>
      <c r="GOP30" s="54"/>
      <c r="GOQ30" s="54"/>
      <c r="GOR30" s="54"/>
      <c r="GOS30" s="54"/>
      <c r="GOT30" s="54"/>
      <c r="GOU30" s="54"/>
      <c r="GOV30" s="54"/>
      <c r="GOW30" s="54"/>
      <c r="GOX30" s="54"/>
      <c r="GOY30" s="54"/>
      <c r="GOZ30" s="54"/>
      <c r="GPA30" s="54"/>
      <c r="GPB30" s="54"/>
      <c r="GPC30" s="54"/>
      <c r="GPD30" s="54"/>
      <c r="GPE30" s="54"/>
      <c r="GPF30" s="54"/>
      <c r="GPG30" s="54"/>
      <c r="GPH30" s="54"/>
      <c r="GPI30" s="54"/>
      <c r="GPJ30" s="54"/>
      <c r="GPK30" s="54"/>
      <c r="GPL30" s="54"/>
      <c r="GPM30" s="54"/>
      <c r="GPN30" s="54"/>
      <c r="GPO30" s="54"/>
      <c r="GPP30" s="54"/>
      <c r="GPQ30" s="54"/>
      <c r="GPR30" s="54"/>
      <c r="GPS30" s="54"/>
      <c r="GPT30" s="54"/>
      <c r="GPU30" s="54"/>
      <c r="GPV30" s="54"/>
      <c r="GPW30" s="54"/>
      <c r="GPX30" s="54"/>
      <c r="GPY30" s="54"/>
      <c r="GPZ30" s="54"/>
      <c r="GQA30" s="54"/>
      <c r="GQB30" s="54"/>
      <c r="GQC30" s="54"/>
      <c r="GQD30" s="54"/>
      <c r="GQE30" s="54"/>
      <c r="GQF30" s="54"/>
      <c r="GQG30" s="54"/>
      <c r="GQH30" s="54"/>
      <c r="GQI30" s="54"/>
      <c r="GQJ30" s="54"/>
      <c r="GQK30" s="54"/>
      <c r="GQL30" s="54"/>
      <c r="GQM30" s="54"/>
      <c r="GQN30" s="54"/>
      <c r="GQO30" s="54"/>
      <c r="GQP30" s="54"/>
      <c r="GQQ30" s="54"/>
      <c r="GQR30" s="54"/>
      <c r="GQS30" s="54"/>
      <c r="GQT30" s="54"/>
      <c r="GQU30" s="54"/>
      <c r="GQV30" s="54"/>
      <c r="GQW30" s="54"/>
      <c r="GQX30" s="54"/>
      <c r="GQY30" s="54"/>
      <c r="GQZ30" s="54"/>
      <c r="GRA30" s="54"/>
      <c r="GRB30" s="54"/>
      <c r="GRC30" s="54"/>
      <c r="GRD30" s="54"/>
      <c r="GRE30" s="54"/>
      <c r="GRF30" s="54"/>
      <c r="GRG30" s="54"/>
      <c r="GRH30" s="54"/>
      <c r="GRI30" s="54"/>
      <c r="GRJ30" s="54"/>
      <c r="GRK30" s="54"/>
      <c r="GRL30" s="54"/>
      <c r="GRM30" s="54"/>
      <c r="GRN30" s="54"/>
      <c r="GRO30" s="54"/>
      <c r="GRP30" s="54"/>
      <c r="GRQ30" s="54"/>
      <c r="GRR30" s="54"/>
      <c r="GRS30" s="54"/>
      <c r="GRT30" s="54"/>
      <c r="GRU30" s="54"/>
      <c r="GRV30" s="54"/>
      <c r="GRW30" s="54"/>
      <c r="GRX30" s="54"/>
      <c r="GRY30" s="54"/>
      <c r="GRZ30" s="54"/>
      <c r="GSA30" s="54"/>
      <c r="GSB30" s="54"/>
      <c r="GSC30" s="54"/>
      <c r="GSD30" s="54"/>
      <c r="GSE30" s="54"/>
      <c r="GSF30" s="54"/>
      <c r="GSG30" s="54"/>
      <c r="GSH30" s="54"/>
      <c r="GSI30" s="54"/>
      <c r="GSJ30" s="54"/>
      <c r="GSK30" s="54"/>
      <c r="GSL30" s="54"/>
      <c r="GSM30" s="54"/>
      <c r="GSN30" s="54"/>
      <c r="GSO30" s="54"/>
      <c r="GSP30" s="54"/>
      <c r="GSQ30" s="54"/>
      <c r="GSR30" s="54"/>
      <c r="GSS30" s="54"/>
      <c r="GST30" s="54"/>
      <c r="GSU30" s="54"/>
      <c r="GSV30" s="54"/>
      <c r="GSW30" s="54"/>
      <c r="GSX30" s="54"/>
      <c r="GSY30" s="54"/>
      <c r="GSZ30" s="54"/>
      <c r="GTA30" s="54"/>
      <c r="GTB30" s="54"/>
      <c r="GTC30" s="54"/>
      <c r="GTD30" s="54"/>
      <c r="GTE30" s="54"/>
      <c r="GTF30" s="54"/>
      <c r="GTG30" s="54"/>
      <c r="GTH30" s="54"/>
      <c r="GTI30" s="54"/>
      <c r="GTJ30" s="54"/>
      <c r="GTK30" s="54"/>
      <c r="GTL30" s="54"/>
      <c r="GTM30" s="54"/>
      <c r="GTN30" s="54"/>
      <c r="GTO30" s="54"/>
      <c r="GTP30" s="54"/>
      <c r="GTQ30" s="54"/>
      <c r="GTR30" s="54"/>
      <c r="GTS30" s="54"/>
      <c r="GTT30" s="54"/>
      <c r="GTU30" s="54"/>
      <c r="GTV30" s="54"/>
      <c r="GTW30" s="54"/>
      <c r="GTX30" s="54"/>
      <c r="GTY30" s="54"/>
      <c r="GTZ30" s="54"/>
      <c r="GUA30" s="54"/>
      <c r="GUB30" s="54"/>
      <c r="GUC30" s="54"/>
      <c r="GUD30" s="54"/>
      <c r="GUE30" s="54"/>
      <c r="GUF30" s="54"/>
      <c r="GUG30" s="54"/>
      <c r="GUH30" s="54"/>
      <c r="GUI30" s="54"/>
      <c r="GUJ30" s="54"/>
      <c r="GUK30" s="54"/>
      <c r="GUL30" s="54"/>
      <c r="GUM30" s="54"/>
      <c r="GUN30" s="54"/>
      <c r="GUO30" s="54"/>
      <c r="GUP30" s="54"/>
      <c r="GUQ30" s="54"/>
      <c r="GUR30" s="54"/>
      <c r="GUS30" s="54"/>
      <c r="GUT30" s="54"/>
      <c r="GUU30" s="54"/>
      <c r="GUV30" s="54"/>
      <c r="GUW30" s="54"/>
      <c r="GUX30" s="54"/>
      <c r="GUY30" s="54"/>
      <c r="GUZ30" s="54"/>
      <c r="GVA30" s="54"/>
      <c r="GVB30" s="54"/>
      <c r="GVC30" s="54"/>
      <c r="GVD30" s="54"/>
      <c r="GVE30" s="54"/>
      <c r="GVF30" s="54"/>
      <c r="GVG30" s="54"/>
      <c r="GVH30" s="54"/>
      <c r="GVI30" s="54"/>
      <c r="GVJ30" s="54"/>
      <c r="GVK30" s="54"/>
      <c r="GVL30" s="54"/>
      <c r="GVM30" s="54"/>
      <c r="GVN30" s="54"/>
      <c r="GVO30" s="54"/>
      <c r="GVP30" s="54"/>
      <c r="GVQ30" s="54"/>
      <c r="GVR30" s="54"/>
      <c r="GVS30" s="54"/>
      <c r="GVT30" s="54"/>
      <c r="GVU30" s="54"/>
      <c r="GVV30" s="54"/>
      <c r="GVW30" s="54"/>
      <c r="GVX30" s="54"/>
      <c r="GVY30" s="54"/>
      <c r="GVZ30" s="54"/>
      <c r="GWA30" s="54"/>
      <c r="GWB30" s="54"/>
      <c r="GWC30" s="54"/>
      <c r="GWD30" s="54"/>
      <c r="GWE30" s="54"/>
      <c r="GWF30" s="54"/>
      <c r="GWG30" s="54"/>
      <c r="GWH30" s="54"/>
      <c r="GWI30" s="54"/>
      <c r="GWJ30" s="54"/>
      <c r="GWK30" s="54"/>
      <c r="GWL30" s="54"/>
      <c r="GWM30" s="54"/>
      <c r="GWN30" s="54"/>
      <c r="GWO30" s="54"/>
      <c r="GWP30" s="54"/>
      <c r="GWQ30" s="54"/>
      <c r="GWR30" s="54"/>
      <c r="GWS30" s="54"/>
      <c r="GWT30" s="54"/>
      <c r="GWU30" s="54"/>
      <c r="GWV30" s="54"/>
      <c r="GWW30" s="54"/>
      <c r="GWX30" s="54"/>
      <c r="GWY30" s="54"/>
      <c r="GWZ30" s="54"/>
      <c r="GXA30" s="54"/>
      <c r="GXB30" s="54"/>
      <c r="GXC30" s="54"/>
      <c r="GXD30" s="54"/>
      <c r="GXE30" s="54"/>
      <c r="GXF30" s="54"/>
      <c r="GXG30" s="54"/>
      <c r="GXH30" s="54"/>
      <c r="GXI30" s="54"/>
      <c r="GXJ30" s="54"/>
      <c r="GXK30" s="54"/>
      <c r="GXL30" s="54"/>
      <c r="GXM30" s="54"/>
      <c r="GXN30" s="54"/>
      <c r="GXO30" s="54"/>
      <c r="GXP30" s="54"/>
      <c r="GXQ30" s="54"/>
      <c r="GXR30" s="54"/>
      <c r="GXS30" s="54"/>
      <c r="GXT30" s="54"/>
      <c r="GXU30" s="54"/>
      <c r="GXV30" s="54"/>
      <c r="GXW30" s="54"/>
      <c r="GXX30" s="54"/>
      <c r="GXY30" s="54"/>
      <c r="GXZ30" s="54"/>
      <c r="GYA30" s="54"/>
      <c r="GYB30" s="54"/>
      <c r="GYC30" s="54"/>
      <c r="GYD30" s="54"/>
      <c r="GYE30" s="54"/>
      <c r="GYF30" s="54"/>
      <c r="GYG30" s="54"/>
      <c r="GYH30" s="54"/>
      <c r="GYI30" s="54"/>
      <c r="GYJ30" s="54"/>
      <c r="GYK30" s="54"/>
      <c r="GYL30" s="54"/>
      <c r="GYM30" s="54"/>
      <c r="GYN30" s="54"/>
      <c r="GYO30" s="54"/>
      <c r="GYP30" s="54"/>
      <c r="GYQ30" s="54"/>
      <c r="GYR30" s="54"/>
      <c r="GYS30" s="54"/>
      <c r="GYT30" s="54"/>
      <c r="GYU30" s="54"/>
      <c r="GYV30" s="54"/>
      <c r="GYW30" s="54"/>
      <c r="GYX30" s="54"/>
      <c r="GYY30" s="54"/>
      <c r="GYZ30" s="54"/>
      <c r="GZA30" s="54"/>
      <c r="GZB30" s="54"/>
      <c r="GZC30" s="54"/>
      <c r="GZD30" s="54"/>
      <c r="GZE30" s="54"/>
      <c r="GZF30" s="54"/>
      <c r="GZG30" s="54"/>
      <c r="GZH30" s="54"/>
      <c r="GZI30" s="54"/>
      <c r="GZJ30" s="54"/>
      <c r="GZK30" s="54"/>
      <c r="GZL30" s="54"/>
      <c r="GZM30" s="54"/>
      <c r="GZN30" s="54"/>
      <c r="GZO30" s="54"/>
      <c r="GZP30" s="54"/>
      <c r="GZQ30" s="54"/>
      <c r="GZR30" s="54"/>
      <c r="GZS30" s="54"/>
      <c r="GZT30" s="54"/>
      <c r="GZU30" s="54"/>
      <c r="GZV30" s="54"/>
      <c r="GZW30" s="54"/>
      <c r="GZX30" s="54"/>
      <c r="GZY30" s="54"/>
      <c r="GZZ30" s="54"/>
      <c r="HAA30" s="54"/>
      <c r="HAB30" s="54"/>
      <c r="HAC30" s="54"/>
      <c r="HAD30" s="54"/>
      <c r="HAE30" s="54"/>
      <c r="HAF30" s="54"/>
      <c r="HAG30" s="54"/>
      <c r="HAH30" s="54"/>
      <c r="HAI30" s="54"/>
      <c r="HAJ30" s="54"/>
      <c r="HAK30" s="54"/>
      <c r="HAL30" s="54"/>
      <c r="HAM30" s="54"/>
      <c r="HAN30" s="54"/>
      <c r="HAO30" s="54"/>
      <c r="HAP30" s="54"/>
      <c r="HAQ30" s="54"/>
      <c r="HAR30" s="54"/>
      <c r="HAS30" s="54"/>
      <c r="HAT30" s="54"/>
      <c r="HAU30" s="54"/>
      <c r="HAV30" s="54"/>
      <c r="HAW30" s="54"/>
      <c r="HAX30" s="54"/>
      <c r="HAY30" s="54"/>
      <c r="HAZ30" s="54"/>
      <c r="HBA30" s="54"/>
      <c r="HBB30" s="54"/>
      <c r="HBC30" s="54"/>
      <c r="HBD30" s="54"/>
      <c r="HBE30" s="54"/>
      <c r="HBF30" s="54"/>
      <c r="HBG30" s="54"/>
      <c r="HBH30" s="54"/>
      <c r="HBI30" s="54"/>
      <c r="HBJ30" s="54"/>
      <c r="HBK30" s="54"/>
      <c r="HBL30" s="54"/>
      <c r="HBM30" s="54"/>
      <c r="HBN30" s="54"/>
      <c r="HBO30" s="54"/>
      <c r="HBP30" s="54"/>
      <c r="HBQ30" s="54"/>
      <c r="HBR30" s="54"/>
      <c r="HBS30" s="54"/>
      <c r="HBT30" s="54"/>
      <c r="HBU30" s="54"/>
      <c r="HBV30" s="54"/>
      <c r="HBW30" s="54"/>
      <c r="HBX30" s="54"/>
      <c r="HBY30" s="54"/>
      <c r="HBZ30" s="54"/>
      <c r="HCA30" s="54"/>
      <c r="HCB30" s="54"/>
      <c r="HCC30" s="54"/>
      <c r="HCD30" s="54"/>
      <c r="HCE30" s="54"/>
      <c r="HCF30" s="54"/>
      <c r="HCG30" s="54"/>
      <c r="HCH30" s="54"/>
      <c r="HCI30" s="54"/>
      <c r="HCJ30" s="54"/>
      <c r="HCK30" s="54"/>
      <c r="HCL30" s="54"/>
      <c r="HCM30" s="54"/>
      <c r="HCN30" s="54"/>
      <c r="HCO30" s="54"/>
      <c r="HCP30" s="54"/>
      <c r="HCQ30" s="54"/>
      <c r="HCR30" s="54"/>
      <c r="HCS30" s="54"/>
      <c r="HCT30" s="54"/>
      <c r="HCU30" s="54"/>
      <c r="HCV30" s="54"/>
      <c r="HCW30" s="54"/>
      <c r="HCX30" s="54"/>
      <c r="HCY30" s="54"/>
      <c r="HCZ30" s="54"/>
      <c r="HDA30" s="54"/>
      <c r="HDB30" s="54"/>
      <c r="HDC30" s="54"/>
      <c r="HDD30" s="54"/>
      <c r="HDE30" s="54"/>
      <c r="HDF30" s="54"/>
      <c r="HDG30" s="54"/>
      <c r="HDH30" s="54"/>
      <c r="HDI30" s="54"/>
      <c r="HDJ30" s="54"/>
      <c r="HDK30" s="54"/>
      <c r="HDL30" s="54"/>
      <c r="HDM30" s="54"/>
      <c r="HDN30" s="54"/>
      <c r="HDO30" s="54"/>
      <c r="HDP30" s="54"/>
      <c r="HDQ30" s="54"/>
      <c r="HDR30" s="54"/>
      <c r="HDS30" s="54"/>
      <c r="HDT30" s="54"/>
      <c r="HDU30" s="54"/>
      <c r="HDV30" s="54"/>
      <c r="HDW30" s="54"/>
      <c r="HDX30" s="54"/>
      <c r="HDY30" s="54"/>
      <c r="HDZ30" s="54"/>
      <c r="HEA30" s="54"/>
      <c r="HEB30" s="54"/>
      <c r="HEC30" s="54"/>
      <c r="HED30" s="54"/>
      <c r="HEE30" s="54"/>
      <c r="HEF30" s="54"/>
      <c r="HEG30" s="54"/>
      <c r="HEH30" s="54"/>
      <c r="HEI30" s="54"/>
      <c r="HEJ30" s="54"/>
      <c r="HEK30" s="54"/>
      <c r="HEL30" s="54"/>
      <c r="HEM30" s="54"/>
      <c r="HEN30" s="54"/>
      <c r="HEO30" s="54"/>
      <c r="HEP30" s="54"/>
      <c r="HEQ30" s="54"/>
      <c r="HER30" s="54"/>
      <c r="HES30" s="54"/>
      <c r="HET30" s="54"/>
      <c r="HEU30" s="54"/>
      <c r="HEV30" s="54"/>
      <c r="HEW30" s="54"/>
      <c r="HEX30" s="54"/>
      <c r="HEY30" s="54"/>
      <c r="HEZ30" s="54"/>
      <c r="HFA30" s="54"/>
      <c r="HFB30" s="54"/>
      <c r="HFC30" s="54"/>
      <c r="HFD30" s="54"/>
      <c r="HFE30" s="54"/>
      <c r="HFF30" s="54"/>
      <c r="HFG30" s="54"/>
      <c r="HFH30" s="54"/>
      <c r="HFI30" s="54"/>
      <c r="HFJ30" s="54"/>
      <c r="HFK30" s="54"/>
      <c r="HFL30" s="54"/>
      <c r="HFM30" s="54"/>
      <c r="HFN30" s="54"/>
      <c r="HFO30" s="54"/>
      <c r="HFP30" s="54"/>
      <c r="HFQ30" s="54"/>
      <c r="HFR30" s="54"/>
      <c r="HFS30" s="54"/>
      <c r="HFT30" s="54"/>
      <c r="HFU30" s="54"/>
      <c r="HFV30" s="54"/>
      <c r="HFW30" s="54"/>
      <c r="HFX30" s="54"/>
      <c r="HFY30" s="54"/>
      <c r="HFZ30" s="54"/>
      <c r="HGA30" s="54"/>
      <c r="HGB30" s="54"/>
      <c r="HGC30" s="54"/>
      <c r="HGD30" s="54"/>
      <c r="HGE30" s="54"/>
      <c r="HGF30" s="54"/>
      <c r="HGG30" s="54"/>
      <c r="HGH30" s="54"/>
      <c r="HGI30" s="54"/>
      <c r="HGJ30" s="54"/>
      <c r="HGK30" s="54"/>
      <c r="HGL30" s="54"/>
      <c r="HGM30" s="54"/>
      <c r="HGN30" s="54"/>
      <c r="HGO30" s="54"/>
      <c r="HGP30" s="54"/>
      <c r="HGQ30" s="54"/>
      <c r="HGR30" s="54"/>
      <c r="HGS30" s="54"/>
      <c r="HGT30" s="54"/>
      <c r="HGU30" s="54"/>
      <c r="HGV30" s="54"/>
      <c r="HGW30" s="54"/>
      <c r="HGX30" s="54"/>
      <c r="HGY30" s="54"/>
      <c r="HGZ30" s="54"/>
      <c r="HHA30" s="54"/>
      <c r="HHB30" s="54"/>
      <c r="HHC30" s="54"/>
      <c r="HHD30" s="54"/>
      <c r="HHE30" s="54"/>
      <c r="HHF30" s="54"/>
      <c r="HHG30" s="54"/>
      <c r="HHH30" s="54"/>
      <c r="HHI30" s="54"/>
      <c r="HHJ30" s="54"/>
      <c r="HHK30" s="54"/>
      <c r="HHL30" s="54"/>
      <c r="HHM30" s="54"/>
      <c r="HHN30" s="54"/>
      <c r="HHO30" s="54"/>
      <c r="HHP30" s="54"/>
      <c r="HHQ30" s="54"/>
      <c r="HHR30" s="54"/>
      <c r="HHS30" s="54"/>
      <c r="HHT30" s="54"/>
      <c r="HHU30" s="54"/>
      <c r="HHV30" s="54"/>
      <c r="HHW30" s="54"/>
      <c r="HHX30" s="54"/>
      <c r="HHY30" s="54"/>
      <c r="HHZ30" s="54"/>
      <c r="HIA30" s="54"/>
      <c r="HIB30" s="54"/>
      <c r="HIC30" s="54"/>
      <c r="HID30" s="54"/>
      <c r="HIE30" s="54"/>
      <c r="HIF30" s="54"/>
      <c r="HIG30" s="54"/>
      <c r="HIH30" s="54"/>
      <c r="HII30" s="54"/>
      <c r="HIJ30" s="54"/>
      <c r="HIK30" s="54"/>
      <c r="HIL30" s="54"/>
      <c r="HIM30" s="54"/>
      <c r="HIN30" s="54"/>
      <c r="HIO30" s="54"/>
      <c r="HIP30" s="54"/>
      <c r="HIQ30" s="54"/>
      <c r="HIR30" s="54"/>
      <c r="HIS30" s="54"/>
      <c r="HIT30" s="54"/>
      <c r="HIU30" s="54"/>
      <c r="HIV30" s="54"/>
      <c r="HIW30" s="54"/>
      <c r="HIX30" s="54"/>
      <c r="HIY30" s="54"/>
      <c r="HIZ30" s="54"/>
      <c r="HJA30" s="54"/>
      <c r="HJB30" s="54"/>
      <c r="HJC30" s="54"/>
      <c r="HJD30" s="54"/>
      <c r="HJE30" s="54"/>
      <c r="HJF30" s="54"/>
      <c r="HJG30" s="54"/>
      <c r="HJH30" s="54"/>
      <c r="HJI30" s="54"/>
      <c r="HJJ30" s="54"/>
      <c r="HJK30" s="54"/>
      <c r="HJL30" s="54"/>
      <c r="HJM30" s="54"/>
      <c r="HJN30" s="54"/>
      <c r="HJO30" s="54"/>
      <c r="HJP30" s="54"/>
      <c r="HJQ30" s="54"/>
      <c r="HJR30" s="54"/>
      <c r="HJS30" s="54"/>
      <c r="HJT30" s="54"/>
      <c r="HJU30" s="54"/>
      <c r="HJV30" s="54"/>
      <c r="HJW30" s="54"/>
      <c r="HJX30" s="54"/>
      <c r="HJY30" s="54"/>
      <c r="HJZ30" s="54"/>
      <c r="HKA30" s="54"/>
      <c r="HKB30" s="54"/>
      <c r="HKC30" s="54"/>
      <c r="HKD30" s="54"/>
      <c r="HKE30" s="54"/>
      <c r="HKF30" s="54"/>
      <c r="HKG30" s="54"/>
      <c r="HKH30" s="54"/>
      <c r="HKI30" s="54"/>
      <c r="HKJ30" s="54"/>
      <c r="HKK30" s="54"/>
      <c r="HKL30" s="54"/>
      <c r="HKM30" s="54"/>
      <c r="HKN30" s="54"/>
      <c r="HKO30" s="54"/>
      <c r="HKP30" s="54"/>
      <c r="HKQ30" s="54"/>
      <c r="HKR30" s="54"/>
      <c r="HKS30" s="54"/>
      <c r="HKT30" s="54"/>
      <c r="HKU30" s="54"/>
      <c r="HKV30" s="54"/>
      <c r="HKW30" s="54"/>
      <c r="HKX30" s="54"/>
      <c r="HKY30" s="54"/>
      <c r="HKZ30" s="54"/>
      <c r="HLA30" s="54"/>
      <c r="HLB30" s="54"/>
      <c r="HLC30" s="54"/>
      <c r="HLD30" s="54"/>
      <c r="HLE30" s="54"/>
      <c r="HLF30" s="54"/>
      <c r="HLG30" s="54"/>
      <c r="HLH30" s="54"/>
      <c r="HLI30" s="54"/>
      <c r="HLJ30" s="54"/>
      <c r="HLK30" s="54"/>
      <c r="HLL30" s="54"/>
      <c r="HLM30" s="54"/>
      <c r="HLN30" s="54"/>
      <c r="HLO30" s="54"/>
      <c r="HLP30" s="54"/>
      <c r="HLQ30" s="54"/>
      <c r="HLR30" s="54"/>
      <c r="HLS30" s="54"/>
      <c r="HLT30" s="54"/>
      <c r="HLU30" s="54"/>
      <c r="HLV30" s="54"/>
      <c r="HLW30" s="54"/>
      <c r="HLX30" s="54"/>
      <c r="HLY30" s="54"/>
      <c r="HLZ30" s="54"/>
      <c r="HMA30" s="54"/>
      <c r="HMB30" s="54"/>
      <c r="HMC30" s="54"/>
      <c r="HMD30" s="54"/>
      <c r="HME30" s="54"/>
      <c r="HMF30" s="54"/>
      <c r="HMG30" s="54"/>
      <c r="HMH30" s="54"/>
      <c r="HMI30" s="54"/>
      <c r="HMJ30" s="54"/>
      <c r="HMK30" s="54"/>
      <c r="HML30" s="54"/>
      <c r="HMM30" s="54"/>
      <c r="HMN30" s="54"/>
      <c r="HMO30" s="54"/>
      <c r="HMP30" s="54"/>
      <c r="HMQ30" s="54"/>
      <c r="HMR30" s="54"/>
      <c r="HMS30" s="54"/>
      <c r="HMT30" s="54"/>
      <c r="HMU30" s="54"/>
      <c r="HMV30" s="54"/>
      <c r="HMW30" s="54"/>
      <c r="HMX30" s="54"/>
      <c r="HMY30" s="54"/>
      <c r="HMZ30" s="54"/>
      <c r="HNA30" s="54"/>
      <c r="HNB30" s="54"/>
      <c r="HNC30" s="54"/>
      <c r="HND30" s="54"/>
      <c r="HNE30" s="54"/>
      <c r="HNF30" s="54"/>
      <c r="HNG30" s="54"/>
      <c r="HNH30" s="54"/>
      <c r="HNI30" s="54"/>
      <c r="HNJ30" s="54"/>
      <c r="HNK30" s="54"/>
      <c r="HNL30" s="54"/>
      <c r="HNM30" s="54"/>
      <c r="HNN30" s="54"/>
      <c r="HNO30" s="54"/>
      <c r="HNP30" s="54"/>
      <c r="HNQ30" s="54"/>
      <c r="HNR30" s="54"/>
      <c r="HNS30" s="54"/>
      <c r="HNT30" s="54"/>
      <c r="HNU30" s="54"/>
      <c r="HNV30" s="54"/>
      <c r="HNW30" s="54"/>
      <c r="HNX30" s="54"/>
      <c r="HNY30" s="54"/>
      <c r="HNZ30" s="54"/>
      <c r="HOA30" s="54"/>
      <c r="HOB30" s="54"/>
      <c r="HOC30" s="54"/>
      <c r="HOD30" s="54"/>
      <c r="HOE30" s="54"/>
      <c r="HOF30" s="54"/>
      <c r="HOG30" s="54"/>
      <c r="HOH30" s="54"/>
      <c r="HOI30" s="54"/>
      <c r="HOJ30" s="54"/>
      <c r="HOK30" s="54"/>
      <c r="HOL30" s="54"/>
      <c r="HOM30" s="54"/>
      <c r="HON30" s="54"/>
      <c r="HOO30" s="54"/>
      <c r="HOP30" s="54"/>
      <c r="HOQ30" s="54"/>
      <c r="HOR30" s="54"/>
      <c r="HOS30" s="54"/>
      <c r="HOT30" s="54"/>
      <c r="HOU30" s="54"/>
      <c r="HOV30" s="54"/>
      <c r="HOW30" s="54"/>
      <c r="HOX30" s="54"/>
      <c r="HOY30" s="54"/>
      <c r="HOZ30" s="54"/>
      <c r="HPA30" s="54"/>
      <c r="HPB30" s="54"/>
      <c r="HPC30" s="54"/>
      <c r="HPD30" s="54"/>
      <c r="HPE30" s="54"/>
      <c r="HPF30" s="54"/>
      <c r="HPG30" s="54"/>
      <c r="HPH30" s="54"/>
      <c r="HPI30" s="54"/>
      <c r="HPJ30" s="54"/>
      <c r="HPK30" s="54"/>
      <c r="HPL30" s="54"/>
      <c r="HPM30" s="54"/>
      <c r="HPN30" s="54"/>
      <c r="HPO30" s="54"/>
      <c r="HPP30" s="54"/>
      <c r="HPQ30" s="54"/>
      <c r="HPR30" s="54"/>
      <c r="HPS30" s="54"/>
      <c r="HPT30" s="54"/>
      <c r="HPU30" s="54"/>
      <c r="HPV30" s="54"/>
      <c r="HPW30" s="54"/>
      <c r="HPX30" s="54"/>
      <c r="HPY30" s="54"/>
      <c r="HPZ30" s="54"/>
      <c r="HQA30" s="54"/>
      <c r="HQB30" s="54"/>
      <c r="HQC30" s="54"/>
      <c r="HQD30" s="54"/>
      <c r="HQE30" s="54"/>
      <c r="HQF30" s="54"/>
      <c r="HQG30" s="54"/>
      <c r="HQH30" s="54"/>
      <c r="HQI30" s="54"/>
      <c r="HQJ30" s="54"/>
      <c r="HQK30" s="54"/>
      <c r="HQL30" s="54"/>
      <c r="HQM30" s="54"/>
      <c r="HQN30" s="54"/>
      <c r="HQO30" s="54"/>
      <c r="HQP30" s="54"/>
      <c r="HQQ30" s="54"/>
      <c r="HQR30" s="54"/>
      <c r="HQS30" s="54"/>
      <c r="HQT30" s="54"/>
      <c r="HQU30" s="54"/>
      <c r="HQV30" s="54"/>
      <c r="HQW30" s="54"/>
      <c r="HQX30" s="54"/>
      <c r="HQY30" s="54"/>
      <c r="HQZ30" s="54"/>
      <c r="HRA30" s="54"/>
      <c r="HRB30" s="54"/>
      <c r="HRC30" s="54"/>
      <c r="HRD30" s="54"/>
      <c r="HRE30" s="54"/>
      <c r="HRF30" s="54"/>
      <c r="HRG30" s="54"/>
      <c r="HRH30" s="54"/>
      <c r="HRI30" s="54"/>
      <c r="HRJ30" s="54"/>
      <c r="HRK30" s="54"/>
      <c r="HRL30" s="54"/>
      <c r="HRM30" s="54"/>
      <c r="HRN30" s="54"/>
      <c r="HRO30" s="54"/>
      <c r="HRP30" s="54"/>
      <c r="HRQ30" s="54"/>
      <c r="HRR30" s="54"/>
      <c r="HRS30" s="54"/>
      <c r="HRT30" s="54"/>
      <c r="HRU30" s="54"/>
      <c r="HRV30" s="54"/>
      <c r="HRW30" s="54"/>
      <c r="HRX30" s="54"/>
      <c r="HRY30" s="54"/>
      <c r="HRZ30" s="54"/>
      <c r="HSA30" s="54"/>
      <c r="HSB30" s="54"/>
      <c r="HSC30" s="54"/>
      <c r="HSD30" s="54"/>
      <c r="HSE30" s="54"/>
      <c r="HSF30" s="54"/>
      <c r="HSG30" s="54"/>
      <c r="HSH30" s="54"/>
      <c r="HSI30" s="54"/>
      <c r="HSJ30" s="54"/>
      <c r="HSK30" s="54"/>
      <c r="HSL30" s="54"/>
      <c r="HSM30" s="54"/>
      <c r="HSN30" s="54"/>
      <c r="HSO30" s="54"/>
      <c r="HSP30" s="54"/>
      <c r="HSQ30" s="54"/>
      <c r="HSR30" s="54"/>
      <c r="HSS30" s="54"/>
      <c r="HST30" s="54"/>
      <c r="HSU30" s="54"/>
      <c r="HSV30" s="54"/>
      <c r="HSW30" s="54"/>
      <c r="HSX30" s="54"/>
      <c r="HSY30" s="54"/>
      <c r="HSZ30" s="54"/>
      <c r="HTA30" s="54"/>
      <c r="HTB30" s="54"/>
      <c r="HTC30" s="54"/>
      <c r="HTD30" s="54"/>
      <c r="HTE30" s="54"/>
      <c r="HTF30" s="54"/>
      <c r="HTG30" s="54"/>
      <c r="HTH30" s="54"/>
      <c r="HTI30" s="54"/>
      <c r="HTJ30" s="54"/>
      <c r="HTK30" s="54"/>
      <c r="HTL30" s="54"/>
      <c r="HTM30" s="54"/>
      <c r="HTN30" s="54"/>
      <c r="HTO30" s="54"/>
      <c r="HTP30" s="54"/>
      <c r="HTQ30" s="54"/>
      <c r="HTR30" s="54"/>
      <c r="HTS30" s="54"/>
      <c r="HTT30" s="54"/>
      <c r="HTU30" s="54"/>
      <c r="HTV30" s="54"/>
      <c r="HTW30" s="54"/>
      <c r="HTX30" s="54"/>
      <c r="HTY30" s="54"/>
      <c r="HTZ30" s="54"/>
      <c r="HUA30" s="54"/>
      <c r="HUB30" s="54"/>
      <c r="HUC30" s="54"/>
      <c r="HUD30" s="54"/>
      <c r="HUE30" s="54"/>
      <c r="HUF30" s="54"/>
      <c r="HUG30" s="54"/>
      <c r="HUH30" s="54"/>
      <c r="HUI30" s="54"/>
      <c r="HUJ30" s="54"/>
      <c r="HUK30" s="54"/>
      <c r="HUL30" s="54"/>
      <c r="HUM30" s="54"/>
      <c r="HUN30" s="54"/>
      <c r="HUO30" s="54"/>
      <c r="HUP30" s="54"/>
      <c r="HUQ30" s="54"/>
      <c r="HUR30" s="54"/>
      <c r="HUS30" s="54"/>
      <c r="HUT30" s="54"/>
      <c r="HUU30" s="54"/>
      <c r="HUV30" s="54"/>
      <c r="HUW30" s="54"/>
      <c r="HUX30" s="54"/>
      <c r="HUY30" s="54"/>
      <c r="HUZ30" s="54"/>
      <c r="HVA30" s="54"/>
      <c r="HVB30" s="54"/>
      <c r="HVC30" s="54"/>
      <c r="HVD30" s="54"/>
      <c r="HVE30" s="54"/>
      <c r="HVF30" s="54"/>
      <c r="HVG30" s="54"/>
      <c r="HVH30" s="54"/>
      <c r="HVI30" s="54"/>
      <c r="HVJ30" s="54"/>
      <c r="HVK30" s="54"/>
      <c r="HVL30" s="54"/>
      <c r="HVM30" s="54"/>
      <c r="HVN30" s="54"/>
      <c r="HVO30" s="54"/>
      <c r="HVP30" s="54"/>
      <c r="HVQ30" s="54"/>
      <c r="HVR30" s="54"/>
      <c r="HVS30" s="54"/>
      <c r="HVT30" s="54"/>
      <c r="HVU30" s="54"/>
      <c r="HVV30" s="54"/>
      <c r="HVW30" s="54"/>
      <c r="HVX30" s="54"/>
      <c r="HVY30" s="54"/>
      <c r="HVZ30" s="54"/>
      <c r="HWA30" s="54"/>
      <c r="HWB30" s="54"/>
      <c r="HWC30" s="54"/>
      <c r="HWD30" s="54"/>
      <c r="HWE30" s="54"/>
      <c r="HWF30" s="54"/>
      <c r="HWG30" s="54"/>
      <c r="HWH30" s="54"/>
      <c r="HWI30" s="54"/>
      <c r="HWJ30" s="54"/>
      <c r="HWK30" s="54"/>
      <c r="HWL30" s="54"/>
      <c r="HWM30" s="54"/>
      <c r="HWN30" s="54"/>
      <c r="HWO30" s="54"/>
      <c r="HWP30" s="54"/>
      <c r="HWQ30" s="54"/>
      <c r="HWR30" s="54"/>
      <c r="HWS30" s="54"/>
      <c r="HWT30" s="54"/>
      <c r="HWU30" s="54"/>
      <c r="HWV30" s="54"/>
      <c r="HWW30" s="54"/>
      <c r="HWX30" s="54"/>
      <c r="HWY30" s="54"/>
      <c r="HWZ30" s="54"/>
      <c r="HXA30" s="54"/>
      <c r="HXB30" s="54"/>
      <c r="HXC30" s="54"/>
      <c r="HXD30" s="54"/>
      <c r="HXE30" s="54"/>
      <c r="HXF30" s="54"/>
      <c r="HXG30" s="54"/>
      <c r="HXH30" s="54"/>
      <c r="HXI30" s="54"/>
      <c r="HXJ30" s="54"/>
      <c r="HXK30" s="54"/>
      <c r="HXL30" s="54"/>
      <c r="HXM30" s="54"/>
      <c r="HXN30" s="54"/>
      <c r="HXO30" s="54"/>
      <c r="HXP30" s="54"/>
      <c r="HXQ30" s="54"/>
      <c r="HXR30" s="54"/>
      <c r="HXS30" s="54"/>
      <c r="HXT30" s="54"/>
      <c r="HXU30" s="54"/>
      <c r="HXV30" s="54"/>
      <c r="HXW30" s="54"/>
      <c r="HXX30" s="54"/>
      <c r="HXY30" s="54"/>
      <c r="HXZ30" s="54"/>
      <c r="HYA30" s="54"/>
      <c r="HYB30" s="54"/>
      <c r="HYC30" s="54"/>
      <c r="HYD30" s="54"/>
      <c r="HYE30" s="54"/>
      <c r="HYF30" s="54"/>
      <c r="HYG30" s="54"/>
      <c r="HYH30" s="54"/>
      <c r="HYI30" s="54"/>
      <c r="HYJ30" s="54"/>
      <c r="HYK30" s="54"/>
      <c r="HYL30" s="54"/>
      <c r="HYM30" s="54"/>
      <c r="HYN30" s="54"/>
      <c r="HYO30" s="54"/>
      <c r="HYP30" s="54"/>
      <c r="HYQ30" s="54"/>
      <c r="HYR30" s="54"/>
      <c r="HYS30" s="54"/>
      <c r="HYT30" s="54"/>
      <c r="HYU30" s="54"/>
      <c r="HYV30" s="54"/>
      <c r="HYW30" s="54"/>
      <c r="HYX30" s="54"/>
      <c r="HYY30" s="54"/>
      <c r="HYZ30" s="54"/>
      <c r="HZA30" s="54"/>
      <c r="HZB30" s="54"/>
      <c r="HZC30" s="54"/>
      <c r="HZD30" s="54"/>
      <c r="HZE30" s="54"/>
      <c r="HZF30" s="54"/>
      <c r="HZG30" s="54"/>
      <c r="HZH30" s="54"/>
      <c r="HZI30" s="54"/>
      <c r="HZJ30" s="54"/>
      <c r="HZK30" s="54"/>
      <c r="HZL30" s="54"/>
      <c r="HZM30" s="54"/>
      <c r="HZN30" s="54"/>
      <c r="HZO30" s="54"/>
      <c r="HZP30" s="54"/>
      <c r="HZQ30" s="54"/>
      <c r="HZR30" s="54"/>
      <c r="HZS30" s="54"/>
      <c r="HZT30" s="54"/>
      <c r="HZU30" s="54"/>
      <c r="HZV30" s="54"/>
      <c r="HZW30" s="54"/>
      <c r="HZX30" s="54"/>
      <c r="HZY30" s="54"/>
      <c r="HZZ30" s="54"/>
      <c r="IAA30" s="54"/>
      <c r="IAB30" s="54"/>
      <c r="IAC30" s="54"/>
      <c r="IAD30" s="54"/>
      <c r="IAE30" s="54"/>
      <c r="IAF30" s="54"/>
      <c r="IAG30" s="54"/>
      <c r="IAH30" s="54"/>
      <c r="IAI30" s="54"/>
      <c r="IAJ30" s="54"/>
      <c r="IAK30" s="54"/>
      <c r="IAL30" s="54"/>
      <c r="IAM30" s="54"/>
      <c r="IAN30" s="54"/>
      <c r="IAO30" s="54"/>
      <c r="IAP30" s="54"/>
      <c r="IAQ30" s="54"/>
      <c r="IAR30" s="54"/>
      <c r="IAS30" s="54"/>
      <c r="IAT30" s="54"/>
      <c r="IAU30" s="54"/>
      <c r="IAV30" s="54"/>
      <c r="IAW30" s="54"/>
      <c r="IAX30" s="54"/>
      <c r="IAY30" s="54"/>
      <c r="IAZ30" s="54"/>
      <c r="IBA30" s="54"/>
      <c r="IBB30" s="54"/>
      <c r="IBC30" s="54"/>
      <c r="IBD30" s="54"/>
      <c r="IBE30" s="54"/>
      <c r="IBF30" s="54"/>
      <c r="IBG30" s="54"/>
      <c r="IBH30" s="54"/>
      <c r="IBI30" s="54"/>
      <c r="IBJ30" s="54"/>
      <c r="IBK30" s="54"/>
      <c r="IBL30" s="54"/>
      <c r="IBM30" s="54"/>
      <c r="IBN30" s="54"/>
      <c r="IBO30" s="54"/>
      <c r="IBP30" s="54"/>
      <c r="IBQ30" s="54"/>
      <c r="IBR30" s="54"/>
      <c r="IBS30" s="54"/>
      <c r="IBT30" s="54"/>
      <c r="IBU30" s="54"/>
      <c r="IBV30" s="54"/>
      <c r="IBW30" s="54"/>
      <c r="IBX30" s="54"/>
      <c r="IBY30" s="54"/>
      <c r="IBZ30" s="54"/>
      <c r="ICA30" s="54"/>
      <c r="ICB30" s="54"/>
      <c r="ICC30" s="54"/>
      <c r="ICD30" s="54"/>
      <c r="ICE30" s="54"/>
      <c r="ICF30" s="54"/>
      <c r="ICG30" s="54"/>
      <c r="ICH30" s="54"/>
      <c r="ICI30" s="54"/>
      <c r="ICJ30" s="54"/>
      <c r="ICK30" s="54"/>
      <c r="ICL30" s="54"/>
      <c r="ICM30" s="54"/>
      <c r="ICN30" s="54"/>
      <c r="ICO30" s="54"/>
      <c r="ICP30" s="54"/>
      <c r="ICQ30" s="54"/>
      <c r="ICR30" s="54"/>
      <c r="ICS30" s="54"/>
      <c r="ICT30" s="54"/>
      <c r="ICU30" s="54"/>
      <c r="ICV30" s="54"/>
      <c r="ICW30" s="54"/>
      <c r="ICX30" s="54"/>
      <c r="ICY30" s="54"/>
      <c r="ICZ30" s="54"/>
      <c r="IDA30" s="54"/>
      <c r="IDB30" s="54"/>
      <c r="IDC30" s="54"/>
      <c r="IDD30" s="54"/>
      <c r="IDE30" s="54"/>
      <c r="IDF30" s="54"/>
      <c r="IDG30" s="54"/>
      <c r="IDH30" s="54"/>
      <c r="IDI30" s="54"/>
      <c r="IDJ30" s="54"/>
      <c r="IDK30" s="54"/>
      <c r="IDL30" s="54"/>
      <c r="IDM30" s="54"/>
      <c r="IDN30" s="54"/>
      <c r="IDO30" s="54"/>
      <c r="IDP30" s="54"/>
      <c r="IDQ30" s="54"/>
      <c r="IDR30" s="54"/>
      <c r="IDS30" s="54"/>
      <c r="IDT30" s="54"/>
      <c r="IDU30" s="54"/>
      <c r="IDV30" s="54"/>
      <c r="IDW30" s="54"/>
      <c r="IDX30" s="54"/>
      <c r="IDY30" s="54"/>
      <c r="IDZ30" s="54"/>
      <c r="IEA30" s="54"/>
      <c r="IEB30" s="54"/>
      <c r="IEC30" s="54"/>
      <c r="IED30" s="54"/>
      <c r="IEE30" s="54"/>
      <c r="IEF30" s="54"/>
      <c r="IEG30" s="54"/>
      <c r="IEH30" s="54"/>
      <c r="IEI30" s="54"/>
      <c r="IEJ30" s="54"/>
      <c r="IEK30" s="54"/>
      <c r="IEL30" s="54"/>
      <c r="IEM30" s="54"/>
      <c r="IEN30" s="54"/>
      <c r="IEO30" s="54"/>
      <c r="IEP30" s="54"/>
      <c r="IEQ30" s="54"/>
      <c r="IER30" s="54"/>
      <c r="IES30" s="54"/>
      <c r="IET30" s="54"/>
      <c r="IEU30" s="54"/>
      <c r="IEV30" s="54"/>
      <c r="IEW30" s="54"/>
      <c r="IEX30" s="54"/>
      <c r="IEY30" s="54"/>
      <c r="IEZ30" s="54"/>
      <c r="IFA30" s="54"/>
      <c r="IFB30" s="54"/>
      <c r="IFC30" s="54"/>
      <c r="IFD30" s="54"/>
      <c r="IFE30" s="54"/>
      <c r="IFF30" s="54"/>
      <c r="IFG30" s="54"/>
      <c r="IFH30" s="54"/>
      <c r="IFI30" s="54"/>
      <c r="IFJ30" s="54"/>
      <c r="IFK30" s="54"/>
      <c r="IFL30" s="54"/>
      <c r="IFM30" s="54"/>
      <c r="IFN30" s="54"/>
      <c r="IFO30" s="54"/>
      <c r="IFP30" s="54"/>
      <c r="IFQ30" s="54"/>
      <c r="IFR30" s="54"/>
      <c r="IFS30" s="54"/>
      <c r="IFT30" s="54"/>
      <c r="IFU30" s="54"/>
      <c r="IFV30" s="54"/>
      <c r="IFW30" s="54"/>
      <c r="IFX30" s="54"/>
      <c r="IFY30" s="54"/>
      <c r="IFZ30" s="54"/>
      <c r="IGA30" s="54"/>
      <c r="IGB30" s="54"/>
      <c r="IGC30" s="54"/>
      <c r="IGD30" s="54"/>
      <c r="IGE30" s="54"/>
      <c r="IGF30" s="54"/>
      <c r="IGG30" s="54"/>
      <c r="IGH30" s="54"/>
      <c r="IGI30" s="54"/>
      <c r="IGJ30" s="54"/>
      <c r="IGK30" s="54"/>
      <c r="IGL30" s="54"/>
      <c r="IGM30" s="54"/>
      <c r="IGN30" s="54"/>
      <c r="IGO30" s="54"/>
      <c r="IGP30" s="54"/>
      <c r="IGQ30" s="54"/>
      <c r="IGR30" s="54"/>
      <c r="IGS30" s="54"/>
      <c r="IGT30" s="54"/>
      <c r="IGU30" s="54"/>
      <c r="IGV30" s="54"/>
      <c r="IGW30" s="54"/>
      <c r="IGX30" s="54"/>
      <c r="IGY30" s="54"/>
      <c r="IGZ30" s="54"/>
      <c r="IHA30" s="54"/>
      <c r="IHB30" s="54"/>
      <c r="IHC30" s="54"/>
      <c r="IHD30" s="54"/>
      <c r="IHE30" s="54"/>
      <c r="IHF30" s="54"/>
      <c r="IHG30" s="54"/>
      <c r="IHH30" s="54"/>
      <c r="IHI30" s="54"/>
      <c r="IHJ30" s="54"/>
      <c r="IHK30" s="54"/>
      <c r="IHL30" s="54"/>
      <c r="IHM30" s="54"/>
      <c r="IHN30" s="54"/>
      <c r="IHO30" s="54"/>
      <c r="IHP30" s="54"/>
      <c r="IHQ30" s="54"/>
      <c r="IHR30" s="54"/>
      <c r="IHS30" s="54"/>
      <c r="IHT30" s="54"/>
      <c r="IHU30" s="54"/>
      <c r="IHV30" s="54"/>
      <c r="IHW30" s="54"/>
      <c r="IHX30" s="54"/>
      <c r="IHY30" s="54"/>
      <c r="IHZ30" s="54"/>
      <c r="IIA30" s="54"/>
      <c r="IIB30" s="54"/>
      <c r="IIC30" s="54"/>
      <c r="IID30" s="54"/>
      <c r="IIE30" s="54"/>
      <c r="IIF30" s="54"/>
      <c r="IIG30" s="54"/>
      <c r="IIH30" s="54"/>
      <c r="III30" s="54"/>
      <c r="IIJ30" s="54"/>
      <c r="IIK30" s="54"/>
      <c r="IIL30" s="54"/>
      <c r="IIM30" s="54"/>
      <c r="IIN30" s="54"/>
      <c r="IIO30" s="54"/>
      <c r="IIP30" s="54"/>
      <c r="IIQ30" s="54"/>
      <c r="IIR30" s="54"/>
      <c r="IIS30" s="54"/>
      <c r="IIT30" s="54"/>
      <c r="IIU30" s="54"/>
      <c r="IIV30" s="54"/>
      <c r="IIW30" s="54"/>
      <c r="IIX30" s="54"/>
      <c r="IIY30" s="54"/>
      <c r="IIZ30" s="54"/>
      <c r="IJA30" s="54"/>
      <c r="IJB30" s="54"/>
      <c r="IJC30" s="54"/>
      <c r="IJD30" s="54"/>
      <c r="IJE30" s="54"/>
      <c r="IJF30" s="54"/>
      <c r="IJG30" s="54"/>
      <c r="IJH30" s="54"/>
      <c r="IJI30" s="54"/>
      <c r="IJJ30" s="54"/>
      <c r="IJK30" s="54"/>
      <c r="IJL30" s="54"/>
      <c r="IJM30" s="54"/>
      <c r="IJN30" s="54"/>
      <c r="IJO30" s="54"/>
      <c r="IJP30" s="54"/>
      <c r="IJQ30" s="54"/>
      <c r="IJR30" s="54"/>
      <c r="IJS30" s="54"/>
      <c r="IJT30" s="54"/>
      <c r="IJU30" s="54"/>
      <c r="IJV30" s="54"/>
      <c r="IJW30" s="54"/>
      <c r="IJX30" s="54"/>
      <c r="IJY30" s="54"/>
      <c r="IJZ30" s="54"/>
      <c r="IKA30" s="54"/>
      <c r="IKB30" s="54"/>
      <c r="IKC30" s="54"/>
      <c r="IKD30" s="54"/>
      <c r="IKE30" s="54"/>
      <c r="IKF30" s="54"/>
      <c r="IKG30" s="54"/>
      <c r="IKH30" s="54"/>
      <c r="IKI30" s="54"/>
      <c r="IKJ30" s="54"/>
      <c r="IKK30" s="54"/>
      <c r="IKL30" s="54"/>
      <c r="IKM30" s="54"/>
      <c r="IKN30" s="54"/>
      <c r="IKO30" s="54"/>
      <c r="IKP30" s="54"/>
      <c r="IKQ30" s="54"/>
      <c r="IKR30" s="54"/>
      <c r="IKS30" s="54"/>
      <c r="IKT30" s="54"/>
      <c r="IKU30" s="54"/>
      <c r="IKV30" s="54"/>
      <c r="IKW30" s="54"/>
      <c r="IKX30" s="54"/>
      <c r="IKY30" s="54"/>
      <c r="IKZ30" s="54"/>
      <c r="ILA30" s="54"/>
      <c r="ILB30" s="54"/>
      <c r="ILC30" s="54"/>
      <c r="ILD30" s="54"/>
      <c r="ILE30" s="54"/>
      <c r="ILF30" s="54"/>
      <c r="ILG30" s="54"/>
      <c r="ILH30" s="54"/>
      <c r="ILI30" s="54"/>
      <c r="ILJ30" s="54"/>
      <c r="ILK30" s="54"/>
      <c r="ILL30" s="54"/>
      <c r="ILM30" s="54"/>
      <c r="ILN30" s="54"/>
      <c r="ILO30" s="54"/>
      <c r="ILP30" s="54"/>
      <c r="ILQ30" s="54"/>
      <c r="ILR30" s="54"/>
      <c r="ILS30" s="54"/>
      <c r="ILT30" s="54"/>
      <c r="ILU30" s="54"/>
      <c r="ILV30" s="54"/>
      <c r="ILW30" s="54"/>
      <c r="ILX30" s="54"/>
      <c r="ILY30" s="54"/>
      <c r="ILZ30" s="54"/>
      <c r="IMA30" s="54"/>
      <c r="IMB30" s="54"/>
      <c r="IMC30" s="54"/>
      <c r="IMD30" s="54"/>
      <c r="IME30" s="54"/>
      <c r="IMF30" s="54"/>
      <c r="IMG30" s="54"/>
      <c r="IMH30" s="54"/>
      <c r="IMI30" s="54"/>
      <c r="IMJ30" s="54"/>
      <c r="IMK30" s="54"/>
      <c r="IML30" s="54"/>
      <c r="IMM30" s="54"/>
      <c r="IMN30" s="54"/>
      <c r="IMO30" s="54"/>
      <c r="IMP30" s="54"/>
      <c r="IMQ30" s="54"/>
      <c r="IMR30" s="54"/>
      <c r="IMS30" s="54"/>
      <c r="IMT30" s="54"/>
      <c r="IMU30" s="54"/>
      <c r="IMV30" s="54"/>
      <c r="IMW30" s="54"/>
      <c r="IMX30" s="54"/>
      <c r="IMY30" s="54"/>
      <c r="IMZ30" s="54"/>
      <c r="INA30" s="54"/>
      <c r="INB30" s="54"/>
      <c r="INC30" s="54"/>
      <c r="IND30" s="54"/>
      <c r="INE30" s="54"/>
      <c r="INF30" s="54"/>
      <c r="ING30" s="54"/>
      <c r="INH30" s="54"/>
      <c r="INI30" s="54"/>
      <c r="INJ30" s="54"/>
      <c r="INK30" s="54"/>
      <c r="INL30" s="54"/>
      <c r="INM30" s="54"/>
      <c r="INN30" s="54"/>
      <c r="INO30" s="54"/>
      <c r="INP30" s="54"/>
      <c r="INQ30" s="54"/>
      <c r="INR30" s="54"/>
      <c r="INS30" s="54"/>
      <c r="INT30" s="54"/>
      <c r="INU30" s="54"/>
      <c r="INV30" s="54"/>
      <c r="INW30" s="54"/>
      <c r="INX30" s="54"/>
      <c r="INY30" s="54"/>
      <c r="INZ30" s="54"/>
      <c r="IOA30" s="54"/>
      <c r="IOB30" s="54"/>
      <c r="IOC30" s="54"/>
      <c r="IOD30" s="54"/>
      <c r="IOE30" s="54"/>
      <c r="IOF30" s="54"/>
      <c r="IOG30" s="54"/>
      <c r="IOH30" s="54"/>
      <c r="IOI30" s="54"/>
      <c r="IOJ30" s="54"/>
      <c r="IOK30" s="54"/>
      <c r="IOL30" s="54"/>
      <c r="IOM30" s="54"/>
      <c r="ION30" s="54"/>
      <c r="IOO30" s="54"/>
      <c r="IOP30" s="54"/>
      <c r="IOQ30" s="54"/>
      <c r="IOR30" s="54"/>
      <c r="IOS30" s="54"/>
      <c r="IOT30" s="54"/>
      <c r="IOU30" s="54"/>
      <c r="IOV30" s="54"/>
      <c r="IOW30" s="54"/>
      <c r="IOX30" s="54"/>
      <c r="IOY30" s="54"/>
      <c r="IOZ30" s="54"/>
      <c r="IPA30" s="54"/>
      <c r="IPB30" s="54"/>
      <c r="IPC30" s="54"/>
      <c r="IPD30" s="54"/>
      <c r="IPE30" s="54"/>
      <c r="IPF30" s="54"/>
      <c r="IPG30" s="54"/>
      <c r="IPH30" s="54"/>
      <c r="IPI30" s="54"/>
      <c r="IPJ30" s="54"/>
      <c r="IPK30" s="54"/>
      <c r="IPL30" s="54"/>
      <c r="IPM30" s="54"/>
      <c r="IPN30" s="54"/>
      <c r="IPO30" s="54"/>
      <c r="IPP30" s="54"/>
      <c r="IPQ30" s="54"/>
      <c r="IPR30" s="54"/>
      <c r="IPS30" s="54"/>
      <c r="IPT30" s="54"/>
      <c r="IPU30" s="54"/>
      <c r="IPV30" s="54"/>
      <c r="IPW30" s="54"/>
      <c r="IPX30" s="54"/>
      <c r="IPY30" s="54"/>
      <c r="IPZ30" s="54"/>
      <c r="IQA30" s="54"/>
      <c r="IQB30" s="54"/>
      <c r="IQC30" s="54"/>
      <c r="IQD30" s="54"/>
      <c r="IQE30" s="54"/>
      <c r="IQF30" s="54"/>
      <c r="IQG30" s="54"/>
      <c r="IQH30" s="54"/>
      <c r="IQI30" s="54"/>
      <c r="IQJ30" s="54"/>
      <c r="IQK30" s="54"/>
      <c r="IQL30" s="54"/>
      <c r="IQM30" s="54"/>
      <c r="IQN30" s="54"/>
      <c r="IQO30" s="54"/>
      <c r="IQP30" s="54"/>
      <c r="IQQ30" s="54"/>
      <c r="IQR30" s="54"/>
      <c r="IQS30" s="54"/>
      <c r="IQT30" s="54"/>
      <c r="IQU30" s="54"/>
      <c r="IQV30" s="54"/>
      <c r="IQW30" s="54"/>
      <c r="IQX30" s="54"/>
      <c r="IQY30" s="54"/>
      <c r="IQZ30" s="54"/>
      <c r="IRA30" s="54"/>
      <c r="IRB30" s="54"/>
      <c r="IRC30" s="54"/>
      <c r="IRD30" s="54"/>
      <c r="IRE30" s="54"/>
      <c r="IRF30" s="54"/>
      <c r="IRG30" s="54"/>
      <c r="IRH30" s="54"/>
      <c r="IRI30" s="54"/>
      <c r="IRJ30" s="54"/>
      <c r="IRK30" s="54"/>
      <c r="IRL30" s="54"/>
      <c r="IRM30" s="54"/>
      <c r="IRN30" s="54"/>
      <c r="IRO30" s="54"/>
      <c r="IRP30" s="54"/>
      <c r="IRQ30" s="54"/>
      <c r="IRR30" s="54"/>
      <c r="IRS30" s="54"/>
      <c r="IRT30" s="54"/>
      <c r="IRU30" s="54"/>
      <c r="IRV30" s="54"/>
      <c r="IRW30" s="54"/>
      <c r="IRX30" s="54"/>
      <c r="IRY30" s="54"/>
      <c r="IRZ30" s="54"/>
      <c r="ISA30" s="54"/>
      <c r="ISB30" s="54"/>
      <c r="ISC30" s="54"/>
      <c r="ISD30" s="54"/>
      <c r="ISE30" s="54"/>
      <c r="ISF30" s="54"/>
      <c r="ISG30" s="54"/>
      <c r="ISH30" s="54"/>
      <c r="ISI30" s="54"/>
      <c r="ISJ30" s="54"/>
      <c r="ISK30" s="54"/>
      <c r="ISL30" s="54"/>
      <c r="ISM30" s="54"/>
      <c r="ISN30" s="54"/>
      <c r="ISO30" s="54"/>
      <c r="ISP30" s="54"/>
      <c r="ISQ30" s="54"/>
      <c r="ISR30" s="54"/>
      <c r="ISS30" s="54"/>
      <c r="IST30" s="54"/>
      <c r="ISU30" s="54"/>
      <c r="ISV30" s="54"/>
      <c r="ISW30" s="54"/>
      <c r="ISX30" s="54"/>
      <c r="ISY30" s="54"/>
      <c r="ISZ30" s="54"/>
      <c r="ITA30" s="54"/>
      <c r="ITB30" s="54"/>
      <c r="ITC30" s="54"/>
      <c r="ITD30" s="54"/>
      <c r="ITE30" s="54"/>
      <c r="ITF30" s="54"/>
      <c r="ITG30" s="54"/>
      <c r="ITH30" s="54"/>
      <c r="ITI30" s="54"/>
      <c r="ITJ30" s="54"/>
      <c r="ITK30" s="54"/>
      <c r="ITL30" s="54"/>
      <c r="ITM30" s="54"/>
      <c r="ITN30" s="54"/>
      <c r="ITO30" s="54"/>
      <c r="ITP30" s="54"/>
      <c r="ITQ30" s="54"/>
      <c r="ITR30" s="54"/>
      <c r="ITS30" s="54"/>
      <c r="ITT30" s="54"/>
      <c r="ITU30" s="54"/>
      <c r="ITV30" s="54"/>
      <c r="ITW30" s="54"/>
      <c r="ITX30" s="54"/>
      <c r="ITY30" s="54"/>
      <c r="ITZ30" s="54"/>
      <c r="IUA30" s="54"/>
      <c r="IUB30" s="54"/>
      <c r="IUC30" s="54"/>
      <c r="IUD30" s="54"/>
      <c r="IUE30" s="54"/>
      <c r="IUF30" s="54"/>
      <c r="IUG30" s="54"/>
      <c r="IUH30" s="54"/>
      <c r="IUI30" s="54"/>
      <c r="IUJ30" s="54"/>
      <c r="IUK30" s="54"/>
      <c r="IUL30" s="54"/>
      <c r="IUM30" s="54"/>
      <c r="IUN30" s="54"/>
      <c r="IUO30" s="54"/>
      <c r="IUP30" s="54"/>
      <c r="IUQ30" s="54"/>
      <c r="IUR30" s="54"/>
      <c r="IUS30" s="54"/>
      <c r="IUT30" s="54"/>
      <c r="IUU30" s="54"/>
      <c r="IUV30" s="54"/>
      <c r="IUW30" s="54"/>
      <c r="IUX30" s="54"/>
      <c r="IUY30" s="54"/>
      <c r="IUZ30" s="54"/>
      <c r="IVA30" s="54"/>
      <c r="IVB30" s="54"/>
      <c r="IVC30" s="54"/>
      <c r="IVD30" s="54"/>
      <c r="IVE30" s="54"/>
      <c r="IVF30" s="54"/>
      <c r="IVG30" s="54"/>
      <c r="IVH30" s="54"/>
      <c r="IVI30" s="54"/>
      <c r="IVJ30" s="54"/>
      <c r="IVK30" s="54"/>
      <c r="IVL30" s="54"/>
      <c r="IVM30" s="54"/>
      <c r="IVN30" s="54"/>
      <c r="IVO30" s="54"/>
      <c r="IVP30" s="54"/>
      <c r="IVQ30" s="54"/>
      <c r="IVR30" s="54"/>
      <c r="IVS30" s="54"/>
      <c r="IVT30" s="54"/>
      <c r="IVU30" s="54"/>
      <c r="IVV30" s="54"/>
      <c r="IVW30" s="54"/>
      <c r="IVX30" s="54"/>
      <c r="IVY30" s="54"/>
      <c r="IVZ30" s="54"/>
      <c r="IWA30" s="54"/>
      <c r="IWB30" s="54"/>
      <c r="IWC30" s="54"/>
      <c r="IWD30" s="54"/>
      <c r="IWE30" s="54"/>
      <c r="IWF30" s="54"/>
      <c r="IWG30" s="54"/>
      <c r="IWH30" s="54"/>
      <c r="IWI30" s="54"/>
      <c r="IWJ30" s="54"/>
      <c r="IWK30" s="54"/>
      <c r="IWL30" s="54"/>
      <c r="IWM30" s="54"/>
      <c r="IWN30" s="54"/>
      <c r="IWO30" s="54"/>
      <c r="IWP30" s="54"/>
      <c r="IWQ30" s="54"/>
      <c r="IWR30" s="54"/>
      <c r="IWS30" s="54"/>
      <c r="IWT30" s="54"/>
      <c r="IWU30" s="54"/>
      <c r="IWV30" s="54"/>
      <c r="IWW30" s="54"/>
      <c r="IWX30" s="54"/>
      <c r="IWY30" s="54"/>
      <c r="IWZ30" s="54"/>
      <c r="IXA30" s="54"/>
      <c r="IXB30" s="54"/>
      <c r="IXC30" s="54"/>
      <c r="IXD30" s="54"/>
      <c r="IXE30" s="54"/>
      <c r="IXF30" s="54"/>
      <c r="IXG30" s="54"/>
      <c r="IXH30" s="54"/>
      <c r="IXI30" s="54"/>
      <c r="IXJ30" s="54"/>
      <c r="IXK30" s="54"/>
      <c r="IXL30" s="54"/>
      <c r="IXM30" s="54"/>
      <c r="IXN30" s="54"/>
      <c r="IXO30" s="54"/>
      <c r="IXP30" s="54"/>
      <c r="IXQ30" s="54"/>
      <c r="IXR30" s="54"/>
      <c r="IXS30" s="54"/>
      <c r="IXT30" s="54"/>
      <c r="IXU30" s="54"/>
      <c r="IXV30" s="54"/>
      <c r="IXW30" s="54"/>
      <c r="IXX30" s="54"/>
      <c r="IXY30" s="54"/>
      <c r="IXZ30" s="54"/>
      <c r="IYA30" s="54"/>
      <c r="IYB30" s="54"/>
      <c r="IYC30" s="54"/>
      <c r="IYD30" s="54"/>
      <c r="IYE30" s="54"/>
      <c r="IYF30" s="54"/>
      <c r="IYG30" s="54"/>
      <c r="IYH30" s="54"/>
      <c r="IYI30" s="54"/>
      <c r="IYJ30" s="54"/>
      <c r="IYK30" s="54"/>
      <c r="IYL30" s="54"/>
      <c r="IYM30" s="54"/>
      <c r="IYN30" s="54"/>
      <c r="IYO30" s="54"/>
      <c r="IYP30" s="54"/>
      <c r="IYQ30" s="54"/>
      <c r="IYR30" s="54"/>
      <c r="IYS30" s="54"/>
      <c r="IYT30" s="54"/>
      <c r="IYU30" s="54"/>
      <c r="IYV30" s="54"/>
      <c r="IYW30" s="54"/>
      <c r="IYX30" s="54"/>
      <c r="IYY30" s="54"/>
      <c r="IYZ30" s="54"/>
      <c r="IZA30" s="54"/>
      <c r="IZB30" s="54"/>
      <c r="IZC30" s="54"/>
      <c r="IZD30" s="54"/>
      <c r="IZE30" s="54"/>
      <c r="IZF30" s="54"/>
      <c r="IZG30" s="54"/>
      <c r="IZH30" s="54"/>
      <c r="IZI30" s="54"/>
      <c r="IZJ30" s="54"/>
      <c r="IZK30" s="54"/>
      <c r="IZL30" s="54"/>
      <c r="IZM30" s="54"/>
      <c r="IZN30" s="54"/>
      <c r="IZO30" s="54"/>
      <c r="IZP30" s="54"/>
      <c r="IZQ30" s="54"/>
      <c r="IZR30" s="54"/>
      <c r="IZS30" s="54"/>
      <c r="IZT30" s="54"/>
      <c r="IZU30" s="54"/>
      <c r="IZV30" s="54"/>
      <c r="IZW30" s="54"/>
      <c r="IZX30" s="54"/>
      <c r="IZY30" s="54"/>
      <c r="IZZ30" s="54"/>
      <c r="JAA30" s="54"/>
      <c r="JAB30" s="54"/>
      <c r="JAC30" s="54"/>
      <c r="JAD30" s="54"/>
      <c r="JAE30" s="54"/>
      <c r="JAF30" s="54"/>
      <c r="JAG30" s="54"/>
      <c r="JAH30" s="54"/>
      <c r="JAI30" s="54"/>
      <c r="JAJ30" s="54"/>
      <c r="JAK30" s="54"/>
      <c r="JAL30" s="54"/>
      <c r="JAM30" s="54"/>
      <c r="JAN30" s="54"/>
      <c r="JAO30" s="54"/>
      <c r="JAP30" s="54"/>
      <c r="JAQ30" s="54"/>
      <c r="JAR30" s="54"/>
      <c r="JAS30" s="54"/>
      <c r="JAT30" s="54"/>
      <c r="JAU30" s="54"/>
      <c r="JAV30" s="54"/>
      <c r="JAW30" s="54"/>
      <c r="JAX30" s="54"/>
      <c r="JAY30" s="54"/>
      <c r="JAZ30" s="54"/>
      <c r="JBA30" s="54"/>
      <c r="JBB30" s="54"/>
      <c r="JBC30" s="54"/>
      <c r="JBD30" s="54"/>
      <c r="JBE30" s="54"/>
      <c r="JBF30" s="54"/>
      <c r="JBG30" s="54"/>
      <c r="JBH30" s="54"/>
      <c r="JBI30" s="54"/>
      <c r="JBJ30" s="54"/>
      <c r="JBK30" s="54"/>
      <c r="JBL30" s="54"/>
      <c r="JBM30" s="54"/>
      <c r="JBN30" s="54"/>
      <c r="JBO30" s="54"/>
      <c r="JBP30" s="54"/>
      <c r="JBQ30" s="54"/>
      <c r="JBR30" s="54"/>
      <c r="JBS30" s="54"/>
      <c r="JBT30" s="54"/>
      <c r="JBU30" s="54"/>
      <c r="JBV30" s="54"/>
      <c r="JBW30" s="54"/>
      <c r="JBX30" s="54"/>
      <c r="JBY30" s="54"/>
      <c r="JBZ30" s="54"/>
      <c r="JCA30" s="54"/>
      <c r="JCB30" s="54"/>
      <c r="JCC30" s="54"/>
      <c r="JCD30" s="54"/>
      <c r="JCE30" s="54"/>
      <c r="JCF30" s="54"/>
      <c r="JCG30" s="54"/>
      <c r="JCH30" s="54"/>
      <c r="JCI30" s="54"/>
      <c r="JCJ30" s="54"/>
      <c r="JCK30" s="54"/>
      <c r="JCL30" s="54"/>
      <c r="JCM30" s="54"/>
      <c r="JCN30" s="54"/>
      <c r="JCO30" s="54"/>
      <c r="JCP30" s="54"/>
      <c r="JCQ30" s="54"/>
      <c r="JCR30" s="54"/>
      <c r="JCS30" s="54"/>
      <c r="JCT30" s="54"/>
      <c r="JCU30" s="54"/>
      <c r="JCV30" s="54"/>
      <c r="JCW30" s="54"/>
      <c r="JCX30" s="54"/>
      <c r="JCY30" s="54"/>
      <c r="JCZ30" s="54"/>
      <c r="JDA30" s="54"/>
      <c r="JDB30" s="54"/>
      <c r="JDC30" s="54"/>
      <c r="JDD30" s="54"/>
      <c r="JDE30" s="54"/>
      <c r="JDF30" s="54"/>
      <c r="JDG30" s="54"/>
      <c r="JDH30" s="54"/>
      <c r="JDI30" s="54"/>
      <c r="JDJ30" s="54"/>
      <c r="JDK30" s="54"/>
      <c r="JDL30" s="54"/>
      <c r="JDM30" s="54"/>
      <c r="JDN30" s="54"/>
      <c r="JDO30" s="54"/>
      <c r="JDP30" s="54"/>
      <c r="JDQ30" s="54"/>
      <c r="JDR30" s="54"/>
      <c r="JDS30" s="54"/>
      <c r="JDT30" s="54"/>
      <c r="JDU30" s="54"/>
      <c r="JDV30" s="54"/>
      <c r="JDW30" s="54"/>
      <c r="JDX30" s="54"/>
      <c r="JDY30" s="54"/>
      <c r="JDZ30" s="54"/>
      <c r="JEA30" s="54"/>
      <c r="JEB30" s="54"/>
      <c r="JEC30" s="54"/>
      <c r="JED30" s="54"/>
      <c r="JEE30" s="54"/>
      <c r="JEF30" s="54"/>
      <c r="JEG30" s="54"/>
      <c r="JEH30" s="54"/>
      <c r="JEI30" s="54"/>
      <c r="JEJ30" s="54"/>
      <c r="JEK30" s="54"/>
      <c r="JEL30" s="54"/>
      <c r="JEM30" s="54"/>
      <c r="JEN30" s="54"/>
      <c r="JEO30" s="54"/>
      <c r="JEP30" s="54"/>
      <c r="JEQ30" s="54"/>
      <c r="JER30" s="54"/>
      <c r="JES30" s="54"/>
      <c r="JET30" s="54"/>
      <c r="JEU30" s="54"/>
      <c r="JEV30" s="54"/>
      <c r="JEW30" s="54"/>
      <c r="JEX30" s="54"/>
      <c r="JEY30" s="54"/>
      <c r="JEZ30" s="54"/>
      <c r="JFA30" s="54"/>
      <c r="JFB30" s="54"/>
      <c r="JFC30" s="54"/>
      <c r="JFD30" s="54"/>
      <c r="JFE30" s="54"/>
      <c r="JFF30" s="54"/>
      <c r="JFG30" s="54"/>
      <c r="JFH30" s="54"/>
      <c r="JFI30" s="54"/>
      <c r="JFJ30" s="54"/>
      <c r="JFK30" s="54"/>
      <c r="JFL30" s="54"/>
      <c r="JFM30" s="54"/>
      <c r="JFN30" s="54"/>
      <c r="JFO30" s="54"/>
      <c r="JFP30" s="54"/>
      <c r="JFQ30" s="54"/>
      <c r="JFR30" s="54"/>
      <c r="JFS30" s="54"/>
      <c r="JFT30" s="54"/>
      <c r="JFU30" s="54"/>
      <c r="JFV30" s="54"/>
      <c r="JFW30" s="54"/>
      <c r="JFX30" s="54"/>
      <c r="JFY30" s="54"/>
      <c r="JFZ30" s="54"/>
      <c r="JGA30" s="54"/>
      <c r="JGB30" s="54"/>
      <c r="JGC30" s="54"/>
      <c r="JGD30" s="54"/>
      <c r="JGE30" s="54"/>
      <c r="JGF30" s="54"/>
      <c r="JGG30" s="54"/>
      <c r="JGH30" s="54"/>
      <c r="JGI30" s="54"/>
      <c r="JGJ30" s="54"/>
      <c r="JGK30" s="54"/>
      <c r="JGL30" s="54"/>
      <c r="JGM30" s="54"/>
      <c r="JGN30" s="54"/>
      <c r="JGO30" s="54"/>
      <c r="JGP30" s="54"/>
      <c r="JGQ30" s="54"/>
      <c r="JGR30" s="54"/>
      <c r="JGS30" s="54"/>
      <c r="JGT30" s="54"/>
      <c r="JGU30" s="54"/>
      <c r="JGV30" s="54"/>
      <c r="JGW30" s="54"/>
      <c r="JGX30" s="54"/>
      <c r="JGY30" s="54"/>
      <c r="JGZ30" s="54"/>
      <c r="JHA30" s="54"/>
      <c r="JHB30" s="54"/>
      <c r="JHC30" s="54"/>
      <c r="JHD30" s="54"/>
      <c r="JHE30" s="54"/>
      <c r="JHF30" s="54"/>
      <c r="JHG30" s="54"/>
      <c r="JHH30" s="54"/>
      <c r="JHI30" s="54"/>
      <c r="JHJ30" s="54"/>
      <c r="JHK30" s="54"/>
      <c r="JHL30" s="54"/>
      <c r="JHM30" s="54"/>
      <c r="JHN30" s="54"/>
      <c r="JHO30" s="54"/>
      <c r="JHP30" s="54"/>
      <c r="JHQ30" s="54"/>
      <c r="JHR30" s="54"/>
      <c r="JHS30" s="54"/>
      <c r="JHT30" s="54"/>
      <c r="JHU30" s="54"/>
      <c r="JHV30" s="54"/>
      <c r="JHW30" s="54"/>
      <c r="JHX30" s="54"/>
      <c r="JHY30" s="54"/>
      <c r="JHZ30" s="54"/>
      <c r="JIA30" s="54"/>
      <c r="JIB30" s="54"/>
      <c r="JIC30" s="54"/>
      <c r="JID30" s="54"/>
      <c r="JIE30" s="54"/>
      <c r="JIF30" s="54"/>
      <c r="JIG30" s="54"/>
      <c r="JIH30" s="54"/>
      <c r="JII30" s="54"/>
      <c r="JIJ30" s="54"/>
      <c r="JIK30" s="54"/>
      <c r="JIL30" s="54"/>
      <c r="JIM30" s="54"/>
      <c r="JIN30" s="54"/>
      <c r="JIO30" s="54"/>
      <c r="JIP30" s="54"/>
      <c r="JIQ30" s="54"/>
      <c r="JIR30" s="54"/>
      <c r="JIS30" s="54"/>
      <c r="JIT30" s="54"/>
      <c r="JIU30" s="54"/>
      <c r="JIV30" s="54"/>
      <c r="JIW30" s="54"/>
      <c r="JIX30" s="54"/>
      <c r="JIY30" s="54"/>
      <c r="JIZ30" s="54"/>
      <c r="JJA30" s="54"/>
      <c r="JJB30" s="54"/>
      <c r="JJC30" s="54"/>
      <c r="JJD30" s="54"/>
      <c r="JJE30" s="54"/>
      <c r="JJF30" s="54"/>
      <c r="JJG30" s="54"/>
      <c r="JJH30" s="54"/>
      <c r="JJI30" s="54"/>
      <c r="JJJ30" s="54"/>
      <c r="JJK30" s="54"/>
      <c r="JJL30" s="54"/>
      <c r="JJM30" s="54"/>
      <c r="JJN30" s="54"/>
      <c r="JJO30" s="54"/>
      <c r="JJP30" s="54"/>
      <c r="JJQ30" s="54"/>
      <c r="JJR30" s="54"/>
      <c r="JJS30" s="54"/>
      <c r="JJT30" s="54"/>
      <c r="JJU30" s="54"/>
      <c r="JJV30" s="54"/>
      <c r="JJW30" s="54"/>
      <c r="JJX30" s="54"/>
      <c r="JJY30" s="54"/>
      <c r="JJZ30" s="54"/>
      <c r="JKA30" s="54"/>
      <c r="JKB30" s="54"/>
      <c r="JKC30" s="54"/>
      <c r="JKD30" s="54"/>
      <c r="JKE30" s="54"/>
      <c r="JKF30" s="54"/>
      <c r="JKG30" s="54"/>
      <c r="JKH30" s="54"/>
      <c r="JKI30" s="54"/>
      <c r="JKJ30" s="54"/>
      <c r="JKK30" s="54"/>
      <c r="JKL30" s="54"/>
      <c r="JKM30" s="54"/>
      <c r="JKN30" s="54"/>
      <c r="JKO30" s="54"/>
      <c r="JKP30" s="54"/>
      <c r="JKQ30" s="54"/>
      <c r="JKR30" s="54"/>
      <c r="JKS30" s="54"/>
      <c r="JKT30" s="54"/>
      <c r="JKU30" s="54"/>
      <c r="JKV30" s="54"/>
      <c r="JKW30" s="54"/>
      <c r="JKX30" s="54"/>
      <c r="JKY30" s="54"/>
      <c r="JKZ30" s="54"/>
      <c r="JLA30" s="54"/>
      <c r="JLB30" s="54"/>
      <c r="JLC30" s="54"/>
      <c r="JLD30" s="54"/>
      <c r="JLE30" s="54"/>
      <c r="JLF30" s="54"/>
      <c r="JLG30" s="54"/>
      <c r="JLH30" s="54"/>
      <c r="JLI30" s="54"/>
      <c r="JLJ30" s="54"/>
      <c r="JLK30" s="54"/>
      <c r="JLL30" s="54"/>
      <c r="JLM30" s="54"/>
      <c r="JLN30" s="54"/>
      <c r="JLO30" s="54"/>
      <c r="JLP30" s="54"/>
      <c r="JLQ30" s="54"/>
      <c r="JLR30" s="54"/>
      <c r="JLS30" s="54"/>
      <c r="JLT30" s="54"/>
      <c r="JLU30" s="54"/>
      <c r="JLV30" s="54"/>
      <c r="JLW30" s="54"/>
      <c r="JLX30" s="54"/>
      <c r="JLY30" s="54"/>
      <c r="JLZ30" s="54"/>
      <c r="JMA30" s="54"/>
      <c r="JMB30" s="54"/>
      <c r="JMC30" s="54"/>
      <c r="JMD30" s="54"/>
      <c r="JME30" s="54"/>
      <c r="JMF30" s="54"/>
      <c r="JMG30" s="54"/>
      <c r="JMH30" s="54"/>
      <c r="JMI30" s="54"/>
      <c r="JMJ30" s="54"/>
      <c r="JMK30" s="54"/>
      <c r="JML30" s="54"/>
      <c r="JMM30" s="54"/>
      <c r="JMN30" s="54"/>
      <c r="JMO30" s="54"/>
      <c r="JMP30" s="54"/>
      <c r="JMQ30" s="54"/>
      <c r="JMR30" s="54"/>
      <c r="JMS30" s="54"/>
      <c r="JMT30" s="54"/>
      <c r="JMU30" s="54"/>
      <c r="JMV30" s="54"/>
      <c r="JMW30" s="54"/>
      <c r="JMX30" s="54"/>
      <c r="JMY30" s="54"/>
      <c r="JMZ30" s="54"/>
      <c r="JNA30" s="54"/>
      <c r="JNB30" s="54"/>
      <c r="JNC30" s="54"/>
      <c r="JND30" s="54"/>
      <c r="JNE30" s="54"/>
      <c r="JNF30" s="54"/>
      <c r="JNG30" s="54"/>
      <c r="JNH30" s="54"/>
      <c r="JNI30" s="54"/>
      <c r="JNJ30" s="54"/>
      <c r="JNK30" s="54"/>
      <c r="JNL30" s="54"/>
      <c r="JNM30" s="54"/>
      <c r="JNN30" s="54"/>
      <c r="JNO30" s="54"/>
      <c r="JNP30" s="54"/>
      <c r="JNQ30" s="54"/>
      <c r="JNR30" s="54"/>
      <c r="JNS30" s="54"/>
      <c r="JNT30" s="54"/>
      <c r="JNU30" s="54"/>
      <c r="JNV30" s="54"/>
      <c r="JNW30" s="54"/>
      <c r="JNX30" s="54"/>
      <c r="JNY30" s="54"/>
      <c r="JNZ30" s="54"/>
      <c r="JOA30" s="54"/>
      <c r="JOB30" s="54"/>
      <c r="JOC30" s="54"/>
      <c r="JOD30" s="54"/>
      <c r="JOE30" s="54"/>
      <c r="JOF30" s="54"/>
      <c r="JOG30" s="54"/>
      <c r="JOH30" s="54"/>
      <c r="JOI30" s="54"/>
      <c r="JOJ30" s="54"/>
      <c r="JOK30" s="54"/>
      <c r="JOL30" s="54"/>
      <c r="JOM30" s="54"/>
      <c r="JON30" s="54"/>
      <c r="JOO30" s="54"/>
      <c r="JOP30" s="54"/>
      <c r="JOQ30" s="54"/>
      <c r="JOR30" s="54"/>
      <c r="JOS30" s="54"/>
      <c r="JOT30" s="54"/>
      <c r="JOU30" s="54"/>
      <c r="JOV30" s="54"/>
      <c r="JOW30" s="54"/>
      <c r="JOX30" s="54"/>
      <c r="JOY30" s="54"/>
      <c r="JOZ30" s="54"/>
      <c r="JPA30" s="54"/>
      <c r="JPB30" s="54"/>
      <c r="JPC30" s="54"/>
      <c r="JPD30" s="54"/>
      <c r="JPE30" s="54"/>
      <c r="JPF30" s="54"/>
      <c r="JPG30" s="54"/>
      <c r="JPH30" s="54"/>
      <c r="JPI30" s="54"/>
      <c r="JPJ30" s="54"/>
      <c r="JPK30" s="54"/>
      <c r="JPL30" s="54"/>
      <c r="JPM30" s="54"/>
      <c r="JPN30" s="54"/>
      <c r="JPO30" s="54"/>
      <c r="JPP30" s="54"/>
      <c r="JPQ30" s="54"/>
      <c r="JPR30" s="54"/>
      <c r="JPS30" s="54"/>
      <c r="JPT30" s="54"/>
      <c r="JPU30" s="54"/>
      <c r="JPV30" s="54"/>
      <c r="JPW30" s="54"/>
      <c r="JPX30" s="54"/>
      <c r="JPY30" s="54"/>
      <c r="JPZ30" s="54"/>
      <c r="JQA30" s="54"/>
      <c r="JQB30" s="54"/>
      <c r="JQC30" s="54"/>
      <c r="JQD30" s="54"/>
      <c r="JQE30" s="54"/>
      <c r="JQF30" s="54"/>
      <c r="JQG30" s="54"/>
      <c r="JQH30" s="54"/>
      <c r="JQI30" s="54"/>
      <c r="JQJ30" s="54"/>
      <c r="JQK30" s="54"/>
      <c r="JQL30" s="54"/>
      <c r="JQM30" s="54"/>
      <c r="JQN30" s="54"/>
      <c r="JQO30" s="54"/>
      <c r="JQP30" s="54"/>
      <c r="JQQ30" s="54"/>
      <c r="JQR30" s="54"/>
      <c r="JQS30" s="54"/>
      <c r="JQT30" s="54"/>
      <c r="JQU30" s="54"/>
      <c r="JQV30" s="54"/>
      <c r="JQW30" s="54"/>
      <c r="JQX30" s="54"/>
      <c r="JQY30" s="54"/>
      <c r="JQZ30" s="54"/>
      <c r="JRA30" s="54"/>
      <c r="JRB30" s="54"/>
      <c r="JRC30" s="54"/>
      <c r="JRD30" s="54"/>
      <c r="JRE30" s="54"/>
      <c r="JRF30" s="54"/>
      <c r="JRG30" s="54"/>
      <c r="JRH30" s="54"/>
      <c r="JRI30" s="54"/>
      <c r="JRJ30" s="54"/>
      <c r="JRK30" s="54"/>
      <c r="JRL30" s="54"/>
      <c r="JRM30" s="54"/>
      <c r="JRN30" s="54"/>
      <c r="JRO30" s="54"/>
      <c r="JRP30" s="54"/>
      <c r="JRQ30" s="54"/>
      <c r="JRR30" s="54"/>
      <c r="JRS30" s="54"/>
      <c r="JRT30" s="54"/>
      <c r="JRU30" s="54"/>
      <c r="JRV30" s="54"/>
      <c r="JRW30" s="54"/>
      <c r="JRX30" s="54"/>
      <c r="JRY30" s="54"/>
      <c r="JRZ30" s="54"/>
      <c r="JSA30" s="54"/>
      <c r="JSB30" s="54"/>
      <c r="JSC30" s="54"/>
      <c r="JSD30" s="54"/>
      <c r="JSE30" s="54"/>
      <c r="JSF30" s="54"/>
      <c r="JSG30" s="54"/>
      <c r="JSH30" s="54"/>
      <c r="JSI30" s="54"/>
      <c r="JSJ30" s="54"/>
      <c r="JSK30" s="54"/>
      <c r="JSL30" s="54"/>
      <c r="JSM30" s="54"/>
      <c r="JSN30" s="54"/>
      <c r="JSO30" s="54"/>
      <c r="JSP30" s="54"/>
      <c r="JSQ30" s="54"/>
      <c r="JSR30" s="54"/>
      <c r="JSS30" s="54"/>
      <c r="JST30" s="54"/>
      <c r="JSU30" s="54"/>
      <c r="JSV30" s="54"/>
      <c r="JSW30" s="54"/>
      <c r="JSX30" s="54"/>
      <c r="JSY30" s="54"/>
      <c r="JSZ30" s="54"/>
      <c r="JTA30" s="54"/>
      <c r="JTB30" s="54"/>
      <c r="JTC30" s="54"/>
      <c r="JTD30" s="54"/>
      <c r="JTE30" s="54"/>
      <c r="JTF30" s="54"/>
      <c r="JTG30" s="54"/>
      <c r="JTH30" s="54"/>
      <c r="JTI30" s="54"/>
      <c r="JTJ30" s="54"/>
      <c r="JTK30" s="54"/>
      <c r="JTL30" s="54"/>
      <c r="JTM30" s="54"/>
      <c r="JTN30" s="54"/>
      <c r="JTO30" s="54"/>
      <c r="JTP30" s="54"/>
      <c r="JTQ30" s="54"/>
      <c r="JTR30" s="54"/>
      <c r="JTS30" s="54"/>
      <c r="JTT30" s="54"/>
      <c r="JTU30" s="54"/>
      <c r="JTV30" s="54"/>
      <c r="JTW30" s="54"/>
      <c r="JTX30" s="54"/>
      <c r="JTY30" s="54"/>
      <c r="JTZ30" s="54"/>
      <c r="JUA30" s="54"/>
      <c r="JUB30" s="54"/>
      <c r="JUC30" s="54"/>
      <c r="JUD30" s="54"/>
      <c r="JUE30" s="54"/>
      <c r="JUF30" s="54"/>
      <c r="JUG30" s="54"/>
      <c r="JUH30" s="54"/>
      <c r="JUI30" s="54"/>
      <c r="JUJ30" s="54"/>
      <c r="JUK30" s="54"/>
      <c r="JUL30" s="54"/>
      <c r="JUM30" s="54"/>
      <c r="JUN30" s="54"/>
      <c r="JUO30" s="54"/>
      <c r="JUP30" s="54"/>
      <c r="JUQ30" s="54"/>
      <c r="JUR30" s="54"/>
      <c r="JUS30" s="54"/>
      <c r="JUT30" s="54"/>
      <c r="JUU30" s="54"/>
      <c r="JUV30" s="54"/>
      <c r="JUW30" s="54"/>
      <c r="JUX30" s="54"/>
      <c r="JUY30" s="54"/>
      <c r="JUZ30" s="54"/>
      <c r="JVA30" s="54"/>
      <c r="JVB30" s="54"/>
      <c r="JVC30" s="54"/>
      <c r="JVD30" s="54"/>
      <c r="JVE30" s="54"/>
      <c r="JVF30" s="54"/>
      <c r="JVG30" s="54"/>
      <c r="JVH30" s="54"/>
      <c r="JVI30" s="54"/>
      <c r="JVJ30" s="54"/>
      <c r="JVK30" s="54"/>
      <c r="JVL30" s="54"/>
      <c r="JVM30" s="54"/>
      <c r="JVN30" s="54"/>
      <c r="JVO30" s="54"/>
      <c r="JVP30" s="54"/>
      <c r="JVQ30" s="54"/>
      <c r="JVR30" s="54"/>
      <c r="JVS30" s="54"/>
      <c r="JVT30" s="54"/>
      <c r="JVU30" s="54"/>
      <c r="JVV30" s="54"/>
      <c r="JVW30" s="54"/>
      <c r="JVX30" s="54"/>
      <c r="JVY30" s="54"/>
      <c r="JVZ30" s="54"/>
      <c r="JWA30" s="54"/>
      <c r="JWB30" s="54"/>
      <c r="JWC30" s="54"/>
      <c r="JWD30" s="54"/>
      <c r="JWE30" s="54"/>
      <c r="JWF30" s="54"/>
      <c r="JWG30" s="54"/>
      <c r="JWH30" s="54"/>
      <c r="JWI30" s="54"/>
      <c r="JWJ30" s="54"/>
      <c r="JWK30" s="54"/>
      <c r="JWL30" s="54"/>
      <c r="JWM30" s="54"/>
      <c r="JWN30" s="54"/>
      <c r="JWO30" s="54"/>
      <c r="JWP30" s="54"/>
      <c r="JWQ30" s="54"/>
      <c r="JWR30" s="54"/>
      <c r="JWS30" s="54"/>
      <c r="JWT30" s="54"/>
      <c r="JWU30" s="54"/>
      <c r="JWV30" s="54"/>
      <c r="JWW30" s="54"/>
      <c r="JWX30" s="54"/>
      <c r="JWY30" s="54"/>
      <c r="JWZ30" s="54"/>
      <c r="JXA30" s="54"/>
      <c r="JXB30" s="54"/>
      <c r="JXC30" s="54"/>
      <c r="JXD30" s="54"/>
      <c r="JXE30" s="54"/>
      <c r="JXF30" s="54"/>
      <c r="JXG30" s="54"/>
      <c r="JXH30" s="54"/>
      <c r="JXI30" s="54"/>
      <c r="JXJ30" s="54"/>
      <c r="JXK30" s="54"/>
      <c r="JXL30" s="54"/>
      <c r="JXM30" s="54"/>
      <c r="JXN30" s="54"/>
      <c r="JXO30" s="54"/>
      <c r="JXP30" s="54"/>
      <c r="JXQ30" s="54"/>
      <c r="JXR30" s="54"/>
      <c r="JXS30" s="54"/>
      <c r="JXT30" s="54"/>
      <c r="JXU30" s="54"/>
      <c r="JXV30" s="54"/>
      <c r="JXW30" s="54"/>
      <c r="JXX30" s="54"/>
      <c r="JXY30" s="54"/>
      <c r="JXZ30" s="54"/>
      <c r="JYA30" s="54"/>
      <c r="JYB30" s="54"/>
      <c r="JYC30" s="54"/>
      <c r="JYD30" s="54"/>
      <c r="JYE30" s="54"/>
      <c r="JYF30" s="54"/>
      <c r="JYG30" s="54"/>
      <c r="JYH30" s="54"/>
      <c r="JYI30" s="54"/>
      <c r="JYJ30" s="54"/>
      <c r="JYK30" s="54"/>
      <c r="JYL30" s="54"/>
      <c r="JYM30" s="54"/>
      <c r="JYN30" s="54"/>
      <c r="JYO30" s="54"/>
      <c r="JYP30" s="54"/>
      <c r="JYQ30" s="54"/>
      <c r="JYR30" s="54"/>
      <c r="JYS30" s="54"/>
      <c r="JYT30" s="54"/>
      <c r="JYU30" s="54"/>
      <c r="JYV30" s="54"/>
      <c r="JYW30" s="54"/>
      <c r="JYX30" s="54"/>
      <c r="JYY30" s="54"/>
      <c r="JYZ30" s="54"/>
      <c r="JZA30" s="54"/>
      <c r="JZB30" s="54"/>
      <c r="JZC30" s="54"/>
      <c r="JZD30" s="54"/>
      <c r="JZE30" s="54"/>
      <c r="JZF30" s="54"/>
      <c r="JZG30" s="54"/>
      <c r="JZH30" s="54"/>
      <c r="JZI30" s="54"/>
      <c r="JZJ30" s="54"/>
      <c r="JZK30" s="54"/>
      <c r="JZL30" s="54"/>
      <c r="JZM30" s="54"/>
      <c r="JZN30" s="54"/>
      <c r="JZO30" s="54"/>
      <c r="JZP30" s="54"/>
      <c r="JZQ30" s="54"/>
      <c r="JZR30" s="54"/>
      <c r="JZS30" s="54"/>
      <c r="JZT30" s="54"/>
      <c r="JZU30" s="54"/>
      <c r="JZV30" s="54"/>
      <c r="JZW30" s="54"/>
      <c r="JZX30" s="54"/>
      <c r="JZY30" s="54"/>
      <c r="JZZ30" s="54"/>
      <c r="KAA30" s="54"/>
      <c r="KAB30" s="54"/>
      <c r="KAC30" s="54"/>
      <c r="KAD30" s="54"/>
      <c r="KAE30" s="54"/>
      <c r="KAF30" s="54"/>
      <c r="KAG30" s="54"/>
      <c r="KAH30" s="54"/>
      <c r="KAI30" s="54"/>
      <c r="KAJ30" s="54"/>
      <c r="KAK30" s="54"/>
      <c r="KAL30" s="54"/>
      <c r="KAM30" s="54"/>
      <c r="KAN30" s="54"/>
      <c r="KAO30" s="54"/>
      <c r="KAP30" s="54"/>
      <c r="KAQ30" s="54"/>
      <c r="KAR30" s="54"/>
      <c r="KAS30" s="54"/>
      <c r="KAT30" s="54"/>
      <c r="KAU30" s="54"/>
      <c r="KAV30" s="54"/>
      <c r="KAW30" s="54"/>
      <c r="KAX30" s="54"/>
      <c r="KAY30" s="54"/>
      <c r="KAZ30" s="54"/>
      <c r="KBA30" s="54"/>
      <c r="KBB30" s="54"/>
      <c r="KBC30" s="54"/>
      <c r="KBD30" s="54"/>
      <c r="KBE30" s="54"/>
      <c r="KBF30" s="54"/>
      <c r="KBG30" s="54"/>
      <c r="KBH30" s="54"/>
      <c r="KBI30" s="54"/>
      <c r="KBJ30" s="54"/>
      <c r="KBK30" s="54"/>
      <c r="KBL30" s="54"/>
      <c r="KBM30" s="54"/>
      <c r="KBN30" s="54"/>
      <c r="KBO30" s="54"/>
      <c r="KBP30" s="54"/>
      <c r="KBQ30" s="54"/>
      <c r="KBR30" s="54"/>
      <c r="KBS30" s="54"/>
      <c r="KBT30" s="54"/>
      <c r="KBU30" s="54"/>
      <c r="KBV30" s="54"/>
      <c r="KBW30" s="54"/>
      <c r="KBX30" s="54"/>
      <c r="KBY30" s="54"/>
      <c r="KBZ30" s="54"/>
      <c r="KCA30" s="54"/>
      <c r="KCB30" s="54"/>
      <c r="KCC30" s="54"/>
      <c r="KCD30" s="54"/>
      <c r="KCE30" s="54"/>
      <c r="KCF30" s="54"/>
      <c r="KCG30" s="54"/>
      <c r="KCH30" s="54"/>
      <c r="KCI30" s="54"/>
      <c r="KCJ30" s="54"/>
      <c r="KCK30" s="54"/>
      <c r="KCL30" s="54"/>
      <c r="KCM30" s="54"/>
      <c r="KCN30" s="54"/>
      <c r="KCO30" s="54"/>
      <c r="KCP30" s="54"/>
      <c r="KCQ30" s="54"/>
      <c r="KCR30" s="54"/>
      <c r="KCS30" s="54"/>
      <c r="KCT30" s="54"/>
      <c r="KCU30" s="54"/>
      <c r="KCV30" s="54"/>
      <c r="KCW30" s="54"/>
      <c r="KCX30" s="54"/>
      <c r="KCY30" s="54"/>
      <c r="KCZ30" s="54"/>
      <c r="KDA30" s="54"/>
      <c r="KDB30" s="54"/>
      <c r="KDC30" s="54"/>
      <c r="KDD30" s="54"/>
      <c r="KDE30" s="54"/>
      <c r="KDF30" s="54"/>
      <c r="KDG30" s="54"/>
      <c r="KDH30" s="54"/>
      <c r="KDI30" s="54"/>
      <c r="KDJ30" s="54"/>
      <c r="KDK30" s="54"/>
      <c r="KDL30" s="54"/>
      <c r="KDM30" s="54"/>
      <c r="KDN30" s="54"/>
      <c r="KDO30" s="54"/>
      <c r="KDP30" s="54"/>
      <c r="KDQ30" s="54"/>
      <c r="KDR30" s="54"/>
      <c r="KDS30" s="54"/>
      <c r="KDT30" s="54"/>
      <c r="KDU30" s="54"/>
      <c r="KDV30" s="54"/>
      <c r="KDW30" s="54"/>
      <c r="KDX30" s="54"/>
      <c r="KDY30" s="54"/>
      <c r="KDZ30" s="54"/>
      <c r="KEA30" s="54"/>
      <c r="KEB30" s="54"/>
      <c r="KEC30" s="54"/>
      <c r="KED30" s="54"/>
      <c r="KEE30" s="54"/>
      <c r="KEF30" s="54"/>
      <c r="KEG30" s="54"/>
      <c r="KEH30" s="54"/>
      <c r="KEI30" s="54"/>
      <c r="KEJ30" s="54"/>
      <c r="KEK30" s="54"/>
      <c r="KEL30" s="54"/>
      <c r="KEM30" s="54"/>
      <c r="KEN30" s="54"/>
      <c r="KEO30" s="54"/>
      <c r="KEP30" s="54"/>
      <c r="KEQ30" s="54"/>
      <c r="KER30" s="54"/>
      <c r="KES30" s="54"/>
      <c r="KET30" s="54"/>
      <c r="KEU30" s="54"/>
      <c r="KEV30" s="54"/>
      <c r="KEW30" s="54"/>
      <c r="KEX30" s="54"/>
      <c r="KEY30" s="54"/>
      <c r="KEZ30" s="54"/>
      <c r="KFA30" s="54"/>
      <c r="KFB30" s="54"/>
      <c r="KFC30" s="54"/>
      <c r="KFD30" s="54"/>
      <c r="KFE30" s="54"/>
      <c r="KFF30" s="54"/>
      <c r="KFG30" s="54"/>
      <c r="KFH30" s="54"/>
      <c r="KFI30" s="54"/>
      <c r="KFJ30" s="54"/>
      <c r="KFK30" s="54"/>
      <c r="KFL30" s="54"/>
      <c r="KFM30" s="54"/>
      <c r="KFN30" s="54"/>
      <c r="KFO30" s="54"/>
      <c r="KFP30" s="54"/>
      <c r="KFQ30" s="54"/>
      <c r="KFR30" s="54"/>
      <c r="KFS30" s="54"/>
      <c r="KFT30" s="54"/>
      <c r="KFU30" s="54"/>
      <c r="KFV30" s="54"/>
      <c r="KFW30" s="54"/>
      <c r="KFX30" s="54"/>
      <c r="KFY30" s="54"/>
      <c r="KFZ30" s="54"/>
      <c r="KGA30" s="54"/>
      <c r="KGB30" s="54"/>
      <c r="KGC30" s="54"/>
      <c r="KGD30" s="54"/>
      <c r="KGE30" s="54"/>
      <c r="KGF30" s="54"/>
      <c r="KGG30" s="54"/>
      <c r="KGH30" s="54"/>
      <c r="KGI30" s="54"/>
      <c r="KGJ30" s="54"/>
      <c r="KGK30" s="54"/>
      <c r="KGL30" s="54"/>
      <c r="KGM30" s="54"/>
      <c r="KGN30" s="54"/>
      <c r="KGO30" s="54"/>
      <c r="KGP30" s="54"/>
      <c r="KGQ30" s="54"/>
      <c r="KGR30" s="54"/>
      <c r="KGS30" s="54"/>
      <c r="KGT30" s="54"/>
      <c r="KGU30" s="54"/>
      <c r="KGV30" s="54"/>
      <c r="KGW30" s="54"/>
      <c r="KGX30" s="54"/>
      <c r="KGY30" s="54"/>
      <c r="KGZ30" s="54"/>
      <c r="KHA30" s="54"/>
      <c r="KHB30" s="54"/>
      <c r="KHC30" s="54"/>
      <c r="KHD30" s="54"/>
      <c r="KHE30" s="54"/>
      <c r="KHF30" s="54"/>
      <c r="KHG30" s="54"/>
      <c r="KHH30" s="54"/>
      <c r="KHI30" s="54"/>
      <c r="KHJ30" s="54"/>
      <c r="KHK30" s="54"/>
      <c r="KHL30" s="54"/>
      <c r="KHM30" s="54"/>
      <c r="KHN30" s="54"/>
      <c r="KHO30" s="54"/>
      <c r="KHP30" s="54"/>
      <c r="KHQ30" s="54"/>
      <c r="KHR30" s="54"/>
      <c r="KHS30" s="54"/>
      <c r="KHT30" s="54"/>
      <c r="KHU30" s="54"/>
      <c r="KHV30" s="54"/>
      <c r="KHW30" s="54"/>
      <c r="KHX30" s="54"/>
      <c r="KHY30" s="54"/>
      <c r="KHZ30" s="54"/>
      <c r="KIA30" s="54"/>
      <c r="KIB30" s="54"/>
      <c r="KIC30" s="54"/>
      <c r="KID30" s="54"/>
      <c r="KIE30" s="54"/>
      <c r="KIF30" s="54"/>
      <c r="KIG30" s="54"/>
      <c r="KIH30" s="54"/>
      <c r="KII30" s="54"/>
      <c r="KIJ30" s="54"/>
      <c r="KIK30" s="54"/>
      <c r="KIL30" s="54"/>
      <c r="KIM30" s="54"/>
      <c r="KIN30" s="54"/>
      <c r="KIO30" s="54"/>
      <c r="KIP30" s="54"/>
      <c r="KIQ30" s="54"/>
      <c r="KIR30" s="54"/>
      <c r="KIS30" s="54"/>
      <c r="KIT30" s="54"/>
      <c r="KIU30" s="54"/>
      <c r="KIV30" s="54"/>
      <c r="KIW30" s="54"/>
      <c r="KIX30" s="54"/>
      <c r="KIY30" s="54"/>
      <c r="KIZ30" s="54"/>
      <c r="KJA30" s="54"/>
      <c r="KJB30" s="54"/>
      <c r="KJC30" s="54"/>
      <c r="KJD30" s="54"/>
      <c r="KJE30" s="54"/>
      <c r="KJF30" s="54"/>
      <c r="KJG30" s="54"/>
      <c r="KJH30" s="54"/>
      <c r="KJI30" s="54"/>
      <c r="KJJ30" s="54"/>
      <c r="KJK30" s="54"/>
      <c r="KJL30" s="54"/>
      <c r="KJM30" s="54"/>
      <c r="KJN30" s="54"/>
      <c r="KJO30" s="54"/>
      <c r="KJP30" s="54"/>
      <c r="KJQ30" s="54"/>
      <c r="KJR30" s="54"/>
      <c r="KJS30" s="54"/>
      <c r="KJT30" s="54"/>
      <c r="KJU30" s="54"/>
      <c r="KJV30" s="54"/>
      <c r="KJW30" s="54"/>
      <c r="KJX30" s="54"/>
      <c r="KJY30" s="54"/>
      <c r="KJZ30" s="54"/>
      <c r="KKA30" s="54"/>
      <c r="KKB30" s="54"/>
      <c r="KKC30" s="54"/>
      <c r="KKD30" s="54"/>
      <c r="KKE30" s="54"/>
      <c r="KKF30" s="54"/>
      <c r="KKG30" s="54"/>
      <c r="KKH30" s="54"/>
      <c r="KKI30" s="54"/>
      <c r="KKJ30" s="54"/>
      <c r="KKK30" s="54"/>
      <c r="KKL30" s="54"/>
      <c r="KKM30" s="54"/>
      <c r="KKN30" s="54"/>
      <c r="KKO30" s="54"/>
      <c r="KKP30" s="54"/>
      <c r="KKQ30" s="54"/>
      <c r="KKR30" s="54"/>
      <c r="KKS30" s="54"/>
      <c r="KKT30" s="54"/>
      <c r="KKU30" s="54"/>
      <c r="KKV30" s="54"/>
      <c r="KKW30" s="54"/>
      <c r="KKX30" s="54"/>
      <c r="KKY30" s="54"/>
      <c r="KKZ30" s="54"/>
      <c r="KLA30" s="54"/>
      <c r="KLB30" s="54"/>
      <c r="KLC30" s="54"/>
      <c r="KLD30" s="54"/>
      <c r="KLE30" s="54"/>
      <c r="KLF30" s="54"/>
      <c r="KLG30" s="54"/>
      <c r="KLH30" s="54"/>
      <c r="KLI30" s="54"/>
      <c r="KLJ30" s="54"/>
      <c r="KLK30" s="54"/>
      <c r="KLL30" s="54"/>
      <c r="KLM30" s="54"/>
      <c r="KLN30" s="54"/>
      <c r="KLO30" s="54"/>
      <c r="KLP30" s="54"/>
      <c r="KLQ30" s="54"/>
      <c r="KLR30" s="54"/>
      <c r="KLS30" s="54"/>
      <c r="KLT30" s="54"/>
      <c r="KLU30" s="54"/>
      <c r="KLV30" s="54"/>
      <c r="KLW30" s="54"/>
      <c r="KLX30" s="54"/>
      <c r="KLY30" s="54"/>
      <c r="KLZ30" s="54"/>
      <c r="KMA30" s="54"/>
      <c r="KMB30" s="54"/>
      <c r="KMC30" s="54"/>
      <c r="KMD30" s="54"/>
      <c r="KME30" s="54"/>
      <c r="KMF30" s="54"/>
      <c r="KMG30" s="54"/>
      <c r="KMH30" s="54"/>
      <c r="KMI30" s="54"/>
      <c r="KMJ30" s="54"/>
      <c r="KMK30" s="54"/>
      <c r="KML30" s="54"/>
      <c r="KMM30" s="54"/>
      <c r="KMN30" s="54"/>
      <c r="KMO30" s="54"/>
      <c r="KMP30" s="54"/>
      <c r="KMQ30" s="54"/>
      <c r="KMR30" s="54"/>
      <c r="KMS30" s="54"/>
      <c r="KMT30" s="54"/>
      <c r="KMU30" s="54"/>
      <c r="KMV30" s="54"/>
      <c r="KMW30" s="54"/>
      <c r="KMX30" s="54"/>
      <c r="KMY30" s="54"/>
      <c r="KMZ30" s="54"/>
      <c r="KNA30" s="54"/>
      <c r="KNB30" s="54"/>
      <c r="KNC30" s="54"/>
      <c r="KND30" s="54"/>
      <c r="KNE30" s="54"/>
      <c r="KNF30" s="54"/>
      <c r="KNG30" s="54"/>
      <c r="KNH30" s="54"/>
      <c r="KNI30" s="54"/>
      <c r="KNJ30" s="54"/>
      <c r="KNK30" s="54"/>
      <c r="KNL30" s="54"/>
      <c r="KNM30" s="54"/>
      <c r="KNN30" s="54"/>
      <c r="KNO30" s="54"/>
      <c r="KNP30" s="54"/>
      <c r="KNQ30" s="54"/>
      <c r="KNR30" s="54"/>
      <c r="KNS30" s="54"/>
      <c r="KNT30" s="54"/>
      <c r="KNU30" s="54"/>
      <c r="KNV30" s="54"/>
      <c r="KNW30" s="54"/>
      <c r="KNX30" s="54"/>
      <c r="KNY30" s="54"/>
      <c r="KNZ30" s="54"/>
      <c r="KOA30" s="54"/>
      <c r="KOB30" s="54"/>
      <c r="KOC30" s="54"/>
      <c r="KOD30" s="54"/>
      <c r="KOE30" s="54"/>
      <c r="KOF30" s="54"/>
      <c r="KOG30" s="54"/>
      <c r="KOH30" s="54"/>
      <c r="KOI30" s="54"/>
      <c r="KOJ30" s="54"/>
      <c r="KOK30" s="54"/>
      <c r="KOL30" s="54"/>
      <c r="KOM30" s="54"/>
      <c r="KON30" s="54"/>
      <c r="KOO30" s="54"/>
      <c r="KOP30" s="54"/>
      <c r="KOQ30" s="54"/>
      <c r="KOR30" s="54"/>
      <c r="KOS30" s="54"/>
      <c r="KOT30" s="54"/>
      <c r="KOU30" s="54"/>
      <c r="KOV30" s="54"/>
      <c r="KOW30" s="54"/>
      <c r="KOX30" s="54"/>
      <c r="KOY30" s="54"/>
      <c r="KOZ30" s="54"/>
      <c r="KPA30" s="54"/>
      <c r="KPB30" s="54"/>
      <c r="KPC30" s="54"/>
      <c r="KPD30" s="54"/>
      <c r="KPE30" s="54"/>
      <c r="KPF30" s="54"/>
      <c r="KPG30" s="54"/>
      <c r="KPH30" s="54"/>
      <c r="KPI30" s="54"/>
      <c r="KPJ30" s="54"/>
      <c r="KPK30" s="54"/>
      <c r="KPL30" s="54"/>
      <c r="KPM30" s="54"/>
      <c r="KPN30" s="54"/>
      <c r="KPO30" s="54"/>
      <c r="KPP30" s="54"/>
      <c r="KPQ30" s="54"/>
      <c r="KPR30" s="54"/>
      <c r="KPS30" s="54"/>
      <c r="KPT30" s="54"/>
      <c r="KPU30" s="54"/>
      <c r="KPV30" s="54"/>
      <c r="KPW30" s="54"/>
      <c r="KPX30" s="54"/>
      <c r="KPY30" s="54"/>
      <c r="KPZ30" s="54"/>
      <c r="KQA30" s="54"/>
      <c r="KQB30" s="54"/>
      <c r="KQC30" s="54"/>
      <c r="KQD30" s="54"/>
      <c r="KQE30" s="54"/>
      <c r="KQF30" s="54"/>
      <c r="KQG30" s="54"/>
      <c r="KQH30" s="54"/>
      <c r="KQI30" s="54"/>
      <c r="KQJ30" s="54"/>
      <c r="KQK30" s="54"/>
      <c r="KQL30" s="54"/>
      <c r="KQM30" s="54"/>
      <c r="KQN30" s="54"/>
      <c r="KQO30" s="54"/>
      <c r="KQP30" s="54"/>
      <c r="KQQ30" s="54"/>
      <c r="KQR30" s="54"/>
      <c r="KQS30" s="54"/>
      <c r="KQT30" s="54"/>
      <c r="KQU30" s="54"/>
      <c r="KQV30" s="54"/>
      <c r="KQW30" s="54"/>
      <c r="KQX30" s="54"/>
      <c r="KQY30" s="54"/>
      <c r="KQZ30" s="54"/>
      <c r="KRA30" s="54"/>
      <c r="KRB30" s="54"/>
      <c r="KRC30" s="54"/>
      <c r="KRD30" s="54"/>
      <c r="KRE30" s="54"/>
      <c r="KRF30" s="54"/>
      <c r="KRG30" s="54"/>
      <c r="KRH30" s="54"/>
      <c r="KRI30" s="54"/>
      <c r="KRJ30" s="54"/>
      <c r="KRK30" s="54"/>
      <c r="KRL30" s="54"/>
      <c r="KRM30" s="54"/>
      <c r="KRN30" s="54"/>
      <c r="KRO30" s="54"/>
      <c r="KRP30" s="54"/>
      <c r="KRQ30" s="54"/>
      <c r="KRR30" s="54"/>
      <c r="KRS30" s="54"/>
      <c r="KRT30" s="54"/>
      <c r="KRU30" s="54"/>
      <c r="KRV30" s="54"/>
      <c r="KRW30" s="54"/>
      <c r="KRX30" s="54"/>
      <c r="KRY30" s="54"/>
      <c r="KRZ30" s="54"/>
      <c r="KSA30" s="54"/>
      <c r="KSB30" s="54"/>
      <c r="KSC30" s="54"/>
      <c r="KSD30" s="54"/>
      <c r="KSE30" s="54"/>
      <c r="KSF30" s="54"/>
      <c r="KSG30" s="54"/>
      <c r="KSH30" s="54"/>
      <c r="KSI30" s="54"/>
      <c r="KSJ30" s="54"/>
      <c r="KSK30" s="54"/>
      <c r="KSL30" s="54"/>
      <c r="KSM30" s="54"/>
      <c r="KSN30" s="54"/>
      <c r="KSO30" s="54"/>
      <c r="KSP30" s="54"/>
      <c r="KSQ30" s="54"/>
      <c r="KSR30" s="54"/>
      <c r="KSS30" s="54"/>
      <c r="KST30" s="54"/>
      <c r="KSU30" s="54"/>
      <c r="KSV30" s="54"/>
      <c r="KSW30" s="54"/>
      <c r="KSX30" s="54"/>
      <c r="KSY30" s="54"/>
      <c r="KSZ30" s="54"/>
      <c r="KTA30" s="54"/>
      <c r="KTB30" s="54"/>
      <c r="KTC30" s="54"/>
      <c r="KTD30" s="54"/>
      <c r="KTE30" s="54"/>
      <c r="KTF30" s="54"/>
      <c r="KTG30" s="54"/>
      <c r="KTH30" s="54"/>
      <c r="KTI30" s="54"/>
      <c r="KTJ30" s="54"/>
      <c r="KTK30" s="54"/>
      <c r="KTL30" s="54"/>
      <c r="KTM30" s="54"/>
      <c r="KTN30" s="54"/>
      <c r="KTO30" s="54"/>
      <c r="KTP30" s="54"/>
      <c r="KTQ30" s="54"/>
      <c r="KTR30" s="54"/>
      <c r="KTS30" s="54"/>
      <c r="KTT30" s="54"/>
      <c r="KTU30" s="54"/>
      <c r="KTV30" s="54"/>
      <c r="KTW30" s="54"/>
      <c r="KTX30" s="54"/>
      <c r="KTY30" s="54"/>
      <c r="KTZ30" s="54"/>
      <c r="KUA30" s="54"/>
      <c r="KUB30" s="54"/>
      <c r="KUC30" s="54"/>
      <c r="KUD30" s="54"/>
      <c r="KUE30" s="54"/>
      <c r="KUF30" s="54"/>
      <c r="KUG30" s="54"/>
      <c r="KUH30" s="54"/>
      <c r="KUI30" s="54"/>
      <c r="KUJ30" s="54"/>
      <c r="KUK30" s="54"/>
      <c r="KUL30" s="54"/>
      <c r="KUM30" s="54"/>
      <c r="KUN30" s="54"/>
      <c r="KUO30" s="54"/>
      <c r="KUP30" s="54"/>
      <c r="KUQ30" s="54"/>
      <c r="KUR30" s="54"/>
      <c r="KUS30" s="54"/>
      <c r="KUT30" s="54"/>
      <c r="KUU30" s="54"/>
      <c r="KUV30" s="54"/>
      <c r="KUW30" s="54"/>
      <c r="KUX30" s="54"/>
      <c r="KUY30" s="54"/>
      <c r="KUZ30" s="54"/>
      <c r="KVA30" s="54"/>
      <c r="KVB30" s="54"/>
      <c r="KVC30" s="54"/>
      <c r="KVD30" s="54"/>
      <c r="KVE30" s="54"/>
      <c r="KVF30" s="54"/>
      <c r="KVG30" s="54"/>
      <c r="KVH30" s="54"/>
      <c r="KVI30" s="54"/>
      <c r="KVJ30" s="54"/>
      <c r="KVK30" s="54"/>
      <c r="KVL30" s="54"/>
      <c r="KVM30" s="54"/>
      <c r="KVN30" s="54"/>
      <c r="KVO30" s="54"/>
      <c r="KVP30" s="54"/>
      <c r="KVQ30" s="54"/>
      <c r="KVR30" s="54"/>
      <c r="KVS30" s="54"/>
      <c r="KVT30" s="54"/>
      <c r="KVU30" s="54"/>
      <c r="KVV30" s="54"/>
      <c r="KVW30" s="54"/>
      <c r="KVX30" s="54"/>
      <c r="KVY30" s="54"/>
      <c r="KVZ30" s="54"/>
      <c r="KWA30" s="54"/>
      <c r="KWB30" s="54"/>
      <c r="KWC30" s="54"/>
      <c r="KWD30" s="54"/>
      <c r="KWE30" s="54"/>
      <c r="KWF30" s="54"/>
      <c r="KWG30" s="54"/>
      <c r="KWH30" s="54"/>
      <c r="KWI30" s="54"/>
      <c r="KWJ30" s="54"/>
      <c r="KWK30" s="54"/>
      <c r="KWL30" s="54"/>
      <c r="KWM30" s="54"/>
      <c r="KWN30" s="54"/>
      <c r="KWO30" s="54"/>
      <c r="KWP30" s="54"/>
      <c r="KWQ30" s="54"/>
      <c r="KWR30" s="54"/>
      <c r="KWS30" s="54"/>
      <c r="KWT30" s="54"/>
      <c r="KWU30" s="54"/>
      <c r="KWV30" s="54"/>
      <c r="KWW30" s="54"/>
      <c r="KWX30" s="54"/>
      <c r="KWY30" s="54"/>
      <c r="KWZ30" s="54"/>
      <c r="KXA30" s="54"/>
      <c r="KXB30" s="54"/>
      <c r="KXC30" s="54"/>
      <c r="KXD30" s="54"/>
      <c r="KXE30" s="54"/>
      <c r="KXF30" s="54"/>
      <c r="KXG30" s="54"/>
      <c r="KXH30" s="54"/>
      <c r="KXI30" s="54"/>
      <c r="KXJ30" s="54"/>
      <c r="KXK30" s="54"/>
      <c r="KXL30" s="54"/>
      <c r="KXM30" s="54"/>
      <c r="KXN30" s="54"/>
      <c r="KXO30" s="54"/>
      <c r="KXP30" s="54"/>
      <c r="KXQ30" s="54"/>
      <c r="KXR30" s="54"/>
      <c r="KXS30" s="54"/>
      <c r="KXT30" s="54"/>
      <c r="KXU30" s="54"/>
      <c r="KXV30" s="54"/>
      <c r="KXW30" s="54"/>
      <c r="KXX30" s="54"/>
      <c r="KXY30" s="54"/>
      <c r="KXZ30" s="54"/>
      <c r="KYA30" s="54"/>
      <c r="KYB30" s="54"/>
      <c r="KYC30" s="54"/>
      <c r="KYD30" s="54"/>
      <c r="KYE30" s="54"/>
      <c r="KYF30" s="54"/>
      <c r="KYG30" s="54"/>
      <c r="KYH30" s="54"/>
      <c r="KYI30" s="54"/>
      <c r="KYJ30" s="54"/>
      <c r="KYK30" s="54"/>
      <c r="KYL30" s="54"/>
      <c r="KYM30" s="54"/>
      <c r="KYN30" s="54"/>
      <c r="KYO30" s="54"/>
      <c r="KYP30" s="54"/>
      <c r="KYQ30" s="54"/>
      <c r="KYR30" s="54"/>
      <c r="KYS30" s="54"/>
      <c r="KYT30" s="54"/>
      <c r="KYU30" s="54"/>
      <c r="KYV30" s="54"/>
      <c r="KYW30" s="54"/>
      <c r="KYX30" s="54"/>
      <c r="KYY30" s="54"/>
      <c r="KYZ30" s="54"/>
      <c r="KZA30" s="54"/>
      <c r="KZB30" s="54"/>
      <c r="KZC30" s="54"/>
      <c r="KZD30" s="54"/>
      <c r="KZE30" s="54"/>
      <c r="KZF30" s="54"/>
      <c r="KZG30" s="54"/>
      <c r="KZH30" s="54"/>
      <c r="KZI30" s="54"/>
      <c r="KZJ30" s="54"/>
      <c r="KZK30" s="54"/>
      <c r="KZL30" s="54"/>
      <c r="KZM30" s="54"/>
      <c r="KZN30" s="54"/>
      <c r="KZO30" s="54"/>
      <c r="KZP30" s="54"/>
      <c r="KZQ30" s="54"/>
      <c r="KZR30" s="54"/>
      <c r="KZS30" s="54"/>
      <c r="KZT30" s="54"/>
      <c r="KZU30" s="54"/>
      <c r="KZV30" s="54"/>
      <c r="KZW30" s="54"/>
      <c r="KZX30" s="54"/>
      <c r="KZY30" s="54"/>
      <c r="KZZ30" s="54"/>
      <c r="LAA30" s="54"/>
      <c r="LAB30" s="54"/>
      <c r="LAC30" s="54"/>
      <c r="LAD30" s="54"/>
      <c r="LAE30" s="54"/>
      <c r="LAF30" s="54"/>
      <c r="LAG30" s="54"/>
      <c r="LAH30" s="54"/>
      <c r="LAI30" s="54"/>
      <c r="LAJ30" s="54"/>
      <c r="LAK30" s="54"/>
      <c r="LAL30" s="54"/>
      <c r="LAM30" s="54"/>
      <c r="LAN30" s="54"/>
      <c r="LAO30" s="54"/>
      <c r="LAP30" s="54"/>
      <c r="LAQ30" s="54"/>
      <c r="LAR30" s="54"/>
      <c r="LAS30" s="54"/>
      <c r="LAT30" s="54"/>
      <c r="LAU30" s="54"/>
      <c r="LAV30" s="54"/>
      <c r="LAW30" s="54"/>
      <c r="LAX30" s="54"/>
      <c r="LAY30" s="54"/>
      <c r="LAZ30" s="54"/>
      <c r="LBA30" s="54"/>
      <c r="LBB30" s="54"/>
      <c r="LBC30" s="54"/>
      <c r="LBD30" s="54"/>
      <c r="LBE30" s="54"/>
      <c r="LBF30" s="54"/>
      <c r="LBG30" s="54"/>
      <c r="LBH30" s="54"/>
      <c r="LBI30" s="54"/>
      <c r="LBJ30" s="54"/>
      <c r="LBK30" s="54"/>
      <c r="LBL30" s="54"/>
      <c r="LBM30" s="54"/>
      <c r="LBN30" s="54"/>
      <c r="LBO30" s="54"/>
      <c r="LBP30" s="54"/>
      <c r="LBQ30" s="54"/>
      <c r="LBR30" s="54"/>
      <c r="LBS30" s="54"/>
      <c r="LBT30" s="54"/>
      <c r="LBU30" s="54"/>
      <c r="LBV30" s="54"/>
      <c r="LBW30" s="54"/>
      <c r="LBX30" s="54"/>
      <c r="LBY30" s="54"/>
      <c r="LBZ30" s="54"/>
      <c r="LCA30" s="54"/>
      <c r="LCB30" s="54"/>
      <c r="LCC30" s="54"/>
      <c r="LCD30" s="54"/>
      <c r="LCE30" s="54"/>
      <c r="LCF30" s="54"/>
      <c r="LCG30" s="54"/>
      <c r="LCH30" s="54"/>
      <c r="LCI30" s="54"/>
      <c r="LCJ30" s="54"/>
      <c r="LCK30" s="54"/>
      <c r="LCL30" s="54"/>
      <c r="LCM30" s="54"/>
      <c r="LCN30" s="54"/>
      <c r="LCO30" s="54"/>
      <c r="LCP30" s="54"/>
      <c r="LCQ30" s="54"/>
      <c r="LCR30" s="54"/>
      <c r="LCS30" s="54"/>
      <c r="LCT30" s="54"/>
      <c r="LCU30" s="54"/>
      <c r="LCV30" s="54"/>
      <c r="LCW30" s="54"/>
      <c r="LCX30" s="54"/>
      <c r="LCY30" s="54"/>
      <c r="LCZ30" s="54"/>
      <c r="LDA30" s="54"/>
      <c r="LDB30" s="54"/>
      <c r="LDC30" s="54"/>
      <c r="LDD30" s="54"/>
      <c r="LDE30" s="54"/>
      <c r="LDF30" s="54"/>
      <c r="LDG30" s="54"/>
      <c r="LDH30" s="54"/>
      <c r="LDI30" s="54"/>
      <c r="LDJ30" s="54"/>
      <c r="LDK30" s="54"/>
      <c r="LDL30" s="54"/>
      <c r="LDM30" s="54"/>
      <c r="LDN30" s="54"/>
      <c r="LDO30" s="54"/>
      <c r="LDP30" s="54"/>
      <c r="LDQ30" s="54"/>
      <c r="LDR30" s="54"/>
      <c r="LDS30" s="54"/>
      <c r="LDT30" s="54"/>
      <c r="LDU30" s="54"/>
      <c r="LDV30" s="54"/>
      <c r="LDW30" s="54"/>
      <c r="LDX30" s="54"/>
      <c r="LDY30" s="54"/>
      <c r="LDZ30" s="54"/>
      <c r="LEA30" s="54"/>
      <c r="LEB30" s="54"/>
      <c r="LEC30" s="54"/>
      <c r="LED30" s="54"/>
      <c r="LEE30" s="54"/>
      <c r="LEF30" s="54"/>
      <c r="LEG30" s="54"/>
      <c r="LEH30" s="54"/>
      <c r="LEI30" s="54"/>
      <c r="LEJ30" s="54"/>
      <c r="LEK30" s="54"/>
      <c r="LEL30" s="54"/>
      <c r="LEM30" s="54"/>
      <c r="LEN30" s="54"/>
      <c r="LEO30" s="54"/>
      <c r="LEP30" s="54"/>
      <c r="LEQ30" s="54"/>
      <c r="LER30" s="54"/>
      <c r="LES30" s="54"/>
      <c r="LET30" s="54"/>
      <c r="LEU30" s="54"/>
      <c r="LEV30" s="54"/>
      <c r="LEW30" s="54"/>
      <c r="LEX30" s="54"/>
      <c r="LEY30" s="54"/>
      <c r="LEZ30" s="54"/>
      <c r="LFA30" s="54"/>
      <c r="LFB30" s="54"/>
      <c r="LFC30" s="54"/>
      <c r="LFD30" s="54"/>
      <c r="LFE30" s="54"/>
      <c r="LFF30" s="54"/>
      <c r="LFG30" s="54"/>
      <c r="LFH30" s="54"/>
      <c r="LFI30" s="54"/>
      <c r="LFJ30" s="54"/>
      <c r="LFK30" s="54"/>
      <c r="LFL30" s="54"/>
      <c r="LFM30" s="54"/>
      <c r="LFN30" s="54"/>
      <c r="LFO30" s="54"/>
      <c r="LFP30" s="54"/>
      <c r="LFQ30" s="54"/>
      <c r="LFR30" s="54"/>
      <c r="LFS30" s="54"/>
      <c r="LFT30" s="54"/>
      <c r="LFU30" s="54"/>
      <c r="LFV30" s="54"/>
      <c r="LFW30" s="54"/>
      <c r="LFX30" s="54"/>
      <c r="LFY30" s="54"/>
      <c r="LFZ30" s="54"/>
      <c r="LGA30" s="54"/>
      <c r="LGB30" s="54"/>
      <c r="LGC30" s="54"/>
      <c r="LGD30" s="54"/>
      <c r="LGE30" s="54"/>
      <c r="LGF30" s="54"/>
      <c r="LGG30" s="54"/>
      <c r="LGH30" s="54"/>
      <c r="LGI30" s="54"/>
      <c r="LGJ30" s="54"/>
      <c r="LGK30" s="54"/>
      <c r="LGL30" s="54"/>
      <c r="LGM30" s="54"/>
      <c r="LGN30" s="54"/>
      <c r="LGO30" s="54"/>
      <c r="LGP30" s="54"/>
      <c r="LGQ30" s="54"/>
      <c r="LGR30" s="54"/>
      <c r="LGS30" s="54"/>
      <c r="LGT30" s="54"/>
      <c r="LGU30" s="54"/>
      <c r="LGV30" s="54"/>
      <c r="LGW30" s="54"/>
      <c r="LGX30" s="54"/>
      <c r="LGY30" s="54"/>
      <c r="LGZ30" s="54"/>
      <c r="LHA30" s="54"/>
      <c r="LHB30" s="54"/>
      <c r="LHC30" s="54"/>
      <c r="LHD30" s="54"/>
      <c r="LHE30" s="54"/>
      <c r="LHF30" s="54"/>
      <c r="LHG30" s="54"/>
      <c r="LHH30" s="54"/>
      <c r="LHI30" s="54"/>
      <c r="LHJ30" s="54"/>
      <c r="LHK30" s="54"/>
      <c r="LHL30" s="54"/>
      <c r="LHM30" s="54"/>
      <c r="LHN30" s="54"/>
      <c r="LHO30" s="54"/>
      <c r="LHP30" s="54"/>
      <c r="LHQ30" s="54"/>
      <c r="LHR30" s="54"/>
      <c r="LHS30" s="54"/>
      <c r="LHT30" s="54"/>
      <c r="LHU30" s="54"/>
      <c r="LHV30" s="54"/>
      <c r="LHW30" s="54"/>
      <c r="LHX30" s="54"/>
      <c r="LHY30" s="54"/>
      <c r="LHZ30" s="54"/>
      <c r="LIA30" s="54"/>
      <c r="LIB30" s="54"/>
      <c r="LIC30" s="54"/>
      <c r="LID30" s="54"/>
      <c r="LIE30" s="54"/>
      <c r="LIF30" s="54"/>
      <c r="LIG30" s="54"/>
      <c r="LIH30" s="54"/>
      <c r="LII30" s="54"/>
      <c r="LIJ30" s="54"/>
      <c r="LIK30" s="54"/>
      <c r="LIL30" s="54"/>
      <c r="LIM30" s="54"/>
      <c r="LIN30" s="54"/>
      <c r="LIO30" s="54"/>
      <c r="LIP30" s="54"/>
      <c r="LIQ30" s="54"/>
      <c r="LIR30" s="54"/>
      <c r="LIS30" s="54"/>
      <c r="LIT30" s="54"/>
      <c r="LIU30" s="54"/>
      <c r="LIV30" s="54"/>
      <c r="LIW30" s="54"/>
      <c r="LIX30" s="54"/>
      <c r="LIY30" s="54"/>
      <c r="LIZ30" s="54"/>
      <c r="LJA30" s="54"/>
      <c r="LJB30" s="54"/>
      <c r="LJC30" s="54"/>
      <c r="LJD30" s="54"/>
      <c r="LJE30" s="54"/>
      <c r="LJF30" s="54"/>
      <c r="LJG30" s="54"/>
      <c r="LJH30" s="54"/>
      <c r="LJI30" s="54"/>
      <c r="LJJ30" s="54"/>
      <c r="LJK30" s="54"/>
      <c r="LJL30" s="54"/>
      <c r="LJM30" s="54"/>
      <c r="LJN30" s="54"/>
      <c r="LJO30" s="54"/>
      <c r="LJP30" s="54"/>
      <c r="LJQ30" s="54"/>
      <c r="LJR30" s="54"/>
      <c r="LJS30" s="54"/>
      <c r="LJT30" s="54"/>
      <c r="LJU30" s="54"/>
      <c r="LJV30" s="54"/>
      <c r="LJW30" s="54"/>
      <c r="LJX30" s="54"/>
      <c r="LJY30" s="54"/>
      <c r="LJZ30" s="54"/>
      <c r="LKA30" s="54"/>
      <c r="LKB30" s="54"/>
      <c r="LKC30" s="54"/>
      <c r="LKD30" s="54"/>
      <c r="LKE30" s="54"/>
      <c r="LKF30" s="54"/>
      <c r="LKG30" s="54"/>
      <c r="LKH30" s="54"/>
      <c r="LKI30" s="54"/>
      <c r="LKJ30" s="54"/>
      <c r="LKK30" s="54"/>
      <c r="LKL30" s="54"/>
      <c r="LKM30" s="54"/>
      <c r="LKN30" s="54"/>
      <c r="LKO30" s="54"/>
      <c r="LKP30" s="54"/>
      <c r="LKQ30" s="54"/>
      <c r="LKR30" s="54"/>
      <c r="LKS30" s="54"/>
      <c r="LKT30" s="54"/>
      <c r="LKU30" s="54"/>
      <c r="LKV30" s="54"/>
      <c r="LKW30" s="54"/>
      <c r="LKX30" s="54"/>
      <c r="LKY30" s="54"/>
      <c r="LKZ30" s="54"/>
      <c r="LLA30" s="54"/>
      <c r="LLB30" s="54"/>
      <c r="LLC30" s="54"/>
      <c r="LLD30" s="54"/>
      <c r="LLE30" s="54"/>
      <c r="LLF30" s="54"/>
      <c r="LLG30" s="54"/>
      <c r="LLH30" s="54"/>
      <c r="LLI30" s="54"/>
      <c r="LLJ30" s="54"/>
      <c r="LLK30" s="54"/>
      <c r="LLL30" s="54"/>
      <c r="LLM30" s="54"/>
      <c r="LLN30" s="54"/>
      <c r="LLO30" s="54"/>
      <c r="LLP30" s="54"/>
      <c r="LLQ30" s="54"/>
      <c r="LLR30" s="54"/>
      <c r="LLS30" s="54"/>
      <c r="LLT30" s="54"/>
      <c r="LLU30" s="54"/>
      <c r="LLV30" s="54"/>
      <c r="LLW30" s="54"/>
      <c r="LLX30" s="54"/>
      <c r="LLY30" s="54"/>
      <c r="LLZ30" s="54"/>
      <c r="LMA30" s="54"/>
      <c r="LMB30" s="54"/>
      <c r="LMC30" s="54"/>
      <c r="LMD30" s="54"/>
      <c r="LME30" s="54"/>
      <c r="LMF30" s="54"/>
      <c r="LMG30" s="54"/>
      <c r="LMH30" s="54"/>
      <c r="LMI30" s="54"/>
      <c r="LMJ30" s="54"/>
      <c r="LMK30" s="54"/>
      <c r="LML30" s="54"/>
      <c r="LMM30" s="54"/>
      <c r="LMN30" s="54"/>
      <c r="LMO30" s="54"/>
      <c r="LMP30" s="54"/>
      <c r="LMQ30" s="54"/>
      <c r="LMR30" s="54"/>
      <c r="LMS30" s="54"/>
      <c r="LMT30" s="54"/>
      <c r="LMU30" s="54"/>
      <c r="LMV30" s="54"/>
      <c r="LMW30" s="54"/>
      <c r="LMX30" s="54"/>
      <c r="LMY30" s="54"/>
      <c r="LMZ30" s="54"/>
      <c r="LNA30" s="54"/>
      <c r="LNB30" s="54"/>
      <c r="LNC30" s="54"/>
      <c r="LND30" s="54"/>
      <c r="LNE30" s="54"/>
      <c r="LNF30" s="54"/>
      <c r="LNG30" s="54"/>
      <c r="LNH30" s="54"/>
      <c r="LNI30" s="54"/>
      <c r="LNJ30" s="54"/>
      <c r="LNK30" s="54"/>
      <c r="LNL30" s="54"/>
      <c r="LNM30" s="54"/>
      <c r="LNN30" s="54"/>
      <c r="LNO30" s="54"/>
      <c r="LNP30" s="54"/>
      <c r="LNQ30" s="54"/>
      <c r="LNR30" s="54"/>
      <c r="LNS30" s="54"/>
      <c r="LNT30" s="54"/>
      <c r="LNU30" s="54"/>
      <c r="LNV30" s="54"/>
      <c r="LNW30" s="54"/>
      <c r="LNX30" s="54"/>
      <c r="LNY30" s="54"/>
      <c r="LNZ30" s="54"/>
      <c r="LOA30" s="54"/>
      <c r="LOB30" s="54"/>
      <c r="LOC30" s="54"/>
      <c r="LOD30" s="54"/>
      <c r="LOE30" s="54"/>
      <c r="LOF30" s="54"/>
      <c r="LOG30" s="54"/>
      <c r="LOH30" s="54"/>
      <c r="LOI30" s="54"/>
      <c r="LOJ30" s="54"/>
      <c r="LOK30" s="54"/>
      <c r="LOL30" s="54"/>
      <c r="LOM30" s="54"/>
      <c r="LON30" s="54"/>
      <c r="LOO30" s="54"/>
      <c r="LOP30" s="54"/>
      <c r="LOQ30" s="54"/>
      <c r="LOR30" s="54"/>
      <c r="LOS30" s="54"/>
      <c r="LOT30" s="54"/>
      <c r="LOU30" s="54"/>
      <c r="LOV30" s="54"/>
      <c r="LOW30" s="54"/>
      <c r="LOX30" s="54"/>
      <c r="LOY30" s="54"/>
      <c r="LOZ30" s="54"/>
      <c r="LPA30" s="54"/>
      <c r="LPB30" s="54"/>
      <c r="LPC30" s="54"/>
      <c r="LPD30" s="54"/>
      <c r="LPE30" s="54"/>
      <c r="LPF30" s="54"/>
      <c r="LPG30" s="54"/>
      <c r="LPH30" s="54"/>
      <c r="LPI30" s="54"/>
      <c r="LPJ30" s="54"/>
      <c r="LPK30" s="54"/>
      <c r="LPL30" s="54"/>
      <c r="LPM30" s="54"/>
      <c r="LPN30" s="54"/>
      <c r="LPO30" s="54"/>
      <c r="LPP30" s="54"/>
      <c r="LPQ30" s="54"/>
      <c r="LPR30" s="54"/>
      <c r="LPS30" s="54"/>
      <c r="LPT30" s="54"/>
      <c r="LPU30" s="54"/>
      <c r="LPV30" s="54"/>
      <c r="LPW30" s="54"/>
      <c r="LPX30" s="54"/>
      <c r="LPY30" s="54"/>
      <c r="LPZ30" s="54"/>
      <c r="LQA30" s="54"/>
      <c r="LQB30" s="54"/>
      <c r="LQC30" s="54"/>
      <c r="LQD30" s="54"/>
      <c r="LQE30" s="54"/>
      <c r="LQF30" s="54"/>
      <c r="LQG30" s="54"/>
      <c r="LQH30" s="54"/>
      <c r="LQI30" s="54"/>
      <c r="LQJ30" s="54"/>
      <c r="LQK30" s="54"/>
      <c r="LQL30" s="54"/>
      <c r="LQM30" s="54"/>
      <c r="LQN30" s="54"/>
      <c r="LQO30" s="54"/>
      <c r="LQP30" s="54"/>
      <c r="LQQ30" s="54"/>
      <c r="LQR30" s="54"/>
      <c r="LQS30" s="54"/>
      <c r="LQT30" s="54"/>
      <c r="LQU30" s="54"/>
      <c r="LQV30" s="54"/>
      <c r="LQW30" s="54"/>
      <c r="LQX30" s="54"/>
      <c r="LQY30" s="54"/>
      <c r="LQZ30" s="54"/>
      <c r="LRA30" s="54"/>
      <c r="LRB30" s="54"/>
      <c r="LRC30" s="54"/>
      <c r="LRD30" s="54"/>
      <c r="LRE30" s="54"/>
      <c r="LRF30" s="54"/>
      <c r="LRG30" s="54"/>
      <c r="LRH30" s="54"/>
      <c r="LRI30" s="54"/>
      <c r="LRJ30" s="54"/>
      <c r="LRK30" s="54"/>
      <c r="LRL30" s="54"/>
      <c r="LRM30" s="54"/>
      <c r="LRN30" s="54"/>
      <c r="LRO30" s="54"/>
      <c r="LRP30" s="54"/>
      <c r="LRQ30" s="54"/>
      <c r="LRR30" s="54"/>
      <c r="LRS30" s="54"/>
      <c r="LRT30" s="54"/>
      <c r="LRU30" s="54"/>
      <c r="LRV30" s="54"/>
      <c r="LRW30" s="54"/>
      <c r="LRX30" s="54"/>
      <c r="LRY30" s="54"/>
      <c r="LRZ30" s="54"/>
      <c r="LSA30" s="54"/>
      <c r="LSB30" s="54"/>
      <c r="LSC30" s="54"/>
      <c r="LSD30" s="54"/>
      <c r="LSE30" s="54"/>
      <c r="LSF30" s="54"/>
      <c r="LSG30" s="54"/>
      <c r="LSH30" s="54"/>
      <c r="LSI30" s="54"/>
      <c r="LSJ30" s="54"/>
      <c r="LSK30" s="54"/>
      <c r="LSL30" s="54"/>
      <c r="LSM30" s="54"/>
      <c r="LSN30" s="54"/>
      <c r="LSO30" s="54"/>
      <c r="LSP30" s="54"/>
      <c r="LSQ30" s="54"/>
      <c r="LSR30" s="54"/>
      <c r="LSS30" s="54"/>
      <c r="LST30" s="54"/>
      <c r="LSU30" s="54"/>
      <c r="LSV30" s="54"/>
      <c r="LSW30" s="54"/>
      <c r="LSX30" s="54"/>
      <c r="LSY30" s="54"/>
      <c r="LSZ30" s="54"/>
      <c r="LTA30" s="54"/>
      <c r="LTB30" s="54"/>
      <c r="LTC30" s="54"/>
      <c r="LTD30" s="54"/>
      <c r="LTE30" s="54"/>
      <c r="LTF30" s="54"/>
      <c r="LTG30" s="54"/>
      <c r="LTH30" s="54"/>
      <c r="LTI30" s="54"/>
      <c r="LTJ30" s="54"/>
      <c r="LTK30" s="54"/>
      <c r="LTL30" s="54"/>
      <c r="LTM30" s="54"/>
      <c r="LTN30" s="54"/>
      <c r="LTO30" s="54"/>
      <c r="LTP30" s="54"/>
      <c r="LTQ30" s="54"/>
      <c r="LTR30" s="54"/>
      <c r="LTS30" s="54"/>
      <c r="LTT30" s="54"/>
      <c r="LTU30" s="54"/>
      <c r="LTV30" s="54"/>
      <c r="LTW30" s="54"/>
      <c r="LTX30" s="54"/>
      <c r="LTY30" s="54"/>
      <c r="LTZ30" s="54"/>
      <c r="LUA30" s="54"/>
      <c r="LUB30" s="54"/>
      <c r="LUC30" s="54"/>
      <c r="LUD30" s="54"/>
      <c r="LUE30" s="54"/>
      <c r="LUF30" s="54"/>
      <c r="LUG30" s="54"/>
      <c r="LUH30" s="54"/>
      <c r="LUI30" s="54"/>
      <c r="LUJ30" s="54"/>
      <c r="LUK30" s="54"/>
      <c r="LUL30" s="54"/>
      <c r="LUM30" s="54"/>
      <c r="LUN30" s="54"/>
      <c r="LUO30" s="54"/>
      <c r="LUP30" s="54"/>
      <c r="LUQ30" s="54"/>
      <c r="LUR30" s="54"/>
      <c r="LUS30" s="54"/>
      <c r="LUT30" s="54"/>
      <c r="LUU30" s="54"/>
      <c r="LUV30" s="54"/>
      <c r="LUW30" s="54"/>
      <c r="LUX30" s="54"/>
      <c r="LUY30" s="54"/>
      <c r="LUZ30" s="54"/>
      <c r="LVA30" s="54"/>
      <c r="LVB30" s="54"/>
      <c r="LVC30" s="54"/>
      <c r="LVD30" s="54"/>
      <c r="LVE30" s="54"/>
      <c r="LVF30" s="54"/>
      <c r="LVG30" s="54"/>
      <c r="LVH30" s="54"/>
      <c r="LVI30" s="54"/>
      <c r="LVJ30" s="54"/>
      <c r="LVK30" s="54"/>
      <c r="LVL30" s="54"/>
      <c r="LVM30" s="54"/>
      <c r="LVN30" s="54"/>
      <c r="LVO30" s="54"/>
      <c r="LVP30" s="54"/>
      <c r="LVQ30" s="54"/>
      <c r="LVR30" s="54"/>
      <c r="LVS30" s="54"/>
      <c r="LVT30" s="54"/>
      <c r="LVU30" s="54"/>
      <c r="LVV30" s="54"/>
      <c r="LVW30" s="54"/>
      <c r="LVX30" s="54"/>
      <c r="LVY30" s="54"/>
      <c r="LVZ30" s="54"/>
      <c r="LWA30" s="54"/>
      <c r="LWB30" s="54"/>
      <c r="LWC30" s="54"/>
      <c r="LWD30" s="54"/>
      <c r="LWE30" s="54"/>
      <c r="LWF30" s="54"/>
      <c r="LWG30" s="54"/>
      <c r="LWH30" s="54"/>
      <c r="LWI30" s="54"/>
      <c r="LWJ30" s="54"/>
      <c r="LWK30" s="54"/>
      <c r="LWL30" s="54"/>
      <c r="LWM30" s="54"/>
      <c r="LWN30" s="54"/>
      <c r="LWO30" s="54"/>
      <c r="LWP30" s="54"/>
      <c r="LWQ30" s="54"/>
      <c r="LWR30" s="54"/>
      <c r="LWS30" s="54"/>
      <c r="LWT30" s="54"/>
      <c r="LWU30" s="54"/>
      <c r="LWV30" s="54"/>
      <c r="LWW30" s="54"/>
      <c r="LWX30" s="54"/>
      <c r="LWY30" s="54"/>
      <c r="LWZ30" s="54"/>
      <c r="LXA30" s="54"/>
      <c r="LXB30" s="54"/>
      <c r="LXC30" s="54"/>
      <c r="LXD30" s="54"/>
      <c r="LXE30" s="54"/>
      <c r="LXF30" s="54"/>
      <c r="LXG30" s="54"/>
      <c r="LXH30" s="54"/>
      <c r="LXI30" s="54"/>
      <c r="LXJ30" s="54"/>
      <c r="LXK30" s="54"/>
      <c r="LXL30" s="54"/>
      <c r="LXM30" s="54"/>
      <c r="LXN30" s="54"/>
      <c r="LXO30" s="54"/>
      <c r="LXP30" s="54"/>
      <c r="LXQ30" s="54"/>
      <c r="LXR30" s="54"/>
      <c r="LXS30" s="54"/>
      <c r="LXT30" s="54"/>
      <c r="LXU30" s="54"/>
      <c r="LXV30" s="54"/>
      <c r="LXW30" s="54"/>
      <c r="LXX30" s="54"/>
      <c r="LXY30" s="54"/>
      <c r="LXZ30" s="54"/>
      <c r="LYA30" s="54"/>
      <c r="LYB30" s="54"/>
      <c r="LYC30" s="54"/>
      <c r="LYD30" s="54"/>
      <c r="LYE30" s="54"/>
      <c r="LYF30" s="54"/>
      <c r="LYG30" s="54"/>
      <c r="LYH30" s="54"/>
      <c r="LYI30" s="54"/>
      <c r="LYJ30" s="54"/>
      <c r="LYK30" s="54"/>
      <c r="LYL30" s="54"/>
      <c r="LYM30" s="54"/>
      <c r="LYN30" s="54"/>
      <c r="LYO30" s="54"/>
      <c r="LYP30" s="54"/>
      <c r="LYQ30" s="54"/>
      <c r="LYR30" s="54"/>
      <c r="LYS30" s="54"/>
      <c r="LYT30" s="54"/>
      <c r="LYU30" s="54"/>
      <c r="LYV30" s="54"/>
      <c r="LYW30" s="54"/>
      <c r="LYX30" s="54"/>
      <c r="LYY30" s="54"/>
      <c r="LYZ30" s="54"/>
      <c r="LZA30" s="54"/>
      <c r="LZB30" s="54"/>
      <c r="LZC30" s="54"/>
      <c r="LZD30" s="54"/>
      <c r="LZE30" s="54"/>
      <c r="LZF30" s="54"/>
      <c r="LZG30" s="54"/>
      <c r="LZH30" s="54"/>
      <c r="LZI30" s="54"/>
      <c r="LZJ30" s="54"/>
      <c r="LZK30" s="54"/>
      <c r="LZL30" s="54"/>
      <c r="LZM30" s="54"/>
      <c r="LZN30" s="54"/>
      <c r="LZO30" s="54"/>
      <c r="LZP30" s="54"/>
      <c r="LZQ30" s="54"/>
      <c r="LZR30" s="54"/>
      <c r="LZS30" s="54"/>
      <c r="LZT30" s="54"/>
      <c r="LZU30" s="54"/>
      <c r="LZV30" s="54"/>
      <c r="LZW30" s="54"/>
      <c r="LZX30" s="54"/>
      <c r="LZY30" s="54"/>
      <c r="LZZ30" s="54"/>
      <c r="MAA30" s="54"/>
      <c r="MAB30" s="54"/>
      <c r="MAC30" s="54"/>
      <c r="MAD30" s="54"/>
      <c r="MAE30" s="54"/>
      <c r="MAF30" s="54"/>
      <c r="MAG30" s="54"/>
      <c r="MAH30" s="54"/>
      <c r="MAI30" s="54"/>
      <c r="MAJ30" s="54"/>
      <c r="MAK30" s="54"/>
      <c r="MAL30" s="54"/>
      <c r="MAM30" s="54"/>
      <c r="MAN30" s="54"/>
      <c r="MAO30" s="54"/>
      <c r="MAP30" s="54"/>
      <c r="MAQ30" s="54"/>
      <c r="MAR30" s="54"/>
      <c r="MAS30" s="54"/>
      <c r="MAT30" s="54"/>
      <c r="MAU30" s="54"/>
      <c r="MAV30" s="54"/>
      <c r="MAW30" s="54"/>
      <c r="MAX30" s="54"/>
      <c r="MAY30" s="54"/>
      <c r="MAZ30" s="54"/>
      <c r="MBA30" s="54"/>
      <c r="MBB30" s="54"/>
      <c r="MBC30" s="54"/>
      <c r="MBD30" s="54"/>
      <c r="MBE30" s="54"/>
      <c r="MBF30" s="54"/>
      <c r="MBG30" s="54"/>
      <c r="MBH30" s="54"/>
      <c r="MBI30" s="54"/>
      <c r="MBJ30" s="54"/>
      <c r="MBK30" s="54"/>
      <c r="MBL30" s="54"/>
      <c r="MBM30" s="54"/>
      <c r="MBN30" s="54"/>
      <c r="MBO30" s="54"/>
      <c r="MBP30" s="54"/>
      <c r="MBQ30" s="54"/>
      <c r="MBR30" s="54"/>
      <c r="MBS30" s="54"/>
      <c r="MBT30" s="54"/>
      <c r="MBU30" s="54"/>
      <c r="MBV30" s="54"/>
      <c r="MBW30" s="54"/>
      <c r="MBX30" s="54"/>
      <c r="MBY30" s="54"/>
      <c r="MBZ30" s="54"/>
      <c r="MCA30" s="54"/>
      <c r="MCB30" s="54"/>
      <c r="MCC30" s="54"/>
      <c r="MCD30" s="54"/>
      <c r="MCE30" s="54"/>
      <c r="MCF30" s="54"/>
      <c r="MCG30" s="54"/>
      <c r="MCH30" s="54"/>
      <c r="MCI30" s="54"/>
      <c r="MCJ30" s="54"/>
      <c r="MCK30" s="54"/>
      <c r="MCL30" s="54"/>
      <c r="MCM30" s="54"/>
      <c r="MCN30" s="54"/>
      <c r="MCO30" s="54"/>
      <c r="MCP30" s="54"/>
      <c r="MCQ30" s="54"/>
      <c r="MCR30" s="54"/>
      <c r="MCS30" s="54"/>
      <c r="MCT30" s="54"/>
      <c r="MCU30" s="54"/>
      <c r="MCV30" s="54"/>
      <c r="MCW30" s="54"/>
      <c r="MCX30" s="54"/>
      <c r="MCY30" s="54"/>
      <c r="MCZ30" s="54"/>
      <c r="MDA30" s="54"/>
      <c r="MDB30" s="54"/>
      <c r="MDC30" s="54"/>
      <c r="MDD30" s="54"/>
      <c r="MDE30" s="54"/>
      <c r="MDF30" s="54"/>
      <c r="MDG30" s="54"/>
      <c r="MDH30" s="54"/>
      <c r="MDI30" s="54"/>
      <c r="MDJ30" s="54"/>
      <c r="MDK30" s="54"/>
      <c r="MDL30" s="54"/>
      <c r="MDM30" s="54"/>
      <c r="MDN30" s="54"/>
      <c r="MDO30" s="54"/>
      <c r="MDP30" s="54"/>
      <c r="MDQ30" s="54"/>
      <c r="MDR30" s="54"/>
      <c r="MDS30" s="54"/>
      <c r="MDT30" s="54"/>
      <c r="MDU30" s="54"/>
      <c r="MDV30" s="54"/>
      <c r="MDW30" s="54"/>
      <c r="MDX30" s="54"/>
      <c r="MDY30" s="54"/>
      <c r="MDZ30" s="54"/>
      <c r="MEA30" s="54"/>
      <c r="MEB30" s="54"/>
      <c r="MEC30" s="54"/>
      <c r="MED30" s="54"/>
      <c r="MEE30" s="54"/>
      <c r="MEF30" s="54"/>
      <c r="MEG30" s="54"/>
      <c r="MEH30" s="54"/>
      <c r="MEI30" s="54"/>
      <c r="MEJ30" s="54"/>
      <c r="MEK30" s="54"/>
      <c r="MEL30" s="54"/>
      <c r="MEM30" s="54"/>
      <c r="MEN30" s="54"/>
      <c r="MEO30" s="54"/>
      <c r="MEP30" s="54"/>
      <c r="MEQ30" s="54"/>
      <c r="MER30" s="54"/>
      <c r="MES30" s="54"/>
      <c r="MET30" s="54"/>
      <c r="MEU30" s="54"/>
      <c r="MEV30" s="54"/>
      <c r="MEW30" s="54"/>
      <c r="MEX30" s="54"/>
      <c r="MEY30" s="54"/>
      <c r="MEZ30" s="54"/>
      <c r="MFA30" s="54"/>
      <c r="MFB30" s="54"/>
      <c r="MFC30" s="54"/>
      <c r="MFD30" s="54"/>
      <c r="MFE30" s="54"/>
      <c r="MFF30" s="54"/>
      <c r="MFG30" s="54"/>
      <c r="MFH30" s="54"/>
      <c r="MFI30" s="54"/>
      <c r="MFJ30" s="54"/>
      <c r="MFK30" s="54"/>
      <c r="MFL30" s="54"/>
      <c r="MFM30" s="54"/>
      <c r="MFN30" s="54"/>
      <c r="MFO30" s="54"/>
      <c r="MFP30" s="54"/>
      <c r="MFQ30" s="54"/>
      <c r="MFR30" s="54"/>
      <c r="MFS30" s="54"/>
      <c r="MFT30" s="54"/>
      <c r="MFU30" s="54"/>
      <c r="MFV30" s="54"/>
      <c r="MFW30" s="54"/>
      <c r="MFX30" s="54"/>
      <c r="MFY30" s="54"/>
      <c r="MFZ30" s="54"/>
      <c r="MGA30" s="54"/>
      <c r="MGB30" s="54"/>
      <c r="MGC30" s="54"/>
      <c r="MGD30" s="54"/>
      <c r="MGE30" s="54"/>
      <c r="MGF30" s="54"/>
      <c r="MGG30" s="54"/>
      <c r="MGH30" s="54"/>
      <c r="MGI30" s="54"/>
      <c r="MGJ30" s="54"/>
      <c r="MGK30" s="54"/>
      <c r="MGL30" s="54"/>
      <c r="MGM30" s="54"/>
      <c r="MGN30" s="54"/>
      <c r="MGO30" s="54"/>
      <c r="MGP30" s="54"/>
      <c r="MGQ30" s="54"/>
      <c r="MGR30" s="54"/>
      <c r="MGS30" s="54"/>
      <c r="MGT30" s="54"/>
      <c r="MGU30" s="54"/>
      <c r="MGV30" s="54"/>
      <c r="MGW30" s="54"/>
      <c r="MGX30" s="54"/>
      <c r="MGY30" s="54"/>
      <c r="MGZ30" s="54"/>
      <c r="MHA30" s="54"/>
      <c r="MHB30" s="54"/>
      <c r="MHC30" s="54"/>
      <c r="MHD30" s="54"/>
      <c r="MHE30" s="54"/>
      <c r="MHF30" s="54"/>
      <c r="MHG30" s="54"/>
      <c r="MHH30" s="54"/>
      <c r="MHI30" s="54"/>
      <c r="MHJ30" s="54"/>
      <c r="MHK30" s="54"/>
      <c r="MHL30" s="54"/>
      <c r="MHM30" s="54"/>
      <c r="MHN30" s="54"/>
      <c r="MHO30" s="54"/>
      <c r="MHP30" s="54"/>
      <c r="MHQ30" s="54"/>
      <c r="MHR30" s="54"/>
      <c r="MHS30" s="54"/>
      <c r="MHT30" s="54"/>
      <c r="MHU30" s="54"/>
      <c r="MHV30" s="54"/>
      <c r="MHW30" s="54"/>
      <c r="MHX30" s="54"/>
      <c r="MHY30" s="54"/>
      <c r="MHZ30" s="54"/>
      <c r="MIA30" s="54"/>
      <c r="MIB30" s="54"/>
      <c r="MIC30" s="54"/>
      <c r="MID30" s="54"/>
      <c r="MIE30" s="54"/>
      <c r="MIF30" s="54"/>
      <c r="MIG30" s="54"/>
      <c r="MIH30" s="54"/>
      <c r="MII30" s="54"/>
      <c r="MIJ30" s="54"/>
      <c r="MIK30" s="54"/>
      <c r="MIL30" s="54"/>
      <c r="MIM30" s="54"/>
      <c r="MIN30" s="54"/>
      <c r="MIO30" s="54"/>
      <c r="MIP30" s="54"/>
      <c r="MIQ30" s="54"/>
      <c r="MIR30" s="54"/>
      <c r="MIS30" s="54"/>
      <c r="MIT30" s="54"/>
      <c r="MIU30" s="54"/>
      <c r="MIV30" s="54"/>
      <c r="MIW30" s="54"/>
      <c r="MIX30" s="54"/>
      <c r="MIY30" s="54"/>
      <c r="MIZ30" s="54"/>
      <c r="MJA30" s="54"/>
      <c r="MJB30" s="54"/>
      <c r="MJC30" s="54"/>
      <c r="MJD30" s="54"/>
      <c r="MJE30" s="54"/>
      <c r="MJF30" s="54"/>
      <c r="MJG30" s="54"/>
      <c r="MJH30" s="54"/>
      <c r="MJI30" s="54"/>
      <c r="MJJ30" s="54"/>
      <c r="MJK30" s="54"/>
      <c r="MJL30" s="54"/>
      <c r="MJM30" s="54"/>
      <c r="MJN30" s="54"/>
      <c r="MJO30" s="54"/>
      <c r="MJP30" s="54"/>
      <c r="MJQ30" s="54"/>
      <c r="MJR30" s="54"/>
      <c r="MJS30" s="54"/>
      <c r="MJT30" s="54"/>
      <c r="MJU30" s="54"/>
      <c r="MJV30" s="54"/>
      <c r="MJW30" s="54"/>
      <c r="MJX30" s="54"/>
      <c r="MJY30" s="54"/>
      <c r="MJZ30" s="54"/>
      <c r="MKA30" s="54"/>
      <c r="MKB30" s="54"/>
      <c r="MKC30" s="54"/>
      <c r="MKD30" s="54"/>
      <c r="MKE30" s="54"/>
      <c r="MKF30" s="54"/>
      <c r="MKG30" s="54"/>
      <c r="MKH30" s="54"/>
      <c r="MKI30" s="54"/>
      <c r="MKJ30" s="54"/>
      <c r="MKK30" s="54"/>
      <c r="MKL30" s="54"/>
      <c r="MKM30" s="54"/>
      <c r="MKN30" s="54"/>
      <c r="MKO30" s="54"/>
      <c r="MKP30" s="54"/>
      <c r="MKQ30" s="54"/>
      <c r="MKR30" s="54"/>
      <c r="MKS30" s="54"/>
      <c r="MKT30" s="54"/>
      <c r="MKU30" s="54"/>
      <c r="MKV30" s="54"/>
      <c r="MKW30" s="54"/>
      <c r="MKX30" s="54"/>
      <c r="MKY30" s="54"/>
      <c r="MKZ30" s="54"/>
      <c r="MLA30" s="54"/>
      <c r="MLB30" s="54"/>
      <c r="MLC30" s="54"/>
      <c r="MLD30" s="54"/>
      <c r="MLE30" s="54"/>
      <c r="MLF30" s="54"/>
      <c r="MLG30" s="54"/>
      <c r="MLH30" s="54"/>
      <c r="MLI30" s="54"/>
      <c r="MLJ30" s="54"/>
      <c r="MLK30" s="54"/>
      <c r="MLL30" s="54"/>
      <c r="MLM30" s="54"/>
      <c r="MLN30" s="54"/>
      <c r="MLO30" s="54"/>
      <c r="MLP30" s="54"/>
      <c r="MLQ30" s="54"/>
      <c r="MLR30" s="54"/>
      <c r="MLS30" s="54"/>
      <c r="MLT30" s="54"/>
      <c r="MLU30" s="54"/>
      <c r="MLV30" s="54"/>
      <c r="MLW30" s="54"/>
      <c r="MLX30" s="54"/>
      <c r="MLY30" s="54"/>
      <c r="MLZ30" s="54"/>
      <c r="MMA30" s="54"/>
      <c r="MMB30" s="54"/>
      <c r="MMC30" s="54"/>
      <c r="MMD30" s="54"/>
      <c r="MME30" s="54"/>
      <c r="MMF30" s="54"/>
      <c r="MMG30" s="54"/>
      <c r="MMH30" s="54"/>
      <c r="MMI30" s="54"/>
      <c r="MMJ30" s="54"/>
      <c r="MMK30" s="54"/>
      <c r="MML30" s="54"/>
      <c r="MMM30" s="54"/>
      <c r="MMN30" s="54"/>
      <c r="MMO30" s="54"/>
      <c r="MMP30" s="54"/>
      <c r="MMQ30" s="54"/>
      <c r="MMR30" s="54"/>
      <c r="MMS30" s="54"/>
      <c r="MMT30" s="54"/>
      <c r="MMU30" s="54"/>
      <c r="MMV30" s="54"/>
      <c r="MMW30" s="54"/>
      <c r="MMX30" s="54"/>
      <c r="MMY30" s="54"/>
      <c r="MMZ30" s="54"/>
      <c r="MNA30" s="54"/>
      <c r="MNB30" s="54"/>
      <c r="MNC30" s="54"/>
      <c r="MND30" s="54"/>
      <c r="MNE30" s="54"/>
      <c r="MNF30" s="54"/>
      <c r="MNG30" s="54"/>
      <c r="MNH30" s="54"/>
      <c r="MNI30" s="54"/>
      <c r="MNJ30" s="54"/>
      <c r="MNK30" s="54"/>
      <c r="MNL30" s="54"/>
      <c r="MNM30" s="54"/>
      <c r="MNN30" s="54"/>
      <c r="MNO30" s="54"/>
      <c r="MNP30" s="54"/>
      <c r="MNQ30" s="54"/>
      <c r="MNR30" s="54"/>
      <c r="MNS30" s="54"/>
      <c r="MNT30" s="54"/>
      <c r="MNU30" s="54"/>
      <c r="MNV30" s="54"/>
      <c r="MNW30" s="54"/>
      <c r="MNX30" s="54"/>
      <c r="MNY30" s="54"/>
      <c r="MNZ30" s="54"/>
      <c r="MOA30" s="54"/>
      <c r="MOB30" s="54"/>
      <c r="MOC30" s="54"/>
      <c r="MOD30" s="54"/>
      <c r="MOE30" s="54"/>
      <c r="MOF30" s="54"/>
      <c r="MOG30" s="54"/>
      <c r="MOH30" s="54"/>
      <c r="MOI30" s="54"/>
      <c r="MOJ30" s="54"/>
      <c r="MOK30" s="54"/>
      <c r="MOL30" s="54"/>
      <c r="MOM30" s="54"/>
      <c r="MON30" s="54"/>
      <c r="MOO30" s="54"/>
      <c r="MOP30" s="54"/>
      <c r="MOQ30" s="54"/>
      <c r="MOR30" s="54"/>
      <c r="MOS30" s="54"/>
      <c r="MOT30" s="54"/>
      <c r="MOU30" s="54"/>
      <c r="MOV30" s="54"/>
      <c r="MOW30" s="54"/>
      <c r="MOX30" s="54"/>
      <c r="MOY30" s="54"/>
      <c r="MOZ30" s="54"/>
      <c r="MPA30" s="54"/>
      <c r="MPB30" s="54"/>
      <c r="MPC30" s="54"/>
      <c r="MPD30" s="54"/>
      <c r="MPE30" s="54"/>
      <c r="MPF30" s="54"/>
      <c r="MPG30" s="54"/>
      <c r="MPH30" s="54"/>
      <c r="MPI30" s="54"/>
      <c r="MPJ30" s="54"/>
      <c r="MPK30" s="54"/>
      <c r="MPL30" s="54"/>
      <c r="MPM30" s="54"/>
      <c r="MPN30" s="54"/>
      <c r="MPO30" s="54"/>
      <c r="MPP30" s="54"/>
      <c r="MPQ30" s="54"/>
      <c r="MPR30" s="54"/>
      <c r="MPS30" s="54"/>
      <c r="MPT30" s="54"/>
      <c r="MPU30" s="54"/>
      <c r="MPV30" s="54"/>
      <c r="MPW30" s="54"/>
      <c r="MPX30" s="54"/>
      <c r="MPY30" s="54"/>
      <c r="MPZ30" s="54"/>
      <c r="MQA30" s="54"/>
      <c r="MQB30" s="54"/>
      <c r="MQC30" s="54"/>
      <c r="MQD30" s="54"/>
      <c r="MQE30" s="54"/>
      <c r="MQF30" s="54"/>
      <c r="MQG30" s="54"/>
      <c r="MQH30" s="54"/>
      <c r="MQI30" s="54"/>
      <c r="MQJ30" s="54"/>
      <c r="MQK30" s="54"/>
      <c r="MQL30" s="54"/>
      <c r="MQM30" s="54"/>
      <c r="MQN30" s="54"/>
      <c r="MQO30" s="54"/>
      <c r="MQP30" s="54"/>
      <c r="MQQ30" s="54"/>
      <c r="MQR30" s="54"/>
      <c r="MQS30" s="54"/>
      <c r="MQT30" s="54"/>
      <c r="MQU30" s="54"/>
      <c r="MQV30" s="54"/>
      <c r="MQW30" s="54"/>
      <c r="MQX30" s="54"/>
      <c r="MQY30" s="54"/>
      <c r="MQZ30" s="54"/>
      <c r="MRA30" s="54"/>
      <c r="MRB30" s="54"/>
      <c r="MRC30" s="54"/>
      <c r="MRD30" s="54"/>
      <c r="MRE30" s="54"/>
      <c r="MRF30" s="54"/>
      <c r="MRG30" s="54"/>
      <c r="MRH30" s="54"/>
      <c r="MRI30" s="54"/>
      <c r="MRJ30" s="54"/>
      <c r="MRK30" s="54"/>
      <c r="MRL30" s="54"/>
      <c r="MRM30" s="54"/>
      <c r="MRN30" s="54"/>
      <c r="MRO30" s="54"/>
      <c r="MRP30" s="54"/>
      <c r="MRQ30" s="54"/>
      <c r="MRR30" s="54"/>
      <c r="MRS30" s="54"/>
      <c r="MRT30" s="54"/>
      <c r="MRU30" s="54"/>
      <c r="MRV30" s="54"/>
      <c r="MRW30" s="54"/>
      <c r="MRX30" s="54"/>
      <c r="MRY30" s="54"/>
      <c r="MRZ30" s="54"/>
      <c r="MSA30" s="54"/>
      <c r="MSB30" s="54"/>
      <c r="MSC30" s="54"/>
      <c r="MSD30" s="54"/>
      <c r="MSE30" s="54"/>
      <c r="MSF30" s="54"/>
      <c r="MSG30" s="54"/>
      <c r="MSH30" s="54"/>
      <c r="MSI30" s="54"/>
      <c r="MSJ30" s="54"/>
      <c r="MSK30" s="54"/>
      <c r="MSL30" s="54"/>
      <c r="MSM30" s="54"/>
      <c r="MSN30" s="54"/>
      <c r="MSO30" s="54"/>
      <c r="MSP30" s="54"/>
      <c r="MSQ30" s="54"/>
      <c r="MSR30" s="54"/>
      <c r="MSS30" s="54"/>
      <c r="MST30" s="54"/>
      <c r="MSU30" s="54"/>
      <c r="MSV30" s="54"/>
      <c r="MSW30" s="54"/>
      <c r="MSX30" s="54"/>
      <c r="MSY30" s="54"/>
      <c r="MSZ30" s="54"/>
      <c r="MTA30" s="54"/>
      <c r="MTB30" s="54"/>
      <c r="MTC30" s="54"/>
      <c r="MTD30" s="54"/>
      <c r="MTE30" s="54"/>
      <c r="MTF30" s="54"/>
      <c r="MTG30" s="54"/>
      <c r="MTH30" s="54"/>
      <c r="MTI30" s="54"/>
      <c r="MTJ30" s="54"/>
      <c r="MTK30" s="54"/>
      <c r="MTL30" s="54"/>
      <c r="MTM30" s="54"/>
      <c r="MTN30" s="54"/>
      <c r="MTO30" s="54"/>
      <c r="MTP30" s="54"/>
      <c r="MTQ30" s="54"/>
      <c r="MTR30" s="54"/>
      <c r="MTS30" s="54"/>
      <c r="MTT30" s="54"/>
      <c r="MTU30" s="54"/>
      <c r="MTV30" s="54"/>
      <c r="MTW30" s="54"/>
      <c r="MTX30" s="54"/>
      <c r="MTY30" s="54"/>
      <c r="MTZ30" s="54"/>
      <c r="MUA30" s="54"/>
      <c r="MUB30" s="54"/>
      <c r="MUC30" s="54"/>
      <c r="MUD30" s="54"/>
      <c r="MUE30" s="54"/>
      <c r="MUF30" s="54"/>
      <c r="MUG30" s="54"/>
      <c r="MUH30" s="54"/>
      <c r="MUI30" s="54"/>
      <c r="MUJ30" s="54"/>
      <c r="MUK30" s="54"/>
      <c r="MUL30" s="54"/>
      <c r="MUM30" s="54"/>
      <c r="MUN30" s="54"/>
      <c r="MUO30" s="54"/>
      <c r="MUP30" s="54"/>
      <c r="MUQ30" s="54"/>
      <c r="MUR30" s="54"/>
      <c r="MUS30" s="54"/>
      <c r="MUT30" s="54"/>
      <c r="MUU30" s="54"/>
      <c r="MUV30" s="54"/>
      <c r="MUW30" s="54"/>
      <c r="MUX30" s="54"/>
      <c r="MUY30" s="54"/>
      <c r="MUZ30" s="54"/>
      <c r="MVA30" s="54"/>
      <c r="MVB30" s="54"/>
      <c r="MVC30" s="54"/>
      <c r="MVD30" s="54"/>
      <c r="MVE30" s="54"/>
      <c r="MVF30" s="54"/>
      <c r="MVG30" s="54"/>
      <c r="MVH30" s="54"/>
      <c r="MVI30" s="54"/>
      <c r="MVJ30" s="54"/>
      <c r="MVK30" s="54"/>
      <c r="MVL30" s="54"/>
      <c r="MVM30" s="54"/>
      <c r="MVN30" s="54"/>
      <c r="MVO30" s="54"/>
      <c r="MVP30" s="54"/>
      <c r="MVQ30" s="54"/>
      <c r="MVR30" s="54"/>
      <c r="MVS30" s="54"/>
      <c r="MVT30" s="54"/>
      <c r="MVU30" s="54"/>
      <c r="MVV30" s="54"/>
      <c r="MVW30" s="54"/>
      <c r="MVX30" s="54"/>
      <c r="MVY30" s="54"/>
      <c r="MVZ30" s="54"/>
      <c r="MWA30" s="54"/>
      <c r="MWB30" s="54"/>
      <c r="MWC30" s="54"/>
      <c r="MWD30" s="54"/>
      <c r="MWE30" s="54"/>
      <c r="MWF30" s="54"/>
      <c r="MWG30" s="54"/>
      <c r="MWH30" s="54"/>
      <c r="MWI30" s="54"/>
      <c r="MWJ30" s="54"/>
      <c r="MWK30" s="54"/>
      <c r="MWL30" s="54"/>
      <c r="MWM30" s="54"/>
      <c r="MWN30" s="54"/>
      <c r="MWO30" s="54"/>
      <c r="MWP30" s="54"/>
      <c r="MWQ30" s="54"/>
      <c r="MWR30" s="54"/>
      <c r="MWS30" s="54"/>
      <c r="MWT30" s="54"/>
      <c r="MWU30" s="54"/>
      <c r="MWV30" s="54"/>
      <c r="MWW30" s="54"/>
      <c r="MWX30" s="54"/>
      <c r="MWY30" s="54"/>
      <c r="MWZ30" s="54"/>
      <c r="MXA30" s="54"/>
      <c r="MXB30" s="54"/>
      <c r="MXC30" s="54"/>
      <c r="MXD30" s="54"/>
      <c r="MXE30" s="54"/>
      <c r="MXF30" s="54"/>
      <c r="MXG30" s="54"/>
      <c r="MXH30" s="54"/>
      <c r="MXI30" s="54"/>
      <c r="MXJ30" s="54"/>
      <c r="MXK30" s="54"/>
      <c r="MXL30" s="54"/>
      <c r="MXM30" s="54"/>
      <c r="MXN30" s="54"/>
      <c r="MXO30" s="54"/>
      <c r="MXP30" s="54"/>
      <c r="MXQ30" s="54"/>
      <c r="MXR30" s="54"/>
      <c r="MXS30" s="54"/>
      <c r="MXT30" s="54"/>
      <c r="MXU30" s="54"/>
      <c r="MXV30" s="54"/>
      <c r="MXW30" s="54"/>
      <c r="MXX30" s="54"/>
      <c r="MXY30" s="54"/>
      <c r="MXZ30" s="54"/>
      <c r="MYA30" s="54"/>
      <c r="MYB30" s="54"/>
      <c r="MYC30" s="54"/>
      <c r="MYD30" s="54"/>
      <c r="MYE30" s="54"/>
      <c r="MYF30" s="54"/>
      <c r="MYG30" s="54"/>
      <c r="MYH30" s="54"/>
      <c r="MYI30" s="54"/>
      <c r="MYJ30" s="54"/>
      <c r="MYK30" s="54"/>
      <c r="MYL30" s="54"/>
      <c r="MYM30" s="54"/>
      <c r="MYN30" s="54"/>
      <c r="MYO30" s="54"/>
      <c r="MYP30" s="54"/>
      <c r="MYQ30" s="54"/>
      <c r="MYR30" s="54"/>
      <c r="MYS30" s="54"/>
      <c r="MYT30" s="54"/>
      <c r="MYU30" s="54"/>
      <c r="MYV30" s="54"/>
      <c r="MYW30" s="54"/>
      <c r="MYX30" s="54"/>
      <c r="MYY30" s="54"/>
      <c r="MYZ30" s="54"/>
      <c r="MZA30" s="54"/>
      <c r="MZB30" s="54"/>
      <c r="MZC30" s="54"/>
      <c r="MZD30" s="54"/>
      <c r="MZE30" s="54"/>
      <c r="MZF30" s="54"/>
      <c r="MZG30" s="54"/>
      <c r="MZH30" s="54"/>
      <c r="MZI30" s="54"/>
      <c r="MZJ30" s="54"/>
      <c r="MZK30" s="54"/>
      <c r="MZL30" s="54"/>
      <c r="MZM30" s="54"/>
      <c r="MZN30" s="54"/>
      <c r="MZO30" s="54"/>
      <c r="MZP30" s="54"/>
      <c r="MZQ30" s="54"/>
      <c r="MZR30" s="54"/>
      <c r="MZS30" s="54"/>
      <c r="MZT30" s="54"/>
      <c r="MZU30" s="54"/>
      <c r="MZV30" s="54"/>
      <c r="MZW30" s="54"/>
      <c r="MZX30" s="54"/>
      <c r="MZY30" s="54"/>
      <c r="MZZ30" s="54"/>
      <c r="NAA30" s="54"/>
      <c r="NAB30" s="54"/>
      <c r="NAC30" s="54"/>
      <c r="NAD30" s="54"/>
      <c r="NAE30" s="54"/>
      <c r="NAF30" s="54"/>
      <c r="NAG30" s="54"/>
      <c r="NAH30" s="54"/>
      <c r="NAI30" s="54"/>
      <c r="NAJ30" s="54"/>
      <c r="NAK30" s="54"/>
      <c r="NAL30" s="54"/>
      <c r="NAM30" s="54"/>
      <c r="NAN30" s="54"/>
      <c r="NAO30" s="54"/>
      <c r="NAP30" s="54"/>
      <c r="NAQ30" s="54"/>
      <c r="NAR30" s="54"/>
      <c r="NAS30" s="54"/>
      <c r="NAT30" s="54"/>
      <c r="NAU30" s="54"/>
      <c r="NAV30" s="54"/>
      <c r="NAW30" s="54"/>
      <c r="NAX30" s="54"/>
      <c r="NAY30" s="54"/>
      <c r="NAZ30" s="54"/>
      <c r="NBA30" s="54"/>
      <c r="NBB30" s="54"/>
      <c r="NBC30" s="54"/>
      <c r="NBD30" s="54"/>
      <c r="NBE30" s="54"/>
      <c r="NBF30" s="54"/>
      <c r="NBG30" s="54"/>
      <c r="NBH30" s="54"/>
      <c r="NBI30" s="54"/>
      <c r="NBJ30" s="54"/>
      <c r="NBK30" s="54"/>
      <c r="NBL30" s="54"/>
      <c r="NBM30" s="54"/>
      <c r="NBN30" s="54"/>
      <c r="NBO30" s="54"/>
      <c r="NBP30" s="54"/>
      <c r="NBQ30" s="54"/>
      <c r="NBR30" s="54"/>
      <c r="NBS30" s="54"/>
      <c r="NBT30" s="54"/>
      <c r="NBU30" s="54"/>
      <c r="NBV30" s="54"/>
      <c r="NBW30" s="54"/>
      <c r="NBX30" s="54"/>
      <c r="NBY30" s="54"/>
      <c r="NBZ30" s="54"/>
      <c r="NCA30" s="54"/>
      <c r="NCB30" s="54"/>
      <c r="NCC30" s="54"/>
      <c r="NCD30" s="54"/>
      <c r="NCE30" s="54"/>
      <c r="NCF30" s="54"/>
      <c r="NCG30" s="54"/>
      <c r="NCH30" s="54"/>
      <c r="NCI30" s="54"/>
      <c r="NCJ30" s="54"/>
      <c r="NCK30" s="54"/>
      <c r="NCL30" s="54"/>
      <c r="NCM30" s="54"/>
      <c r="NCN30" s="54"/>
      <c r="NCO30" s="54"/>
      <c r="NCP30" s="54"/>
      <c r="NCQ30" s="54"/>
      <c r="NCR30" s="54"/>
      <c r="NCS30" s="54"/>
      <c r="NCT30" s="54"/>
      <c r="NCU30" s="54"/>
      <c r="NCV30" s="54"/>
      <c r="NCW30" s="54"/>
      <c r="NCX30" s="54"/>
      <c r="NCY30" s="54"/>
      <c r="NCZ30" s="54"/>
      <c r="NDA30" s="54"/>
      <c r="NDB30" s="54"/>
      <c r="NDC30" s="54"/>
      <c r="NDD30" s="54"/>
      <c r="NDE30" s="54"/>
      <c r="NDF30" s="54"/>
      <c r="NDG30" s="54"/>
      <c r="NDH30" s="54"/>
      <c r="NDI30" s="54"/>
      <c r="NDJ30" s="54"/>
      <c r="NDK30" s="54"/>
      <c r="NDL30" s="54"/>
      <c r="NDM30" s="54"/>
      <c r="NDN30" s="54"/>
      <c r="NDO30" s="54"/>
      <c r="NDP30" s="54"/>
      <c r="NDQ30" s="54"/>
      <c r="NDR30" s="54"/>
      <c r="NDS30" s="54"/>
      <c r="NDT30" s="54"/>
      <c r="NDU30" s="54"/>
      <c r="NDV30" s="54"/>
      <c r="NDW30" s="54"/>
      <c r="NDX30" s="54"/>
      <c r="NDY30" s="54"/>
      <c r="NDZ30" s="54"/>
      <c r="NEA30" s="54"/>
      <c r="NEB30" s="54"/>
      <c r="NEC30" s="54"/>
      <c r="NED30" s="54"/>
      <c r="NEE30" s="54"/>
      <c r="NEF30" s="54"/>
      <c r="NEG30" s="54"/>
      <c r="NEH30" s="54"/>
      <c r="NEI30" s="54"/>
      <c r="NEJ30" s="54"/>
      <c r="NEK30" s="54"/>
      <c r="NEL30" s="54"/>
      <c r="NEM30" s="54"/>
      <c r="NEN30" s="54"/>
      <c r="NEO30" s="54"/>
      <c r="NEP30" s="54"/>
      <c r="NEQ30" s="54"/>
      <c r="NER30" s="54"/>
      <c r="NES30" s="54"/>
      <c r="NET30" s="54"/>
      <c r="NEU30" s="54"/>
      <c r="NEV30" s="54"/>
      <c r="NEW30" s="54"/>
      <c r="NEX30" s="54"/>
      <c r="NEY30" s="54"/>
      <c r="NEZ30" s="54"/>
      <c r="NFA30" s="54"/>
      <c r="NFB30" s="54"/>
      <c r="NFC30" s="54"/>
      <c r="NFD30" s="54"/>
      <c r="NFE30" s="54"/>
      <c r="NFF30" s="54"/>
      <c r="NFG30" s="54"/>
      <c r="NFH30" s="54"/>
      <c r="NFI30" s="54"/>
      <c r="NFJ30" s="54"/>
      <c r="NFK30" s="54"/>
      <c r="NFL30" s="54"/>
      <c r="NFM30" s="54"/>
      <c r="NFN30" s="54"/>
      <c r="NFO30" s="54"/>
      <c r="NFP30" s="54"/>
      <c r="NFQ30" s="54"/>
      <c r="NFR30" s="54"/>
      <c r="NFS30" s="54"/>
      <c r="NFT30" s="54"/>
      <c r="NFU30" s="54"/>
      <c r="NFV30" s="54"/>
      <c r="NFW30" s="54"/>
      <c r="NFX30" s="54"/>
      <c r="NFY30" s="54"/>
      <c r="NFZ30" s="54"/>
      <c r="NGA30" s="54"/>
      <c r="NGB30" s="54"/>
      <c r="NGC30" s="54"/>
      <c r="NGD30" s="54"/>
      <c r="NGE30" s="54"/>
      <c r="NGF30" s="54"/>
      <c r="NGG30" s="54"/>
      <c r="NGH30" s="54"/>
      <c r="NGI30" s="54"/>
      <c r="NGJ30" s="54"/>
      <c r="NGK30" s="54"/>
      <c r="NGL30" s="54"/>
      <c r="NGM30" s="54"/>
      <c r="NGN30" s="54"/>
      <c r="NGO30" s="54"/>
      <c r="NGP30" s="54"/>
      <c r="NGQ30" s="54"/>
      <c r="NGR30" s="54"/>
      <c r="NGS30" s="54"/>
      <c r="NGT30" s="54"/>
      <c r="NGU30" s="54"/>
      <c r="NGV30" s="54"/>
      <c r="NGW30" s="54"/>
      <c r="NGX30" s="54"/>
      <c r="NGY30" s="54"/>
      <c r="NGZ30" s="54"/>
      <c r="NHA30" s="54"/>
      <c r="NHB30" s="54"/>
      <c r="NHC30" s="54"/>
      <c r="NHD30" s="54"/>
      <c r="NHE30" s="54"/>
      <c r="NHF30" s="54"/>
      <c r="NHG30" s="54"/>
      <c r="NHH30" s="54"/>
      <c r="NHI30" s="54"/>
      <c r="NHJ30" s="54"/>
      <c r="NHK30" s="54"/>
      <c r="NHL30" s="54"/>
      <c r="NHM30" s="54"/>
      <c r="NHN30" s="54"/>
      <c r="NHO30" s="54"/>
      <c r="NHP30" s="54"/>
      <c r="NHQ30" s="54"/>
      <c r="NHR30" s="54"/>
      <c r="NHS30" s="54"/>
      <c r="NHT30" s="54"/>
      <c r="NHU30" s="54"/>
      <c r="NHV30" s="54"/>
      <c r="NHW30" s="54"/>
      <c r="NHX30" s="54"/>
      <c r="NHY30" s="54"/>
      <c r="NHZ30" s="54"/>
      <c r="NIA30" s="54"/>
      <c r="NIB30" s="54"/>
      <c r="NIC30" s="54"/>
      <c r="NID30" s="54"/>
      <c r="NIE30" s="54"/>
      <c r="NIF30" s="54"/>
      <c r="NIG30" s="54"/>
      <c r="NIH30" s="54"/>
      <c r="NII30" s="54"/>
      <c r="NIJ30" s="54"/>
      <c r="NIK30" s="54"/>
      <c r="NIL30" s="54"/>
      <c r="NIM30" s="54"/>
      <c r="NIN30" s="54"/>
      <c r="NIO30" s="54"/>
      <c r="NIP30" s="54"/>
      <c r="NIQ30" s="54"/>
      <c r="NIR30" s="54"/>
      <c r="NIS30" s="54"/>
      <c r="NIT30" s="54"/>
      <c r="NIU30" s="54"/>
      <c r="NIV30" s="54"/>
      <c r="NIW30" s="54"/>
      <c r="NIX30" s="54"/>
      <c r="NIY30" s="54"/>
      <c r="NIZ30" s="54"/>
      <c r="NJA30" s="54"/>
      <c r="NJB30" s="54"/>
      <c r="NJC30" s="54"/>
      <c r="NJD30" s="54"/>
      <c r="NJE30" s="54"/>
      <c r="NJF30" s="54"/>
      <c r="NJG30" s="54"/>
      <c r="NJH30" s="54"/>
      <c r="NJI30" s="54"/>
      <c r="NJJ30" s="54"/>
      <c r="NJK30" s="54"/>
      <c r="NJL30" s="54"/>
      <c r="NJM30" s="54"/>
      <c r="NJN30" s="54"/>
      <c r="NJO30" s="54"/>
      <c r="NJP30" s="54"/>
      <c r="NJQ30" s="54"/>
      <c r="NJR30" s="54"/>
      <c r="NJS30" s="54"/>
      <c r="NJT30" s="54"/>
      <c r="NJU30" s="54"/>
      <c r="NJV30" s="54"/>
      <c r="NJW30" s="54"/>
      <c r="NJX30" s="54"/>
      <c r="NJY30" s="54"/>
      <c r="NJZ30" s="54"/>
      <c r="NKA30" s="54"/>
      <c r="NKB30" s="54"/>
      <c r="NKC30" s="54"/>
      <c r="NKD30" s="54"/>
      <c r="NKE30" s="54"/>
      <c r="NKF30" s="54"/>
      <c r="NKG30" s="54"/>
      <c r="NKH30" s="54"/>
      <c r="NKI30" s="54"/>
      <c r="NKJ30" s="54"/>
      <c r="NKK30" s="54"/>
      <c r="NKL30" s="54"/>
      <c r="NKM30" s="54"/>
      <c r="NKN30" s="54"/>
      <c r="NKO30" s="54"/>
      <c r="NKP30" s="54"/>
      <c r="NKQ30" s="54"/>
      <c r="NKR30" s="54"/>
      <c r="NKS30" s="54"/>
      <c r="NKT30" s="54"/>
      <c r="NKU30" s="54"/>
      <c r="NKV30" s="54"/>
      <c r="NKW30" s="54"/>
      <c r="NKX30" s="54"/>
      <c r="NKY30" s="54"/>
      <c r="NKZ30" s="54"/>
      <c r="NLA30" s="54"/>
      <c r="NLB30" s="54"/>
      <c r="NLC30" s="54"/>
      <c r="NLD30" s="54"/>
      <c r="NLE30" s="54"/>
      <c r="NLF30" s="54"/>
      <c r="NLG30" s="54"/>
      <c r="NLH30" s="54"/>
      <c r="NLI30" s="54"/>
      <c r="NLJ30" s="54"/>
      <c r="NLK30" s="54"/>
      <c r="NLL30" s="54"/>
      <c r="NLM30" s="54"/>
      <c r="NLN30" s="54"/>
      <c r="NLO30" s="54"/>
      <c r="NLP30" s="54"/>
      <c r="NLQ30" s="54"/>
      <c r="NLR30" s="54"/>
      <c r="NLS30" s="54"/>
      <c r="NLT30" s="54"/>
      <c r="NLU30" s="54"/>
      <c r="NLV30" s="54"/>
      <c r="NLW30" s="54"/>
      <c r="NLX30" s="54"/>
      <c r="NLY30" s="54"/>
      <c r="NLZ30" s="54"/>
      <c r="NMA30" s="54"/>
      <c r="NMB30" s="54"/>
      <c r="NMC30" s="54"/>
      <c r="NMD30" s="54"/>
      <c r="NME30" s="54"/>
      <c r="NMF30" s="54"/>
      <c r="NMG30" s="54"/>
      <c r="NMH30" s="54"/>
      <c r="NMI30" s="54"/>
      <c r="NMJ30" s="54"/>
      <c r="NMK30" s="54"/>
      <c r="NML30" s="54"/>
      <c r="NMM30" s="54"/>
      <c r="NMN30" s="54"/>
      <c r="NMO30" s="54"/>
      <c r="NMP30" s="54"/>
      <c r="NMQ30" s="54"/>
      <c r="NMR30" s="54"/>
      <c r="NMS30" s="54"/>
      <c r="NMT30" s="54"/>
      <c r="NMU30" s="54"/>
      <c r="NMV30" s="54"/>
      <c r="NMW30" s="54"/>
      <c r="NMX30" s="54"/>
      <c r="NMY30" s="54"/>
      <c r="NMZ30" s="54"/>
      <c r="NNA30" s="54"/>
      <c r="NNB30" s="54"/>
      <c r="NNC30" s="54"/>
      <c r="NND30" s="54"/>
      <c r="NNE30" s="54"/>
      <c r="NNF30" s="54"/>
      <c r="NNG30" s="54"/>
      <c r="NNH30" s="54"/>
      <c r="NNI30" s="54"/>
      <c r="NNJ30" s="54"/>
      <c r="NNK30" s="54"/>
      <c r="NNL30" s="54"/>
      <c r="NNM30" s="54"/>
      <c r="NNN30" s="54"/>
      <c r="NNO30" s="54"/>
      <c r="NNP30" s="54"/>
      <c r="NNQ30" s="54"/>
      <c r="NNR30" s="54"/>
      <c r="NNS30" s="54"/>
      <c r="NNT30" s="54"/>
      <c r="NNU30" s="54"/>
      <c r="NNV30" s="54"/>
      <c r="NNW30" s="54"/>
      <c r="NNX30" s="54"/>
      <c r="NNY30" s="54"/>
      <c r="NNZ30" s="54"/>
      <c r="NOA30" s="54"/>
      <c r="NOB30" s="54"/>
      <c r="NOC30" s="54"/>
      <c r="NOD30" s="54"/>
      <c r="NOE30" s="54"/>
      <c r="NOF30" s="54"/>
      <c r="NOG30" s="54"/>
      <c r="NOH30" s="54"/>
      <c r="NOI30" s="54"/>
      <c r="NOJ30" s="54"/>
      <c r="NOK30" s="54"/>
      <c r="NOL30" s="54"/>
      <c r="NOM30" s="54"/>
      <c r="NON30" s="54"/>
      <c r="NOO30" s="54"/>
      <c r="NOP30" s="54"/>
      <c r="NOQ30" s="54"/>
      <c r="NOR30" s="54"/>
      <c r="NOS30" s="54"/>
      <c r="NOT30" s="54"/>
      <c r="NOU30" s="54"/>
      <c r="NOV30" s="54"/>
      <c r="NOW30" s="54"/>
      <c r="NOX30" s="54"/>
      <c r="NOY30" s="54"/>
      <c r="NOZ30" s="54"/>
      <c r="NPA30" s="54"/>
      <c r="NPB30" s="54"/>
      <c r="NPC30" s="54"/>
      <c r="NPD30" s="54"/>
      <c r="NPE30" s="54"/>
      <c r="NPF30" s="54"/>
      <c r="NPG30" s="54"/>
      <c r="NPH30" s="54"/>
      <c r="NPI30" s="54"/>
      <c r="NPJ30" s="54"/>
      <c r="NPK30" s="54"/>
      <c r="NPL30" s="54"/>
      <c r="NPM30" s="54"/>
      <c r="NPN30" s="54"/>
      <c r="NPO30" s="54"/>
      <c r="NPP30" s="54"/>
      <c r="NPQ30" s="54"/>
      <c r="NPR30" s="54"/>
      <c r="NPS30" s="54"/>
      <c r="NPT30" s="54"/>
      <c r="NPU30" s="54"/>
      <c r="NPV30" s="54"/>
      <c r="NPW30" s="54"/>
      <c r="NPX30" s="54"/>
      <c r="NPY30" s="54"/>
      <c r="NPZ30" s="54"/>
      <c r="NQA30" s="54"/>
      <c r="NQB30" s="54"/>
      <c r="NQC30" s="54"/>
      <c r="NQD30" s="54"/>
      <c r="NQE30" s="54"/>
      <c r="NQF30" s="54"/>
      <c r="NQG30" s="54"/>
      <c r="NQH30" s="54"/>
      <c r="NQI30" s="54"/>
      <c r="NQJ30" s="54"/>
      <c r="NQK30" s="54"/>
      <c r="NQL30" s="54"/>
      <c r="NQM30" s="54"/>
      <c r="NQN30" s="54"/>
      <c r="NQO30" s="54"/>
      <c r="NQP30" s="54"/>
      <c r="NQQ30" s="54"/>
      <c r="NQR30" s="54"/>
      <c r="NQS30" s="54"/>
      <c r="NQT30" s="54"/>
      <c r="NQU30" s="54"/>
      <c r="NQV30" s="54"/>
      <c r="NQW30" s="54"/>
      <c r="NQX30" s="54"/>
      <c r="NQY30" s="54"/>
      <c r="NQZ30" s="54"/>
      <c r="NRA30" s="54"/>
      <c r="NRB30" s="54"/>
      <c r="NRC30" s="54"/>
      <c r="NRD30" s="54"/>
      <c r="NRE30" s="54"/>
      <c r="NRF30" s="54"/>
      <c r="NRG30" s="54"/>
      <c r="NRH30" s="54"/>
      <c r="NRI30" s="54"/>
      <c r="NRJ30" s="54"/>
      <c r="NRK30" s="54"/>
      <c r="NRL30" s="54"/>
      <c r="NRM30" s="54"/>
      <c r="NRN30" s="54"/>
      <c r="NRO30" s="54"/>
      <c r="NRP30" s="54"/>
      <c r="NRQ30" s="54"/>
      <c r="NRR30" s="54"/>
      <c r="NRS30" s="54"/>
      <c r="NRT30" s="54"/>
      <c r="NRU30" s="54"/>
      <c r="NRV30" s="54"/>
      <c r="NRW30" s="54"/>
      <c r="NRX30" s="54"/>
      <c r="NRY30" s="54"/>
      <c r="NRZ30" s="54"/>
      <c r="NSA30" s="54"/>
      <c r="NSB30" s="54"/>
      <c r="NSC30" s="54"/>
      <c r="NSD30" s="54"/>
      <c r="NSE30" s="54"/>
      <c r="NSF30" s="54"/>
      <c r="NSG30" s="54"/>
      <c r="NSH30" s="54"/>
      <c r="NSI30" s="54"/>
      <c r="NSJ30" s="54"/>
      <c r="NSK30" s="54"/>
      <c r="NSL30" s="54"/>
      <c r="NSM30" s="54"/>
      <c r="NSN30" s="54"/>
      <c r="NSO30" s="54"/>
      <c r="NSP30" s="54"/>
      <c r="NSQ30" s="54"/>
      <c r="NSR30" s="54"/>
      <c r="NSS30" s="54"/>
      <c r="NST30" s="54"/>
      <c r="NSU30" s="54"/>
      <c r="NSV30" s="54"/>
      <c r="NSW30" s="54"/>
      <c r="NSX30" s="54"/>
      <c r="NSY30" s="54"/>
      <c r="NSZ30" s="54"/>
      <c r="NTA30" s="54"/>
      <c r="NTB30" s="54"/>
      <c r="NTC30" s="54"/>
      <c r="NTD30" s="54"/>
      <c r="NTE30" s="54"/>
      <c r="NTF30" s="54"/>
      <c r="NTG30" s="54"/>
      <c r="NTH30" s="54"/>
      <c r="NTI30" s="54"/>
      <c r="NTJ30" s="54"/>
      <c r="NTK30" s="54"/>
      <c r="NTL30" s="54"/>
      <c r="NTM30" s="54"/>
      <c r="NTN30" s="54"/>
      <c r="NTO30" s="54"/>
      <c r="NTP30" s="54"/>
      <c r="NTQ30" s="54"/>
      <c r="NTR30" s="54"/>
      <c r="NTS30" s="54"/>
      <c r="NTT30" s="54"/>
      <c r="NTU30" s="54"/>
      <c r="NTV30" s="54"/>
      <c r="NTW30" s="54"/>
      <c r="NTX30" s="54"/>
      <c r="NTY30" s="54"/>
      <c r="NTZ30" s="54"/>
      <c r="NUA30" s="54"/>
      <c r="NUB30" s="54"/>
      <c r="NUC30" s="54"/>
      <c r="NUD30" s="54"/>
      <c r="NUE30" s="54"/>
      <c r="NUF30" s="54"/>
      <c r="NUG30" s="54"/>
      <c r="NUH30" s="54"/>
      <c r="NUI30" s="54"/>
      <c r="NUJ30" s="54"/>
      <c r="NUK30" s="54"/>
      <c r="NUL30" s="54"/>
      <c r="NUM30" s="54"/>
      <c r="NUN30" s="54"/>
      <c r="NUO30" s="54"/>
      <c r="NUP30" s="54"/>
      <c r="NUQ30" s="54"/>
      <c r="NUR30" s="54"/>
      <c r="NUS30" s="54"/>
      <c r="NUT30" s="54"/>
      <c r="NUU30" s="54"/>
      <c r="NUV30" s="54"/>
      <c r="NUW30" s="54"/>
      <c r="NUX30" s="54"/>
      <c r="NUY30" s="54"/>
      <c r="NUZ30" s="54"/>
      <c r="NVA30" s="54"/>
      <c r="NVB30" s="54"/>
      <c r="NVC30" s="54"/>
      <c r="NVD30" s="54"/>
      <c r="NVE30" s="54"/>
      <c r="NVF30" s="54"/>
      <c r="NVG30" s="54"/>
      <c r="NVH30" s="54"/>
      <c r="NVI30" s="54"/>
      <c r="NVJ30" s="54"/>
      <c r="NVK30" s="54"/>
      <c r="NVL30" s="54"/>
      <c r="NVM30" s="54"/>
      <c r="NVN30" s="54"/>
      <c r="NVO30" s="54"/>
      <c r="NVP30" s="54"/>
      <c r="NVQ30" s="54"/>
      <c r="NVR30" s="54"/>
      <c r="NVS30" s="54"/>
      <c r="NVT30" s="54"/>
      <c r="NVU30" s="54"/>
      <c r="NVV30" s="54"/>
      <c r="NVW30" s="54"/>
      <c r="NVX30" s="54"/>
      <c r="NVY30" s="54"/>
      <c r="NVZ30" s="54"/>
      <c r="NWA30" s="54"/>
      <c r="NWB30" s="54"/>
      <c r="NWC30" s="54"/>
      <c r="NWD30" s="54"/>
      <c r="NWE30" s="54"/>
      <c r="NWF30" s="54"/>
      <c r="NWG30" s="54"/>
      <c r="NWH30" s="54"/>
      <c r="NWI30" s="54"/>
      <c r="NWJ30" s="54"/>
      <c r="NWK30" s="54"/>
      <c r="NWL30" s="54"/>
      <c r="NWM30" s="54"/>
      <c r="NWN30" s="54"/>
      <c r="NWO30" s="54"/>
      <c r="NWP30" s="54"/>
      <c r="NWQ30" s="54"/>
      <c r="NWR30" s="54"/>
      <c r="NWS30" s="54"/>
      <c r="NWT30" s="54"/>
      <c r="NWU30" s="54"/>
      <c r="NWV30" s="54"/>
      <c r="NWW30" s="54"/>
      <c r="NWX30" s="54"/>
      <c r="NWY30" s="54"/>
      <c r="NWZ30" s="54"/>
      <c r="NXA30" s="54"/>
      <c r="NXB30" s="54"/>
      <c r="NXC30" s="54"/>
      <c r="NXD30" s="54"/>
      <c r="NXE30" s="54"/>
      <c r="NXF30" s="54"/>
      <c r="NXG30" s="54"/>
      <c r="NXH30" s="54"/>
      <c r="NXI30" s="54"/>
      <c r="NXJ30" s="54"/>
      <c r="NXK30" s="54"/>
      <c r="NXL30" s="54"/>
      <c r="NXM30" s="54"/>
      <c r="NXN30" s="54"/>
      <c r="NXO30" s="54"/>
      <c r="NXP30" s="54"/>
      <c r="NXQ30" s="54"/>
      <c r="NXR30" s="54"/>
      <c r="NXS30" s="54"/>
      <c r="NXT30" s="54"/>
      <c r="NXU30" s="54"/>
      <c r="NXV30" s="54"/>
      <c r="NXW30" s="54"/>
      <c r="NXX30" s="54"/>
      <c r="NXY30" s="54"/>
      <c r="NXZ30" s="54"/>
      <c r="NYA30" s="54"/>
      <c r="NYB30" s="54"/>
      <c r="NYC30" s="54"/>
      <c r="NYD30" s="54"/>
      <c r="NYE30" s="54"/>
      <c r="NYF30" s="54"/>
      <c r="NYG30" s="54"/>
      <c r="NYH30" s="54"/>
      <c r="NYI30" s="54"/>
      <c r="NYJ30" s="54"/>
      <c r="NYK30" s="54"/>
      <c r="NYL30" s="54"/>
      <c r="NYM30" s="54"/>
      <c r="NYN30" s="54"/>
      <c r="NYO30" s="54"/>
      <c r="NYP30" s="54"/>
      <c r="NYQ30" s="54"/>
      <c r="NYR30" s="54"/>
      <c r="NYS30" s="54"/>
      <c r="NYT30" s="54"/>
      <c r="NYU30" s="54"/>
      <c r="NYV30" s="54"/>
      <c r="NYW30" s="54"/>
      <c r="NYX30" s="54"/>
      <c r="NYY30" s="54"/>
      <c r="NYZ30" s="54"/>
      <c r="NZA30" s="54"/>
      <c r="NZB30" s="54"/>
      <c r="NZC30" s="54"/>
      <c r="NZD30" s="54"/>
      <c r="NZE30" s="54"/>
      <c r="NZF30" s="54"/>
      <c r="NZG30" s="54"/>
      <c r="NZH30" s="54"/>
      <c r="NZI30" s="54"/>
      <c r="NZJ30" s="54"/>
      <c r="NZK30" s="54"/>
      <c r="NZL30" s="54"/>
      <c r="NZM30" s="54"/>
      <c r="NZN30" s="54"/>
      <c r="NZO30" s="54"/>
      <c r="NZP30" s="54"/>
      <c r="NZQ30" s="54"/>
      <c r="NZR30" s="54"/>
      <c r="NZS30" s="54"/>
      <c r="NZT30" s="54"/>
      <c r="NZU30" s="54"/>
      <c r="NZV30" s="54"/>
      <c r="NZW30" s="54"/>
      <c r="NZX30" s="54"/>
      <c r="NZY30" s="54"/>
      <c r="NZZ30" s="54"/>
      <c r="OAA30" s="54"/>
      <c r="OAB30" s="54"/>
      <c r="OAC30" s="54"/>
      <c r="OAD30" s="54"/>
      <c r="OAE30" s="54"/>
      <c r="OAF30" s="54"/>
      <c r="OAG30" s="54"/>
      <c r="OAH30" s="54"/>
      <c r="OAI30" s="54"/>
      <c r="OAJ30" s="54"/>
      <c r="OAK30" s="54"/>
      <c r="OAL30" s="54"/>
      <c r="OAM30" s="54"/>
      <c r="OAN30" s="54"/>
      <c r="OAO30" s="54"/>
      <c r="OAP30" s="54"/>
      <c r="OAQ30" s="54"/>
      <c r="OAR30" s="54"/>
      <c r="OAS30" s="54"/>
      <c r="OAT30" s="54"/>
      <c r="OAU30" s="54"/>
      <c r="OAV30" s="54"/>
      <c r="OAW30" s="54"/>
      <c r="OAX30" s="54"/>
      <c r="OAY30" s="54"/>
      <c r="OAZ30" s="54"/>
      <c r="OBA30" s="54"/>
      <c r="OBB30" s="54"/>
      <c r="OBC30" s="54"/>
      <c r="OBD30" s="54"/>
      <c r="OBE30" s="54"/>
      <c r="OBF30" s="54"/>
      <c r="OBG30" s="54"/>
      <c r="OBH30" s="54"/>
      <c r="OBI30" s="54"/>
      <c r="OBJ30" s="54"/>
      <c r="OBK30" s="54"/>
      <c r="OBL30" s="54"/>
      <c r="OBM30" s="54"/>
      <c r="OBN30" s="54"/>
      <c r="OBO30" s="54"/>
      <c r="OBP30" s="54"/>
      <c r="OBQ30" s="54"/>
      <c r="OBR30" s="54"/>
      <c r="OBS30" s="54"/>
      <c r="OBT30" s="54"/>
      <c r="OBU30" s="54"/>
      <c r="OBV30" s="54"/>
      <c r="OBW30" s="54"/>
      <c r="OBX30" s="54"/>
      <c r="OBY30" s="54"/>
      <c r="OBZ30" s="54"/>
      <c r="OCA30" s="54"/>
      <c r="OCB30" s="54"/>
      <c r="OCC30" s="54"/>
      <c r="OCD30" s="54"/>
      <c r="OCE30" s="54"/>
      <c r="OCF30" s="54"/>
      <c r="OCG30" s="54"/>
      <c r="OCH30" s="54"/>
      <c r="OCI30" s="54"/>
      <c r="OCJ30" s="54"/>
      <c r="OCK30" s="54"/>
      <c r="OCL30" s="54"/>
      <c r="OCM30" s="54"/>
      <c r="OCN30" s="54"/>
      <c r="OCO30" s="54"/>
      <c r="OCP30" s="54"/>
      <c r="OCQ30" s="54"/>
      <c r="OCR30" s="54"/>
      <c r="OCS30" s="54"/>
      <c r="OCT30" s="54"/>
      <c r="OCU30" s="54"/>
      <c r="OCV30" s="54"/>
      <c r="OCW30" s="54"/>
      <c r="OCX30" s="54"/>
      <c r="OCY30" s="54"/>
      <c r="OCZ30" s="54"/>
      <c r="ODA30" s="54"/>
      <c r="ODB30" s="54"/>
      <c r="ODC30" s="54"/>
      <c r="ODD30" s="54"/>
      <c r="ODE30" s="54"/>
      <c r="ODF30" s="54"/>
      <c r="ODG30" s="54"/>
      <c r="ODH30" s="54"/>
      <c r="ODI30" s="54"/>
      <c r="ODJ30" s="54"/>
      <c r="ODK30" s="54"/>
      <c r="ODL30" s="54"/>
      <c r="ODM30" s="54"/>
      <c r="ODN30" s="54"/>
      <c r="ODO30" s="54"/>
      <c r="ODP30" s="54"/>
      <c r="ODQ30" s="54"/>
      <c r="ODR30" s="54"/>
      <c r="ODS30" s="54"/>
      <c r="ODT30" s="54"/>
      <c r="ODU30" s="54"/>
      <c r="ODV30" s="54"/>
      <c r="ODW30" s="54"/>
      <c r="ODX30" s="54"/>
      <c r="ODY30" s="54"/>
      <c r="ODZ30" s="54"/>
      <c r="OEA30" s="54"/>
      <c r="OEB30" s="54"/>
      <c r="OEC30" s="54"/>
      <c r="OED30" s="54"/>
      <c r="OEE30" s="54"/>
      <c r="OEF30" s="54"/>
      <c r="OEG30" s="54"/>
      <c r="OEH30" s="54"/>
      <c r="OEI30" s="54"/>
      <c r="OEJ30" s="54"/>
      <c r="OEK30" s="54"/>
      <c r="OEL30" s="54"/>
      <c r="OEM30" s="54"/>
      <c r="OEN30" s="54"/>
      <c r="OEO30" s="54"/>
      <c r="OEP30" s="54"/>
      <c r="OEQ30" s="54"/>
      <c r="OER30" s="54"/>
      <c r="OES30" s="54"/>
      <c r="OET30" s="54"/>
      <c r="OEU30" s="54"/>
      <c r="OEV30" s="54"/>
      <c r="OEW30" s="54"/>
      <c r="OEX30" s="54"/>
      <c r="OEY30" s="54"/>
      <c r="OEZ30" s="54"/>
      <c r="OFA30" s="54"/>
      <c r="OFB30" s="54"/>
      <c r="OFC30" s="54"/>
      <c r="OFD30" s="54"/>
      <c r="OFE30" s="54"/>
      <c r="OFF30" s="54"/>
      <c r="OFG30" s="54"/>
      <c r="OFH30" s="54"/>
      <c r="OFI30" s="54"/>
      <c r="OFJ30" s="54"/>
      <c r="OFK30" s="54"/>
      <c r="OFL30" s="54"/>
      <c r="OFM30" s="54"/>
      <c r="OFN30" s="54"/>
      <c r="OFO30" s="54"/>
      <c r="OFP30" s="54"/>
      <c r="OFQ30" s="54"/>
      <c r="OFR30" s="54"/>
      <c r="OFS30" s="54"/>
      <c r="OFT30" s="54"/>
      <c r="OFU30" s="54"/>
      <c r="OFV30" s="54"/>
      <c r="OFW30" s="54"/>
      <c r="OFX30" s="54"/>
      <c r="OFY30" s="54"/>
      <c r="OFZ30" s="54"/>
      <c r="OGA30" s="54"/>
      <c r="OGB30" s="54"/>
      <c r="OGC30" s="54"/>
      <c r="OGD30" s="54"/>
      <c r="OGE30" s="54"/>
      <c r="OGF30" s="54"/>
      <c r="OGG30" s="54"/>
      <c r="OGH30" s="54"/>
      <c r="OGI30" s="54"/>
      <c r="OGJ30" s="54"/>
      <c r="OGK30" s="54"/>
      <c r="OGL30" s="54"/>
      <c r="OGM30" s="54"/>
      <c r="OGN30" s="54"/>
      <c r="OGO30" s="54"/>
      <c r="OGP30" s="54"/>
      <c r="OGQ30" s="54"/>
      <c r="OGR30" s="54"/>
      <c r="OGS30" s="54"/>
      <c r="OGT30" s="54"/>
      <c r="OGU30" s="54"/>
      <c r="OGV30" s="54"/>
      <c r="OGW30" s="54"/>
      <c r="OGX30" s="54"/>
      <c r="OGY30" s="54"/>
      <c r="OGZ30" s="54"/>
      <c r="OHA30" s="54"/>
      <c r="OHB30" s="54"/>
      <c r="OHC30" s="54"/>
      <c r="OHD30" s="54"/>
      <c r="OHE30" s="54"/>
      <c r="OHF30" s="54"/>
      <c r="OHG30" s="54"/>
      <c r="OHH30" s="54"/>
      <c r="OHI30" s="54"/>
      <c r="OHJ30" s="54"/>
      <c r="OHK30" s="54"/>
      <c r="OHL30" s="54"/>
      <c r="OHM30" s="54"/>
      <c r="OHN30" s="54"/>
      <c r="OHO30" s="54"/>
      <c r="OHP30" s="54"/>
      <c r="OHQ30" s="54"/>
      <c r="OHR30" s="54"/>
      <c r="OHS30" s="54"/>
      <c r="OHT30" s="54"/>
      <c r="OHU30" s="54"/>
      <c r="OHV30" s="54"/>
      <c r="OHW30" s="54"/>
      <c r="OHX30" s="54"/>
      <c r="OHY30" s="54"/>
      <c r="OHZ30" s="54"/>
      <c r="OIA30" s="54"/>
      <c r="OIB30" s="54"/>
      <c r="OIC30" s="54"/>
      <c r="OID30" s="54"/>
      <c r="OIE30" s="54"/>
      <c r="OIF30" s="54"/>
      <c r="OIG30" s="54"/>
      <c r="OIH30" s="54"/>
      <c r="OII30" s="54"/>
      <c r="OIJ30" s="54"/>
      <c r="OIK30" s="54"/>
      <c r="OIL30" s="54"/>
      <c r="OIM30" s="54"/>
      <c r="OIN30" s="54"/>
      <c r="OIO30" s="54"/>
      <c r="OIP30" s="54"/>
      <c r="OIQ30" s="54"/>
      <c r="OIR30" s="54"/>
      <c r="OIS30" s="54"/>
      <c r="OIT30" s="54"/>
      <c r="OIU30" s="54"/>
      <c r="OIV30" s="54"/>
      <c r="OIW30" s="54"/>
      <c r="OIX30" s="54"/>
      <c r="OIY30" s="54"/>
      <c r="OIZ30" s="54"/>
      <c r="OJA30" s="54"/>
      <c r="OJB30" s="54"/>
      <c r="OJC30" s="54"/>
      <c r="OJD30" s="54"/>
      <c r="OJE30" s="54"/>
      <c r="OJF30" s="54"/>
      <c r="OJG30" s="54"/>
      <c r="OJH30" s="54"/>
      <c r="OJI30" s="54"/>
      <c r="OJJ30" s="54"/>
      <c r="OJK30" s="54"/>
      <c r="OJL30" s="54"/>
      <c r="OJM30" s="54"/>
      <c r="OJN30" s="54"/>
      <c r="OJO30" s="54"/>
      <c r="OJP30" s="54"/>
      <c r="OJQ30" s="54"/>
      <c r="OJR30" s="54"/>
      <c r="OJS30" s="54"/>
      <c r="OJT30" s="54"/>
      <c r="OJU30" s="54"/>
      <c r="OJV30" s="54"/>
      <c r="OJW30" s="54"/>
      <c r="OJX30" s="54"/>
      <c r="OJY30" s="54"/>
      <c r="OJZ30" s="54"/>
      <c r="OKA30" s="54"/>
      <c r="OKB30" s="54"/>
      <c r="OKC30" s="54"/>
      <c r="OKD30" s="54"/>
      <c r="OKE30" s="54"/>
      <c r="OKF30" s="54"/>
      <c r="OKG30" s="54"/>
      <c r="OKH30" s="54"/>
      <c r="OKI30" s="54"/>
      <c r="OKJ30" s="54"/>
      <c r="OKK30" s="54"/>
      <c r="OKL30" s="54"/>
      <c r="OKM30" s="54"/>
      <c r="OKN30" s="54"/>
      <c r="OKO30" s="54"/>
      <c r="OKP30" s="54"/>
      <c r="OKQ30" s="54"/>
      <c r="OKR30" s="54"/>
      <c r="OKS30" s="54"/>
      <c r="OKT30" s="54"/>
      <c r="OKU30" s="54"/>
      <c r="OKV30" s="54"/>
      <c r="OKW30" s="54"/>
      <c r="OKX30" s="54"/>
      <c r="OKY30" s="54"/>
      <c r="OKZ30" s="54"/>
      <c r="OLA30" s="54"/>
      <c r="OLB30" s="54"/>
      <c r="OLC30" s="54"/>
      <c r="OLD30" s="54"/>
      <c r="OLE30" s="54"/>
      <c r="OLF30" s="54"/>
      <c r="OLG30" s="54"/>
      <c r="OLH30" s="54"/>
      <c r="OLI30" s="54"/>
      <c r="OLJ30" s="54"/>
      <c r="OLK30" s="54"/>
      <c r="OLL30" s="54"/>
      <c r="OLM30" s="54"/>
      <c r="OLN30" s="54"/>
      <c r="OLO30" s="54"/>
      <c r="OLP30" s="54"/>
      <c r="OLQ30" s="54"/>
      <c r="OLR30" s="54"/>
      <c r="OLS30" s="54"/>
      <c r="OLT30" s="54"/>
      <c r="OLU30" s="54"/>
      <c r="OLV30" s="54"/>
      <c r="OLW30" s="54"/>
      <c r="OLX30" s="54"/>
      <c r="OLY30" s="54"/>
      <c r="OLZ30" s="54"/>
      <c r="OMA30" s="54"/>
      <c r="OMB30" s="54"/>
      <c r="OMC30" s="54"/>
      <c r="OMD30" s="54"/>
      <c r="OME30" s="54"/>
      <c r="OMF30" s="54"/>
      <c r="OMG30" s="54"/>
      <c r="OMH30" s="54"/>
      <c r="OMI30" s="54"/>
      <c r="OMJ30" s="54"/>
      <c r="OMK30" s="54"/>
      <c r="OML30" s="54"/>
      <c r="OMM30" s="54"/>
      <c r="OMN30" s="54"/>
      <c r="OMO30" s="54"/>
      <c r="OMP30" s="54"/>
      <c r="OMQ30" s="54"/>
      <c r="OMR30" s="54"/>
      <c r="OMS30" s="54"/>
      <c r="OMT30" s="54"/>
      <c r="OMU30" s="54"/>
      <c r="OMV30" s="54"/>
      <c r="OMW30" s="54"/>
      <c r="OMX30" s="54"/>
      <c r="OMY30" s="54"/>
      <c r="OMZ30" s="54"/>
      <c r="ONA30" s="54"/>
      <c r="ONB30" s="54"/>
      <c r="ONC30" s="54"/>
      <c r="OND30" s="54"/>
      <c r="ONE30" s="54"/>
      <c r="ONF30" s="54"/>
      <c r="ONG30" s="54"/>
      <c r="ONH30" s="54"/>
      <c r="ONI30" s="54"/>
      <c r="ONJ30" s="54"/>
      <c r="ONK30" s="54"/>
      <c r="ONL30" s="54"/>
      <c r="ONM30" s="54"/>
      <c r="ONN30" s="54"/>
      <c r="ONO30" s="54"/>
      <c r="ONP30" s="54"/>
      <c r="ONQ30" s="54"/>
      <c r="ONR30" s="54"/>
      <c r="ONS30" s="54"/>
      <c r="ONT30" s="54"/>
      <c r="ONU30" s="54"/>
      <c r="ONV30" s="54"/>
      <c r="ONW30" s="54"/>
      <c r="ONX30" s="54"/>
      <c r="ONY30" s="54"/>
      <c r="ONZ30" s="54"/>
      <c r="OOA30" s="54"/>
      <c r="OOB30" s="54"/>
      <c r="OOC30" s="54"/>
      <c r="OOD30" s="54"/>
      <c r="OOE30" s="54"/>
      <c r="OOF30" s="54"/>
      <c r="OOG30" s="54"/>
      <c r="OOH30" s="54"/>
      <c r="OOI30" s="54"/>
      <c r="OOJ30" s="54"/>
      <c r="OOK30" s="54"/>
      <c r="OOL30" s="54"/>
      <c r="OOM30" s="54"/>
      <c r="OON30" s="54"/>
      <c r="OOO30" s="54"/>
      <c r="OOP30" s="54"/>
      <c r="OOQ30" s="54"/>
      <c r="OOR30" s="54"/>
      <c r="OOS30" s="54"/>
      <c r="OOT30" s="54"/>
      <c r="OOU30" s="54"/>
      <c r="OOV30" s="54"/>
      <c r="OOW30" s="54"/>
      <c r="OOX30" s="54"/>
      <c r="OOY30" s="54"/>
      <c r="OOZ30" s="54"/>
      <c r="OPA30" s="54"/>
      <c r="OPB30" s="54"/>
      <c r="OPC30" s="54"/>
      <c r="OPD30" s="54"/>
      <c r="OPE30" s="54"/>
      <c r="OPF30" s="54"/>
      <c r="OPG30" s="54"/>
      <c r="OPH30" s="54"/>
      <c r="OPI30" s="54"/>
      <c r="OPJ30" s="54"/>
      <c r="OPK30" s="54"/>
      <c r="OPL30" s="54"/>
      <c r="OPM30" s="54"/>
      <c r="OPN30" s="54"/>
      <c r="OPO30" s="54"/>
      <c r="OPP30" s="54"/>
      <c r="OPQ30" s="54"/>
      <c r="OPR30" s="54"/>
      <c r="OPS30" s="54"/>
      <c r="OPT30" s="54"/>
      <c r="OPU30" s="54"/>
      <c r="OPV30" s="54"/>
      <c r="OPW30" s="54"/>
      <c r="OPX30" s="54"/>
      <c r="OPY30" s="54"/>
      <c r="OPZ30" s="54"/>
      <c r="OQA30" s="54"/>
      <c r="OQB30" s="54"/>
      <c r="OQC30" s="54"/>
      <c r="OQD30" s="54"/>
      <c r="OQE30" s="54"/>
      <c r="OQF30" s="54"/>
      <c r="OQG30" s="54"/>
      <c r="OQH30" s="54"/>
      <c r="OQI30" s="54"/>
      <c r="OQJ30" s="54"/>
      <c r="OQK30" s="54"/>
      <c r="OQL30" s="54"/>
      <c r="OQM30" s="54"/>
      <c r="OQN30" s="54"/>
      <c r="OQO30" s="54"/>
      <c r="OQP30" s="54"/>
      <c r="OQQ30" s="54"/>
      <c r="OQR30" s="54"/>
      <c r="OQS30" s="54"/>
      <c r="OQT30" s="54"/>
      <c r="OQU30" s="54"/>
      <c r="OQV30" s="54"/>
      <c r="OQW30" s="54"/>
      <c r="OQX30" s="54"/>
      <c r="OQY30" s="54"/>
      <c r="OQZ30" s="54"/>
      <c r="ORA30" s="54"/>
      <c r="ORB30" s="54"/>
      <c r="ORC30" s="54"/>
      <c r="ORD30" s="54"/>
      <c r="ORE30" s="54"/>
      <c r="ORF30" s="54"/>
      <c r="ORG30" s="54"/>
      <c r="ORH30" s="54"/>
      <c r="ORI30" s="54"/>
      <c r="ORJ30" s="54"/>
      <c r="ORK30" s="54"/>
      <c r="ORL30" s="54"/>
      <c r="ORM30" s="54"/>
      <c r="ORN30" s="54"/>
      <c r="ORO30" s="54"/>
      <c r="ORP30" s="54"/>
      <c r="ORQ30" s="54"/>
      <c r="ORR30" s="54"/>
      <c r="ORS30" s="54"/>
      <c r="ORT30" s="54"/>
      <c r="ORU30" s="54"/>
      <c r="ORV30" s="54"/>
      <c r="ORW30" s="54"/>
      <c r="ORX30" s="54"/>
      <c r="ORY30" s="54"/>
      <c r="ORZ30" s="54"/>
      <c r="OSA30" s="54"/>
      <c r="OSB30" s="54"/>
      <c r="OSC30" s="54"/>
      <c r="OSD30" s="54"/>
      <c r="OSE30" s="54"/>
      <c r="OSF30" s="54"/>
      <c r="OSG30" s="54"/>
      <c r="OSH30" s="54"/>
      <c r="OSI30" s="54"/>
      <c r="OSJ30" s="54"/>
      <c r="OSK30" s="54"/>
      <c r="OSL30" s="54"/>
      <c r="OSM30" s="54"/>
      <c r="OSN30" s="54"/>
      <c r="OSO30" s="54"/>
      <c r="OSP30" s="54"/>
      <c r="OSQ30" s="54"/>
      <c r="OSR30" s="54"/>
      <c r="OSS30" s="54"/>
      <c r="OST30" s="54"/>
      <c r="OSU30" s="54"/>
      <c r="OSV30" s="54"/>
      <c r="OSW30" s="54"/>
      <c r="OSX30" s="54"/>
      <c r="OSY30" s="54"/>
      <c r="OSZ30" s="54"/>
      <c r="OTA30" s="54"/>
      <c r="OTB30" s="54"/>
      <c r="OTC30" s="54"/>
      <c r="OTD30" s="54"/>
      <c r="OTE30" s="54"/>
      <c r="OTF30" s="54"/>
      <c r="OTG30" s="54"/>
      <c r="OTH30" s="54"/>
      <c r="OTI30" s="54"/>
      <c r="OTJ30" s="54"/>
      <c r="OTK30" s="54"/>
      <c r="OTL30" s="54"/>
      <c r="OTM30" s="54"/>
      <c r="OTN30" s="54"/>
      <c r="OTO30" s="54"/>
      <c r="OTP30" s="54"/>
      <c r="OTQ30" s="54"/>
      <c r="OTR30" s="54"/>
      <c r="OTS30" s="54"/>
      <c r="OTT30" s="54"/>
      <c r="OTU30" s="54"/>
      <c r="OTV30" s="54"/>
      <c r="OTW30" s="54"/>
      <c r="OTX30" s="54"/>
      <c r="OTY30" s="54"/>
      <c r="OTZ30" s="54"/>
      <c r="OUA30" s="54"/>
      <c r="OUB30" s="54"/>
      <c r="OUC30" s="54"/>
      <c r="OUD30" s="54"/>
      <c r="OUE30" s="54"/>
      <c r="OUF30" s="54"/>
      <c r="OUG30" s="54"/>
      <c r="OUH30" s="54"/>
      <c r="OUI30" s="54"/>
      <c r="OUJ30" s="54"/>
      <c r="OUK30" s="54"/>
      <c r="OUL30" s="54"/>
      <c r="OUM30" s="54"/>
      <c r="OUN30" s="54"/>
      <c r="OUO30" s="54"/>
      <c r="OUP30" s="54"/>
      <c r="OUQ30" s="54"/>
      <c r="OUR30" s="54"/>
      <c r="OUS30" s="54"/>
      <c r="OUT30" s="54"/>
      <c r="OUU30" s="54"/>
      <c r="OUV30" s="54"/>
      <c r="OUW30" s="54"/>
      <c r="OUX30" s="54"/>
      <c r="OUY30" s="54"/>
      <c r="OUZ30" s="54"/>
      <c r="OVA30" s="54"/>
      <c r="OVB30" s="54"/>
      <c r="OVC30" s="54"/>
      <c r="OVD30" s="54"/>
      <c r="OVE30" s="54"/>
      <c r="OVF30" s="54"/>
      <c r="OVG30" s="54"/>
      <c r="OVH30" s="54"/>
      <c r="OVI30" s="54"/>
      <c r="OVJ30" s="54"/>
      <c r="OVK30" s="54"/>
      <c r="OVL30" s="54"/>
      <c r="OVM30" s="54"/>
      <c r="OVN30" s="54"/>
      <c r="OVO30" s="54"/>
      <c r="OVP30" s="54"/>
      <c r="OVQ30" s="54"/>
      <c r="OVR30" s="54"/>
      <c r="OVS30" s="54"/>
      <c r="OVT30" s="54"/>
      <c r="OVU30" s="54"/>
      <c r="OVV30" s="54"/>
      <c r="OVW30" s="54"/>
      <c r="OVX30" s="54"/>
      <c r="OVY30" s="54"/>
      <c r="OVZ30" s="54"/>
      <c r="OWA30" s="54"/>
      <c r="OWB30" s="54"/>
      <c r="OWC30" s="54"/>
      <c r="OWD30" s="54"/>
      <c r="OWE30" s="54"/>
      <c r="OWF30" s="54"/>
      <c r="OWG30" s="54"/>
      <c r="OWH30" s="54"/>
      <c r="OWI30" s="54"/>
      <c r="OWJ30" s="54"/>
      <c r="OWK30" s="54"/>
      <c r="OWL30" s="54"/>
      <c r="OWM30" s="54"/>
      <c r="OWN30" s="54"/>
      <c r="OWO30" s="54"/>
      <c r="OWP30" s="54"/>
      <c r="OWQ30" s="54"/>
      <c r="OWR30" s="54"/>
      <c r="OWS30" s="54"/>
      <c r="OWT30" s="54"/>
      <c r="OWU30" s="54"/>
      <c r="OWV30" s="54"/>
      <c r="OWW30" s="54"/>
      <c r="OWX30" s="54"/>
      <c r="OWY30" s="54"/>
      <c r="OWZ30" s="54"/>
      <c r="OXA30" s="54"/>
      <c r="OXB30" s="54"/>
      <c r="OXC30" s="54"/>
      <c r="OXD30" s="54"/>
      <c r="OXE30" s="54"/>
      <c r="OXF30" s="54"/>
      <c r="OXG30" s="54"/>
      <c r="OXH30" s="54"/>
      <c r="OXI30" s="54"/>
      <c r="OXJ30" s="54"/>
      <c r="OXK30" s="54"/>
      <c r="OXL30" s="54"/>
      <c r="OXM30" s="54"/>
      <c r="OXN30" s="54"/>
      <c r="OXO30" s="54"/>
      <c r="OXP30" s="54"/>
      <c r="OXQ30" s="54"/>
      <c r="OXR30" s="54"/>
      <c r="OXS30" s="54"/>
      <c r="OXT30" s="54"/>
      <c r="OXU30" s="54"/>
      <c r="OXV30" s="54"/>
      <c r="OXW30" s="54"/>
      <c r="OXX30" s="54"/>
      <c r="OXY30" s="54"/>
      <c r="OXZ30" s="54"/>
      <c r="OYA30" s="54"/>
      <c r="OYB30" s="54"/>
      <c r="OYC30" s="54"/>
      <c r="OYD30" s="54"/>
      <c r="OYE30" s="54"/>
      <c r="OYF30" s="54"/>
      <c r="OYG30" s="54"/>
      <c r="OYH30" s="54"/>
      <c r="OYI30" s="54"/>
      <c r="OYJ30" s="54"/>
      <c r="OYK30" s="54"/>
      <c r="OYL30" s="54"/>
      <c r="OYM30" s="54"/>
      <c r="OYN30" s="54"/>
      <c r="OYO30" s="54"/>
      <c r="OYP30" s="54"/>
      <c r="OYQ30" s="54"/>
      <c r="OYR30" s="54"/>
      <c r="OYS30" s="54"/>
      <c r="OYT30" s="54"/>
      <c r="OYU30" s="54"/>
      <c r="OYV30" s="54"/>
      <c r="OYW30" s="54"/>
      <c r="OYX30" s="54"/>
      <c r="OYY30" s="54"/>
      <c r="OYZ30" s="54"/>
      <c r="OZA30" s="54"/>
      <c r="OZB30" s="54"/>
      <c r="OZC30" s="54"/>
      <c r="OZD30" s="54"/>
      <c r="OZE30" s="54"/>
      <c r="OZF30" s="54"/>
      <c r="OZG30" s="54"/>
      <c r="OZH30" s="54"/>
      <c r="OZI30" s="54"/>
      <c r="OZJ30" s="54"/>
      <c r="OZK30" s="54"/>
      <c r="OZL30" s="54"/>
      <c r="OZM30" s="54"/>
      <c r="OZN30" s="54"/>
      <c r="OZO30" s="54"/>
      <c r="OZP30" s="54"/>
      <c r="OZQ30" s="54"/>
      <c r="OZR30" s="54"/>
      <c r="OZS30" s="54"/>
      <c r="OZT30" s="54"/>
      <c r="OZU30" s="54"/>
      <c r="OZV30" s="54"/>
      <c r="OZW30" s="54"/>
      <c r="OZX30" s="54"/>
      <c r="OZY30" s="54"/>
      <c r="OZZ30" s="54"/>
      <c r="PAA30" s="54"/>
      <c r="PAB30" s="54"/>
      <c r="PAC30" s="54"/>
      <c r="PAD30" s="54"/>
      <c r="PAE30" s="54"/>
      <c r="PAF30" s="54"/>
      <c r="PAG30" s="54"/>
      <c r="PAH30" s="54"/>
      <c r="PAI30" s="54"/>
      <c r="PAJ30" s="54"/>
      <c r="PAK30" s="54"/>
      <c r="PAL30" s="54"/>
      <c r="PAM30" s="54"/>
      <c r="PAN30" s="54"/>
      <c r="PAO30" s="54"/>
      <c r="PAP30" s="54"/>
      <c r="PAQ30" s="54"/>
      <c r="PAR30" s="54"/>
      <c r="PAS30" s="54"/>
      <c r="PAT30" s="54"/>
      <c r="PAU30" s="54"/>
      <c r="PAV30" s="54"/>
      <c r="PAW30" s="54"/>
      <c r="PAX30" s="54"/>
      <c r="PAY30" s="54"/>
      <c r="PAZ30" s="54"/>
      <c r="PBA30" s="54"/>
      <c r="PBB30" s="54"/>
      <c r="PBC30" s="54"/>
      <c r="PBD30" s="54"/>
      <c r="PBE30" s="54"/>
      <c r="PBF30" s="54"/>
      <c r="PBG30" s="54"/>
      <c r="PBH30" s="54"/>
      <c r="PBI30" s="54"/>
      <c r="PBJ30" s="54"/>
      <c r="PBK30" s="54"/>
      <c r="PBL30" s="54"/>
      <c r="PBM30" s="54"/>
      <c r="PBN30" s="54"/>
      <c r="PBO30" s="54"/>
      <c r="PBP30" s="54"/>
      <c r="PBQ30" s="54"/>
      <c r="PBR30" s="54"/>
      <c r="PBS30" s="54"/>
      <c r="PBT30" s="54"/>
      <c r="PBU30" s="54"/>
      <c r="PBV30" s="54"/>
      <c r="PBW30" s="54"/>
      <c r="PBX30" s="54"/>
      <c r="PBY30" s="54"/>
      <c r="PBZ30" s="54"/>
      <c r="PCA30" s="54"/>
      <c r="PCB30" s="54"/>
      <c r="PCC30" s="54"/>
      <c r="PCD30" s="54"/>
      <c r="PCE30" s="54"/>
      <c r="PCF30" s="54"/>
      <c r="PCG30" s="54"/>
      <c r="PCH30" s="54"/>
      <c r="PCI30" s="54"/>
      <c r="PCJ30" s="54"/>
      <c r="PCK30" s="54"/>
      <c r="PCL30" s="54"/>
      <c r="PCM30" s="54"/>
      <c r="PCN30" s="54"/>
      <c r="PCO30" s="54"/>
      <c r="PCP30" s="54"/>
      <c r="PCQ30" s="54"/>
      <c r="PCR30" s="54"/>
      <c r="PCS30" s="54"/>
      <c r="PCT30" s="54"/>
      <c r="PCU30" s="54"/>
      <c r="PCV30" s="54"/>
      <c r="PCW30" s="54"/>
      <c r="PCX30" s="54"/>
      <c r="PCY30" s="54"/>
      <c r="PCZ30" s="54"/>
      <c r="PDA30" s="54"/>
      <c r="PDB30" s="54"/>
      <c r="PDC30" s="54"/>
      <c r="PDD30" s="54"/>
      <c r="PDE30" s="54"/>
      <c r="PDF30" s="54"/>
      <c r="PDG30" s="54"/>
      <c r="PDH30" s="54"/>
      <c r="PDI30" s="54"/>
      <c r="PDJ30" s="54"/>
      <c r="PDK30" s="54"/>
      <c r="PDL30" s="54"/>
      <c r="PDM30" s="54"/>
      <c r="PDN30" s="54"/>
      <c r="PDO30" s="54"/>
      <c r="PDP30" s="54"/>
      <c r="PDQ30" s="54"/>
      <c r="PDR30" s="54"/>
      <c r="PDS30" s="54"/>
      <c r="PDT30" s="54"/>
      <c r="PDU30" s="54"/>
      <c r="PDV30" s="54"/>
      <c r="PDW30" s="54"/>
      <c r="PDX30" s="54"/>
      <c r="PDY30" s="54"/>
      <c r="PDZ30" s="54"/>
      <c r="PEA30" s="54"/>
      <c r="PEB30" s="54"/>
      <c r="PEC30" s="54"/>
      <c r="PED30" s="54"/>
      <c r="PEE30" s="54"/>
      <c r="PEF30" s="54"/>
      <c r="PEG30" s="54"/>
      <c r="PEH30" s="54"/>
      <c r="PEI30" s="54"/>
      <c r="PEJ30" s="54"/>
      <c r="PEK30" s="54"/>
      <c r="PEL30" s="54"/>
      <c r="PEM30" s="54"/>
      <c r="PEN30" s="54"/>
      <c r="PEO30" s="54"/>
      <c r="PEP30" s="54"/>
      <c r="PEQ30" s="54"/>
      <c r="PER30" s="54"/>
      <c r="PES30" s="54"/>
      <c r="PET30" s="54"/>
      <c r="PEU30" s="54"/>
      <c r="PEV30" s="54"/>
      <c r="PEW30" s="54"/>
      <c r="PEX30" s="54"/>
      <c r="PEY30" s="54"/>
      <c r="PEZ30" s="54"/>
      <c r="PFA30" s="54"/>
      <c r="PFB30" s="54"/>
      <c r="PFC30" s="54"/>
      <c r="PFD30" s="54"/>
      <c r="PFE30" s="54"/>
      <c r="PFF30" s="54"/>
      <c r="PFG30" s="54"/>
      <c r="PFH30" s="54"/>
      <c r="PFI30" s="54"/>
      <c r="PFJ30" s="54"/>
      <c r="PFK30" s="54"/>
      <c r="PFL30" s="54"/>
      <c r="PFM30" s="54"/>
      <c r="PFN30" s="54"/>
      <c r="PFO30" s="54"/>
      <c r="PFP30" s="54"/>
      <c r="PFQ30" s="54"/>
      <c r="PFR30" s="54"/>
      <c r="PFS30" s="54"/>
      <c r="PFT30" s="54"/>
      <c r="PFU30" s="54"/>
      <c r="PFV30" s="54"/>
      <c r="PFW30" s="54"/>
      <c r="PFX30" s="54"/>
      <c r="PFY30" s="54"/>
      <c r="PFZ30" s="54"/>
      <c r="PGA30" s="54"/>
      <c r="PGB30" s="54"/>
      <c r="PGC30" s="54"/>
      <c r="PGD30" s="54"/>
      <c r="PGE30" s="54"/>
      <c r="PGF30" s="54"/>
      <c r="PGG30" s="54"/>
      <c r="PGH30" s="54"/>
      <c r="PGI30" s="54"/>
      <c r="PGJ30" s="54"/>
      <c r="PGK30" s="54"/>
      <c r="PGL30" s="54"/>
      <c r="PGM30" s="54"/>
      <c r="PGN30" s="54"/>
      <c r="PGO30" s="54"/>
      <c r="PGP30" s="54"/>
      <c r="PGQ30" s="54"/>
      <c r="PGR30" s="54"/>
      <c r="PGS30" s="54"/>
      <c r="PGT30" s="54"/>
      <c r="PGU30" s="54"/>
      <c r="PGV30" s="54"/>
      <c r="PGW30" s="54"/>
      <c r="PGX30" s="54"/>
      <c r="PGY30" s="54"/>
      <c r="PGZ30" s="54"/>
      <c r="PHA30" s="54"/>
      <c r="PHB30" s="54"/>
      <c r="PHC30" s="54"/>
      <c r="PHD30" s="54"/>
      <c r="PHE30" s="54"/>
      <c r="PHF30" s="54"/>
      <c r="PHG30" s="54"/>
      <c r="PHH30" s="54"/>
      <c r="PHI30" s="54"/>
      <c r="PHJ30" s="54"/>
      <c r="PHK30" s="54"/>
      <c r="PHL30" s="54"/>
      <c r="PHM30" s="54"/>
      <c r="PHN30" s="54"/>
      <c r="PHO30" s="54"/>
      <c r="PHP30" s="54"/>
      <c r="PHQ30" s="54"/>
      <c r="PHR30" s="54"/>
      <c r="PHS30" s="54"/>
      <c r="PHT30" s="54"/>
      <c r="PHU30" s="54"/>
      <c r="PHV30" s="54"/>
      <c r="PHW30" s="54"/>
      <c r="PHX30" s="54"/>
      <c r="PHY30" s="54"/>
      <c r="PHZ30" s="54"/>
      <c r="PIA30" s="54"/>
      <c r="PIB30" s="54"/>
      <c r="PIC30" s="54"/>
      <c r="PID30" s="54"/>
      <c r="PIE30" s="54"/>
      <c r="PIF30" s="54"/>
      <c r="PIG30" s="54"/>
      <c r="PIH30" s="54"/>
      <c r="PII30" s="54"/>
      <c r="PIJ30" s="54"/>
      <c r="PIK30" s="54"/>
      <c r="PIL30" s="54"/>
      <c r="PIM30" s="54"/>
      <c r="PIN30" s="54"/>
      <c r="PIO30" s="54"/>
      <c r="PIP30" s="54"/>
      <c r="PIQ30" s="54"/>
      <c r="PIR30" s="54"/>
      <c r="PIS30" s="54"/>
      <c r="PIT30" s="54"/>
      <c r="PIU30" s="54"/>
      <c r="PIV30" s="54"/>
      <c r="PIW30" s="54"/>
      <c r="PIX30" s="54"/>
      <c r="PIY30" s="54"/>
      <c r="PIZ30" s="54"/>
      <c r="PJA30" s="54"/>
      <c r="PJB30" s="54"/>
      <c r="PJC30" s="54"/>
      <c r="PJD30" s="54"/>
      <c r="PJE30" s="54"/>
      <c r="PJF30" s="54"/>
      <c r="PJG30" s="54"/>
      <c r="PJH30" s="54"/>
      <c r="PJI30" s="54"/>
      <c r="PJJ30" s="54"/>
      <c r="PJK30" s="54"/>
      <c r="PJL30" s="54"/>
      <c r="PJM30" s="54"/>
      <c r="PJN30" s="54"/>
      <c r="PJO30" s="54"/>
      <c r="PJP30" s="54"/>
      <c r="PJQ30" s="54"/>
      <c r="PJR30" s="54"/>
      <c r="PJS30" s="54"/>
      <c r="PJT30" s="54"/>
      <c r="PJU30" s="54"/>
      <c r="PJV30" s="54"/>
      <c r="PJW30" s="54"/>
      <c r="PJX30" s="54"/>
      <c r="PJY30" s="54"/>
      <c r="PJZ30" s="54"/>
      <c r="PKA30" s="54"/>
      <c r="PKB30" s="54"/>
      <c r="PKC30" s="54"/>
      <c r="PKD30" s="54"/>
      <c r="PKE30" s="54"/>
      <c r="PKF30" s="54"/>
      <c r="PKG30" s="54"/>
      <c r="PKH30" s="54"/>
      <c r="PKI30" s="54"/>
      <c r="PKJ30" s="54"/>
      <c r="PKK30" s="54"/>
      <c r="PKL30" s="54"/>
      <c r="PKM30" s="54"/>
      <c r="PKN30" s="54"/>
      <c r="PKO30" s="54"/>
      <c r="PKP30" s="54"/>
      <c r="PKQ30" s="54"/>
      <c r="PKR30" s="54"/>
      <c r="PKS30" s="54"/>
      <c r="PKT30" s="54"/>
      <c r="PKU30" s="54"/>
      <c r="PKV30" s="54"/>
      <c r="PKW30" s="54"/>
      <c r="PKX30" s="54"/>
      <c r="PKY30" s="54"/>
      <c r="PKZ30" s="54"/>
      <c r="PLA30" s="54"/>
      <c r="PLB30" s="54"/>
      <c r="PLC30" s="54"/>
      <c r="PLD30" s="54"/>
      <c r="PLE30" s="54"/>
      <c r="PLF30" s="54"/>
      <c r="PLG30" s="54"/>
      <c r="PLH30" s="54"/>
      <c r="PLI30" s="54"/>
      <c r="PLJ30" s="54"/>
      <c r="PLK30" s="54"/>
      <c r="PLL30" s="54"/>
      <c r="PLM30" s="54"/>
      <c r="PLN30" s="54"/>
      <c r="PLO30" s="54"/>
      <c r="PLP30" s="54"/>
      <c r="PLQ30" s="54"/>
      <c r="PLR30" s="54"/>
      <c r="PLS30" s="54"/>
      <c r="PLT30" s="54"/>
      <c r="PLU30" s="54"/>
      <c r="PLV30" s="54"/>
      <c r="PLW30" s="54"/>
      <c r="PLX30" s="54"/>
      <c r="PLY30" s="54"/>
      <c r="PLZ30" s="54"/>
      <c r="PMA30" s="54"/>
      <c r="PMB30" s="54"/>
      <c r="PMC30" s="54"/>
      <c r="PMD30" s="54"/>
      <c r="PME30" s="54"/>
      <c r="PMF30" s="54"/>
      <c r="PMG30" s="54"/>
      <c r="PMH30" s="54"/>
      <c r="PMI30" s="54"/>
      <c r="PMJ30" s="54"/>
      <c r="PMK30" s="54"/>
      <c r="PML30" s="54"/>
      <c r="PMM30" s="54"/>
      <c r="PMN30" s="54"/>
      <c r="PMO30" s="54"/>
      <c r="PMP30" s="54"/>
      <c r="PMQ30" s="54"/>
      <c r="PMR30" s="54"/>
      <c r="PMS30" s="54"/>
      <c r="PMT30" s="54"/>
      <c r="PMU30" s="54"/>
      <c r="PMV30" s="54"/>
      <c r="PMW30" s="54"/>
      <c r="PMX30" s="54"/>
      <c r="PMY30" s="54"/>
      <c r="PMZ30" s="54"/>
      <c r="PNA30" s="54"/>
      <c r="PNB30" s="54"/>
      <c r="PNC30" s="54"/>
      <c r="PND30" s="54"/>
      <c r="PNE30" s="54"/>
      <c r="PNF30" s="54"/>
      <c r="PNG30" s="54"/>
      <c r="PNH30" s="54"/>
      <c r="PNI30" s="54"/>
      <c r="PNJ30" s="54"/>
      <c r="PNK30" s="54"/>
      <c r="PNL30" s="54"/>
      <c r="PNM30" s="54"/>
      <c r="PNN30" s="54"/>
      <c r="PNO30" s="54"/>
      <c r="PNP30" s="54"/>
      <c r="PNQ30" s="54"/>
      <c r="PNR30" s="54"/>
      <c r="PNS30" s="54"/>
      <c r="PNT30" s="54"/>
      <c r="PNU30" s="54"/>
      <c r="PNV30" s="54"/>
      <c r="PNW30" s="54"/>
      <c r="PNX30" s="54"/>
      <c r="PNY30" s="54"/>
      <c r="PNZ30" s="54"/>
      <c r="POA30" s="54"/>
      <c r="POB30" s="54"/>
      <c r="POC30" s="54"/>
      <c r="POD30" s="54"/>
      <c r="POE30" s="54"/>
      <c r="POF30" s="54"/>
      <c r="POG30" s="54"/>
      <c r="POH30" s="54"/>
      <c r="POI30" s="54"/>
      <c r="POJ30" s="54"/>
      <c r="POK30" s="54"/>
      <c r="POL30" s="54"/>
      <c r="POM30" s="54"/>
      <c r="PON30" s="54"/>
      <c r="POO30" s="54"/>
      <c r="POP30" s="54"/>
      <c r="POQ30" s="54"/>
      <c r="POR30" s="54"/>
      <c r="POS30" s="54"/>
      <c r="POT30" s="54"/>
      <c r="POU30" s="54"/>
      <c r="POV30" s="54"/>
      <c r="POW30" s="54"/>
      <c r="POX30" s="54"/>
      <c r="POY30" s="54"/>
      <c r="POZ30" s="54"/>
      <c r="PPA30" s="54"/>
      <c r="PPB30" s="54"/>
      <c r="PPC30" s="54"/>
      <c r="PPD30" s="54"/>
      <c r="PPE30" s="54"/>
      <c r="PPF30" s="54"/>
      <c r="PPG30" s="54"/>
      <c r="PPH30" s="54"/>
      <c r="PPI30" s="54"/>
      <c r="PPJ30" s="54"/>
      <c r="PPK30" s="54"/>
      <c r="PPL30" s="54"/>
      <c r="PPM30" s="54"/>
      <c r="PPN30" s="54"/>
      <c r="PPO30" s="54"/>
      <c r="PPP30" s="54"/>
      <c r="PPQ30" s="54"/>
      <c r="PPR30" s="54"/>
      <c r="PPS30" s="54"/>
      <c r="PPT30" s="54"/>
      <c r="PPU30" s="54"/>
      <c r="PPV30" s="54"/>
      <c r="PPW30" s="54"/>
      <c r="PPX30" s="54"/>
      <c r="PPY30" s="54"/>
      <c r="PPZ30" s="54"/>
      <c r="PQA30" s="54"/>
      <c r="PQB30" s="54"/>
      <c r="PQC30" s="54"/>
      <c r="PQD30" s="54"/>
      <c r="PQE30" s="54"/>
      <c r="PQF30" s="54"/>
      <c r="PQG30" s="54"/>
      <c r="PQH30" s="54"/>
      <c r="PQI30" s="54"/>
      <c r="PQJ30" s="54"/>
      <c r="PQK30" s="54"/>
      <c r="PQL30" s="54"/>
      <c r="PQM30" s="54"/>
      <c r="PQN30" s="54"/>
      <c r="PQO30" s="54"/>
      <c r="PQP30" s="54"/>
      <c r="PQQ30" s="54"/>
      <c r="PQR30" s="54"/>
      <c r="PQS30" s="54"/>
      <c r="PQT30" s="54"/>
      <c r="PQU30" s="54"/>
      <c r="PQV30" s="54"/>
      <c r="PQW30" s="54"/>
      <c r="PQX30" s="54"/>
      <c r="PQY30" s="54"/>
      <c r="PQZ30" s="54"/>
      <c r="PRA30" s="54"/>
      <c r="PRB30" s="54"/>
      <c r="PRC30" s="54"/>
      <c r="PRD30" s="54"/>
      <c r="PRE30" s="54"/>
      <c r="PRF30" s="54"/>
      <c r="PRG30" s="54"/>
      <c r="PRH30" s="54"/>
      <c r="PRI30" s="54"/>
      <c r="PRJ30" s="54"/>
      <c r="PRK30" s="54"/>
      <c r="PRL30" s="54"/>
      <c r="PRM30" s="54"/>
      <c r="PRN30" s="54"/>
      <c r="PRO30" s="54"/>
      <c r="PRP30" s="54"/>
      <c r="PRQ30" s="54"/>
      <c r="PRR30" s="54"/>
      <c r="PRS30" s="54"/>
      <c r="PRT30" s="54"/>
      <c r="PRU30" s="54"/>
      <c r="PRV30" s="54"/>
      <c r="PRW30" s="54"/>
      <c r="PRX30" s="54"/>
      <c r="PRY30" s="54"/>
      <c r="PRZ30" s="54"/>
      <c r="PSA30" s="54"/>
      <c r="PSB30" s="54"/>
      <c r="PSC30" s="54"/>
      <c r="PSD30" s="54"/>
      <c r="PSE30" s="54"/>
      <c r="PSF30" s="54"/>
      <c r="PSG30" s="54"/>
      <c r="PSH30" s="54"/>
      <c r="PSI30" s="54"/>
      <c r="PSJ30" s="54"/>
      <c r="PSK30" s="54"/>
      <c r="PSL30" s="54"/>
      <c r="PSM30" s="54"/>
      <c r="PSN30" s="54"/>
      <c r="PSO30" s="54"/>
      <c r="PSP30" s="54"/>
      <c r="PSQ30" s="54"/>
      <c r="PSR30" s="54"/>
      <c r="PSS30" s="54"/>
      <c r="PST30" s="54"/>
      <c r="PSU30" s="54"/>
      <c r="PSV30" s="54"/>
      <c r="PSW30" s="54"/>
      <c r="PSX30" s="54"/>
      <c r="PSY30" s="54"/>
      <c r="PSZ30" s="54"/>
      <c r="PTA30" s="54"/>
      <c r="PTB30" s="54"/>
      <c r="PTC30" s="54"/>
      <c r="PTD30" s="54"/>
      <c r="PTE30" s="54"/>
      <c r="PTF30" s="54"/>
      <c r="PTG30" s="54"/>
      <c r="PTH30" s="54"/>
      <c r="PTI30" s="54"/>
      <c r="PTJ30" s="54"/>
      <c r="PTK30" s="54"/>
      <c r="PTL30" s="54"/>
      <c r="PTM30" s="54"/>
      <c r="PTN30" s="54"/>
      <c r="PTO30" s="54"/>
      <c r="PTP30" s="54"/>
      <c r="PTQ30" s="54"/>
      <c r="PTR30" s="54"/>
      <c r="PTS30" s="54"/>
      <c r="PTT30" s="54"/>
      <c r="PTU30" s="54"/>
      <c r="PTV30" s="54"/>
      <c r="PTW30" s="54"/>
      <c r="PTX30" s="54"/>
      <c r="PTY30" s="54"/>
      <c r="PTZ30" s="54"/>
      <c r="PUA30" s="54"/>
      <c r="PUB30" s="54"/>
      <c r="PUC30" s="54"/>
      <c r="PUD30" s="54"/>
      <c r="PUE30" s="54"/>
      <c r="PUF30" s="54"/>
      <c r="PUG30" s="54"/>
      <c r="PUH30" s="54"/>
      <c r="PUI30" s="54"/>
      <c r="PUJ30" s="54"/>
      <c r="PUK30" s="54"/>
      <c r="PUL30" s="54"/>
      <c r="PUM30" s="54"/>
      <c r="PUN30" s="54"/>
      <c r="PUO30" s="54"/>
      <c r="PUP30" s="54"/>
      <c r="PUQ30" s="54"/>
      <c r="PUR30" s="54"/>
      <c r="PUS30" s="54"/>
      <c r="PUT30" s="54"/>
      <c r="PUU30" s="54"/>
      <c r="PUV30" s="54"/>
      <c r="PUW30" s="54"/>
      <c r="PUX30" s="54"/>
      <c r="PUY30" s="54"/>
      <c r="PUZ30" s="54"/>
      <c r="PVA30" s="54"/>
      <c r="PVB30" s="54"/>
      <c r="PVC30" s="54"/>
      <c r="PVD30" s="54"/>
      <c r="PVE30" s="54"/>
      <c r="PVF30" s="54"/>
      <c r="PVG30" s="54"/>
      <c r="PVH30" s="54"/>
      <c r="PVI30" s="54"/>
      <c r="PVJ30" s="54"/>
      <c r="PVK30" s="54"/>
      <c r="PVL30" s="54"/>
      <c r="PVM30" s="54"/>
      <c r="PVN30" s="54"/>
      <c r="PVO30" s="54"/>
      <c r="PVP30" s="54"/>
      <c r="PVQ30" s="54"/>
      <c r="PVR30" s="54"/>
      <c r="PVS30" s="54"/>
      <c r="PVT30" s="54"/>
      <c r="PVU30" s="54"/>
      <c r="PVV30" s="54"/>
      <c r="PVW30" s="54"/>
      <c r="PVX30" s="54"/>
      <c r="PVY30" s="54"/>
      <c r="PVZ30" s="54"/>
      <c r="PWA30" s="54"/>
      <c r="PWB30" s="54"/>
      <c r="PWC30" s="54"/>
      <c r="PWD30" s="54"/>
      <c r="PWE30" s="54"/>
      <c r="PWF30" s="54"/>
      <c r="PWG30" s="54"/>
      <c r="PWH30" s="54"/>
      <c r="PWI30" s="54"/>
      <c r="PWJ30" s="54"/>
      <c r="PWK30" s="54"/>
      <c r="PWL30" s="54"/>
      <c r="PWM30" s="54"/>
      <c r="PWN30" s="54"/>
      <c r="PWO30" s="54"/>
      <c r="PWP30" s="54"/>
      <c r="PWQ30" s="54"/>
      <c r="PWR30" s="54"/>
      <c r="PWS30" s="54"/>
      <c r="PWT30" s="54"/>
      <c r="PWU30" s="54"/>
      <c r="PWV30" s="54"/>
      <c r="PWW30" s="54"/>
      <c r="PWX30" s="54"/>
      <c r="PWY30" s="54"/>
      <c r="PWZ30" s="54"/>
      <c r="PXA30" s="54"/>
      <c r="PXB30" s="54"/>
      <c r="PXC30" s="54"/>
      <c r="PXD30" s="54"/>
      <c r="PXE30" s="54"/>
      <c r="PXF30" s="54"/>
      <c r="PXG30" s="54"/>
      <c r="PXH30" s="54"/>
      <c r="PXI30" s="54"/>
      <c r="PXJ30" s="54"/>
      <c r="PXK30" s="54"/>
      <c r="PXL30" s="54"/>
      <c r="PXM30" s="54"/>
      <c r="PXN30" s="54"/>
      <c r="PXO30" s="54"/>
      <c r="PXP30" s="54"/>
      <c r="PXQ30" s="54"/>
      <c r="PXR30" s="54"/>
      <c r="PXS30" s="54"/>
      <c r="PXT30" s="54"/>
      <c r="PXU30" s="54"/>
      <c r="PXV30" s="54"/>
      <c r="PXW30" s="54"/>
      <c r="PXX30" s="54"/>
      <c r="PXY30" s="54"/>
      <c r="PXZ30" s="54"/>
      <c r="PYA30" s="54"/>
      <c r="PYB30" s="54"/>
      <c r="PYC30" s="54"/>
      <c r="PYD30" s="54"/>
      <c r="PYE30" s="54"/>
      <c r="PYF30" s="54"/>
      <c r="PYG30" s="54"/>
      <c r="PYH30" s="54"/>
      <c r="PYI30" s="54"/>
      <c r="PYJ30" s="54"/>
      <c r="PYK30" s="54"/>
      <c r="PYL30" s="54"/>
      <c r="PYM30" s="54"/>
      <c r="PYN30" s="54"/>
      <c r="PYO30" s="54"/>
      <c r="PYP30" s="54"/>
      <c r="PYQ30" s="54"/>
      <c r="PYR30" s="54"/>
      <c r="PYS30" s="54"/>
      <c r="PYT30" s="54"/>
      <c r="PYU30" s="54"/>
      <c r="PYV30" s="54"/>
      <c r="PYW30" s="54"/>
      <c r="PYX30" s="54"/>
      <c r="PYY30" s="54"/>
      <c r="PYZ30" s="54"/>
      <c r="PZA30" s="54"/>
      <c r="PZB30" s="54"/>
      <c r="PZC30" s="54"/>
      <c r="PZD30" s="54"/>
      <c r="PZE30" s="54"/>
      <c r="PZF30" s="54"/>
      <c r="PZG30" s="54"/>
      <c r="PZH30" s="54"/>
      <c r="PZI30" s="54"/>
      <c r="PZJ30" s="54"/>
      <c r="PZK30" s="54"/>
      <c r="PZL30" s="54"/>
      <c r="PZM30" s="54"/>
      <c r="PZN30" s="54"/>
      <c r="PZO30" s="54"/>
      <c r="PZP30" s="54"/>
      <c r="PZQ30" s="54"/>
      <c r="PZR30" s="54"/>
      <c r="PZS30" s="54"/>
      <c r="PZT30" s="54"/>
      <c r="PZU30" s="54"/>
      <c r="PZV30" s="54"/>
      <c r="PZW30" s="54"/>
      <c r="PZX30" s="54"/>
      <c r="PZY30" s="54"/>
      <c r="PZZ30" s="54"/>
      <c r="QAA30" s="54"/>
      <c r="QAB30" s="54"/>
      <c r="QAC30" s="54"/>
      <c r="QAD30" s="54"/>
      <c r="QAE30" s="54"/>
      <c r="QAF30" s="54"/>
      <c r="QAG30" s="54"/>
      <c r="QAH30" s="54"/>
      <c r="QAI30" s="54"/>
      <c r="QAJ30" s="54"/>
      <c r="QAK30" s="54"/>
      <c r="QAL30" s="54"/>
      <c r="QAM30" s="54"/>
      <c r="QAN30" s="54"/>
      <c r="QAO30" s="54"/>
      <c r="QAP30" s="54"/>
      <c r="QAQ30" s="54"/>
      <c r="QAR30" s="54"/>
      <c r="QAS30" s="54"/>
      <c r="QAT30" s="54"/>
      <c r="QAU30" s="54"/>
      <c r="QAV30" s="54"/>
      <c r="QAW30" s="54"/>
      <c r="QAX30" s="54"/>
      <c r="QAY30" s="54"/>
      <c r="QAZ30" s="54"/>
      <c r="QBA30" s="54"/>
      <c r="QBB30" s="54"/>
      <c r="QBC30" s="54"/>
      <c r="QBD30" s="54"/>
      <c r="QBE30" s="54"/>
      <c r="QBF30" s="54"/>
      <c r="QBG30" s="54"/>
      <c r="QBH30" s="54"/>
      <c r="QBI30" s="54"/>
      <c r="QBJ30" s="54"/>
      <c r="QBK30" s="54"/>
      <c r="QBL30" s="54"/>
      <c r="QBM30" s="54"/>
      <c r="QBN30" s="54"/>
      <c r="QBO30" s="54"/>
      <c r="QBP30" s="54"/>
      <c r="QBQ30" s="54"/>
      <c r="QBR30" s="54"/>
      <c r="QBS30" s="54"/>
      <c r="QBT30" s="54"/>
      <c r="QBU30" s="54"/>
      <c r="QBV30" s="54"/>
      <c r="QBW30" s="54"/>
      <c r="QBX30" s="54"/>
      <c r="QBY30" s="54"/>
      <c r="QBZ30" s="54"/>
      <c r="QCA30" s="54"/>
      <c r="QCB30" s="54"/>
      <c r="QCC30" s="54"/>
      <c r="QCD30" s="54"/>
      <c r="QCE30" s="54"/>
      <c r="QCF30" s="54"/>
      <c r="QCG30" s="54"/>
      <c r="QCH30" s="54"/>
      <c r="QCI30" s="54"/>
      <c r="QCJ30" s="54"/>
      <c r="QCK30" s="54"/>
      <c r="QCL30" s="54"/>
      <c r="QCM30" s="54"/>
      <c r="QCN30" s="54"/>
      <c r="QCO30" s="54"/>
      <c r="QCP30" s="54"/>
      <c r="QCQ30" s="54"/>
      <c r="QCR30" s="54"/>
      <c r="QCS30" s="54"/>
      <c r="QCT30" s="54"/>
      <c r="QCU30" s="54"/>
      <c r="QCV30" s="54"/>
      <c r="QCW30" s="54"/>
      <c r="QCX30" s="54"/>
      <c r="QCY30" s="54"/>
      <c r="QCZ30" s="54"/>
      <c r="QDA30" s="54"/>
      <c r="QDB30" s="54"/>
      <c r="QDC30" s="54"/>
      <c r="QDD30" s="54"/>
      <c r="QDE30" s="54"/>
      <c r="QDF30" s="54"/>
      <c r="QDG30" s="54"/>
      <c r="QDH30" s="54"/>
      <c r="QDI30" s="54"/>
      <c r="QDJ30" s="54"/>
      <c r="QDK30" s="54"/>
      <c r="QDL30" s="54"/>
      <c r="QDM30" s="54"/>
      <c r="QDN30" s="54"/>
      <c r="QDO30" s="54"/>
      <c r="QDP30" s="54"/>
      <c r="QDQ30" s="54"/>
      <c r="QDR30" s="54"/>
      <c r="QDS30" s="54"/>
      <c r="QDT30" s="54"/>
      <c r="QDU30" s="54"/>
      <c r="QDV30" s="54"/>
      <c r="QDW30" s="54"/>
      <c r="QDX30" s="54"/>
      <c r="QDY30" s="54"/>
      <c r="QDZ30" s="54"/>
      <c r="QEA30" s="54"/>
      <c r="QEB30" s="54"/>
      <c r="QEC30" s="54"/>
      <c r="QED30" s="54"/>
      <c r="QEE30" s="54"/>
      <c r="QEF30" s="54"/>
      <c r="QEG30" s="54"/>
      <c r="QEH30" s="54"/>
      <c r="QEI30" s="54"/>
      <c r="QEJ30" s="54"/>
      <c r="QEK30" s="54"/>
      <c r="QEL30" s="54"/>
      <c r="QEM30" s="54"/>
      <c r="QEN30" s="54"/>
      <c r="QEO30" s="54"/>
      <c r="QEP30" s="54"/>
      <c r="QEQ30" s="54"/>
      <c r="QER30" s="54"/>
      <c r="QES30" s="54"/>
      <c r="QET30" s="54"/>
      <c r="QEU30" s="54"/>
      <c r="QEV30" s="54"/>
      <c r="QEW30" s="54"/>
      <c r="QEX30" s="54"/>
      <c r="QEY30" s="54"/>
      <c r="QEZ30" s="54"/>
      <c r="QFA30" s="54"/>
      <c r="QFB30" s="54"/>
      <c r="QFC30" s="54"/>
      <c r="QFD30" s="54"/>
      <c r="QFE30" s="54"/>
      <c r="QFF30" s="54"/>
      <c r="QFG30" s="54"/>
      <c r="QFH30" s="54"/>
      <c r="QFI30" s="54"/>
      <c r="QFJ30" s="54"/>
      <c r="QFK30" s="54"/>
      <c r="QFL30" s="54"/>
      <c r="QFM30" s="54"/>
      <c r="QFN30" s="54"/>
      <c r="QFO30" s="54"/>
      <c r="QFP30" s="54"/>
      <c r="QFQ30" s="54"/>
      <c r="QFR30" s="54"/>
      <c r="QFS30" s="54"/>
      <c r="QFT30" s="54"/>
      <c r="QFU30" s="54"/>
      <c r="QFV30" s="54"/>
      <c r="QFW30" s="54"/>
      <c r="QFX30" s="54"/>
      <c r="QFY30" s="54"/>
      <c r="QFZ30" s="54"/>
      <c r="QGA30" s="54"/>
      <c r="QGB30" s="54"/>
      <c r="QGC30" s="54"/>
      <c r="QGD30" s="54"/>
      <c r="QGE30" s="54"/>
      <c r="QGF30" s="54"/>
      <c r="QGG30" s="54"/>
      <c r="QGH30" s="54"/>
      <c r="QGI30" s="54"/>
      <c r="QGJ30" s="54"/>
      <c r="QGK30" s="54"/>
      <c r="QGL30" s="54"/>
      <c r="QGM30" s="54"/>
      <c r="QGN30" s="54"/>
      <c r="QGO30" s="54"/>
      <c r="QGP30" s="54"/>
      <c r="QGQ30" s="54"/>
      <c r="QGR30" s="54"/>
      <c r="QGS30" s="54"/>
      <c r="QGT30" s="54"/>
      <c r="QGU30" s="54"/>
      <c r="QGV30" s="54"/>
      <c r="QGW30" s="54"/>
      <c r="QGX30" s="54"/>
      <c r="QGY30" s="54"/>
      <c r="QGZ30" s="54"/>
      <c r="QHA30" s="54"/>
      <c r="QHB30" s="54"/>
      <c r="QHC30" s="54"/>
      <c r="QHD30" s="54"/>
      <c r="QHE30" s="54"/>
      <c r="QHF30" s="54"/>
      <c r="QHG30" s="54"/>
      <c r="QHH30" s="54"/>
      <c r="QHI30" s="54"/>
      <c r="QHJ30" s="54"/>
      <c r="QHK30" s="54"/>
      <c r="QHL30" s="54"/>
      <c r="QHM30" s="54"/>
      <c r="QHN30" s="54"/>
      <c r="QHO30" s="54"/>
      <c r="QHP30" s="54"/>
      <c r="QHQ30" s="54"/>
      <c r="QHR30" s="54"/>
      <c r="QHS30" s="54"/>
      <c r="QHT30" s="54"/>
      <c r="QHU30" s="54"/>
      <c r="QHV30" s="54"/>
      <c r="QHW30" s="54"/>
      <c r="QHX30" s="54"/>
      <c r="QHY30" s="54"/>
      <c r="QHZ30" s="54"/>
      <c r="QIA30" s="54"/>
      <c r="QIB30" s="54"/>
      <c r="QIC30" s="54"/>
      <c r="QID30" s="54"/>
      <c r="QIE30" s="54"/>
      <c r="QIF30" s="54"/>
      <c r="QIG30" s="54"/>
      <c r="QIH30" s="54"/>
      <c r="QII30" s="54"/>
      <c r="QIJ30" s="54"/>
      <c r="QIK30" s="54"/>
      <c r="QIL30" s="54"/>
      <c r="QIM30" s="54"/>
      <c r="QIN30" s="54"/>
      <c r="QIO30" s="54"/>
      <c r="QIP30" s="54"/>
      <c r="QIQ30" s="54"/>
      <c r="QIR30" s="54"/>
      <c r="QIS30" s="54"/>
      <c r="QIT30" s="54"/>
      <c r="QIU30" s="54"/>
      <c r="QIV30" s="54"/>
      <c r="QIW30" s="54"/>
      <c r="QIX30" s="54"/>
      <c r="QIY30" s="54"/>
      <c r="QIZ30" s="54"/>
      <c r="QJA30" s="54"/>
      <c r="QJB30" s="54"/>
      <c r="QJC30" s="54"/>
      <c r="QJD30" s="54"/>
      <c r="QJE30" s="54"/>
      <c r="QJF30" s="54"/>
      <c r="QJG30" s="54"/>
      <c r="QJH30" s="54"/>
      <c r="QJI30" s="54"/>
      <c r="QJJ30" s="54"/>
      <c r="QJK30" s="54"/>
      <c r="QJL30" s="54"/>
      <c r="QJM30" s="54"/>
      <c r="QJN30" s="54"/>
      <c r="QJO30" s="54"/>
      <c r="QJP30" s="54"/>
      <c r="QJQ30" s="54"/>
      <c r="QJR30" s="54"/>
      <c r="QJS30" s="54"/>
      <c r="QJT30" s="54"/>
      <c r="QJU30" s="54"/>
      <c r="QJV30" s="54"/>
      <c r="QJW30" s="54"/>
      <c r="QJX30" s="54"/>
      <c r="QJY30" s="54"/>
      <c r="QJZ30" s="54"/>
      <c r="QKA30" s="54"/>
      <c r="QKB30" s="54"/>
      <c r="QKC30" s="54"/>
      <c r="QKD30" s="54"/>
      <c r="QKE30" s="54"/>
      <c r="QKF30" s="54"/>
      <c r="QKG30" s="54"/>
      <c r="QKH30" s="54"/>
      <c r="QKI30" s="54"/>
      <c r="QKJ30" s="54"/>
      <c r="QKK30" s="54"/>
      <c r="QKL30" s="54"/>
      <c r="QKM30" s="54"/>
      <c r="QKN30" s="54"/>
      <c r="QKO30" s="54"/>
      <c r="QKP30" s="54"/>
      <c r="QKQ30" s="54"/>
      <c r="QKR30" s="54"/>
      <c r="QKS30" s="54"/>
      <c r="QKT30" s="54"/>
      <c r="QKU30" s="54"/>
      <c r="QKV30" s="54"/>
      <c r="QKW30" s="54"/>
      <c r="QKX30" s="54"/>
      <c r="QKY30" s="54"/>
      <c r="QKZ30" s="54"/>
      <c r="QLA30" s="54"/>
      <c r="QLB30" s="54"/>
      <c r="QLC30" s="54"/>
      <c r="QLD30" s="54"/>
      <c r="QLE30" s="54"/>
      <c r="QLF30" s="54"/>
      <c r="QLG30" s="54"/>
      <c r="QLH30" s="54"/>
      <c r="QLI30" s="54"/>
      <c r="QLJ30" s="54"/>
      <c r="QLK30" s="54"/>
      <c r="QLL30" s="54"/>
      <c r="QLM30" s="54"/>
      <c r="QLN30" s="54"/>
      <c r="QLO30" s="54"/>
      <c r="QLP30" s="54"/>
      <c r="QLQ30" s="54"/>
      <c r="QLR30" s="54"/>
      <c r="QLS30" s="54"/>
      <c r="QLT30" s="54"/>
      <c r="QLU30" s="54"/>
      <c r="QLV30" s="54"/>
      <c r="QLW30" s="54"/>
      <c r="QLX30" s="54"/>
      <c r="QLY30" s="54"/>
      <c r="QLZ30" s="54"/>
      <c r="QMA30" s="54"/>
      <c r="QMB30" s="54"/>
      <c r="QMC30" s="54"/>
      <c r="QMD30" s="54"/>
      <c r="QME30" s="54"/>
      <c r="QMF30" s="54"/>
      <c r="QMG30" s="54"/>
      <c r="QMH30" s="54"/>
      <c r="QMI30" s="54"/>
      <c r="QMJ30" s="54"/>
      <c r="QMK30" s="54"/>
      <c r="QML30" s="54"/>
      <c r="QMM30" s="54"/>
      <c r="QMN30" s="54"/>
      <c r="QMO30" s="54"/>
      <c r="QMP30" s="54"/>
      <c r="QMQ30" s="54"/>
      <c r="QMR30" s="54"/>
      <c r="QMS30" s="54"/>
      <c r="QMT30" s="54"/>
      <c r="QMU30" s="54"/>
      <c r="QMV30" s="54"/>
      <c r="QMW30" s="54"/>
      <c r="QMX30" s="54"/>
      <c r="QMY30" s="54"/>
      <c r="QMZ30" s="54"/>
      <c r="QNA30" s="54"/>
      <c r="QNB30" s="54"/>
      <c r="QNC30" s="54"/>
      <c r="QND30" s="54"/>
      <c r="QNE30" s="54"/>
      <c r="QNF30" s="54"/>
      <c r="QNG30" s="54"/>
      <c r="QNH30" s="54"/>
      <c r="QNI30" s="54"/>
      <c r="QNJ30" s="54"/>
      <c r="QNK30" s="54"/>
      <c r="QNL30" s="54"/>
      <c r="QNM30" s="54"/>
      <c r="QNN30" s="54"/>
      <c r="QNO30" s="54"/>
      <c r="QNP30" s="54"/>
      <c r="QNQ30" s="54"/>
      <c r="QNR30" s="54"/>
      <c r="QNS30" s="54"/>
      <c r="QNT30" s="54"/>
      <c r="QNU30" s="54"/>
      <c r="QNV30" s="54"/>
      <c r="QNW30" s="54"/>
      <c r="QNX30" s="54"/>
      <c r="QNY30" s="54"/>
      <c r="QNZ30" s="54"/>
      <c r="QOA30" s="54"/>
      <c r="QOB30" s="54"/>
      <c r="QOC30" s="54"/>
      <c r="QOD30" s="54"/>
      <c r="QOE30" s="54"/>
      <c r="QOF30" s="54"/>
      <c r="QOG30" s="54"/>
      <c r="QOH30" s="54"/>
      <c r="QOI30" s="54"/>
      <c r="QOJ30" s="54"/>
      <c r="QOK30" s="54"/>
      <c r="QOL30" s="54"/>
      <c r="QOM30" s="54"/>
      <c r="QON30" s="54"/>
      <c r="QOO30" s="54"/>
      <c r="QOP30" s="54"/>
      <c r="QOQ30" s="54"/>
      <c r="QOR30" s="54"/>
      <c r="QOS30" s="54"/>
      <c r="QOT30" s="54"/>
      <c r="QOU30" s="54"/>
      <c r="QOV30" s="54"/>
      <c r="QOW30" s="54"/>
      <c r="QOX30" s="54"/>
      <c r="QOY30" s="54"/>
      <c r="QOZ30" s="54"/>
      <c r="QPA30" s="54"/>
      <c r="QPB30" s="54"/>
      <c r="QPC30" s="54"/>
      <c r="QPD30" s="54"/>
      <c r="QPE30" s="54"/>
      <c r="QPF30" s="54"/>
      <c r="QPG30" s="54"/>
      <c r="QPH30" s="54"/>
      <c r="QPI30" s="54"/>
      <c r="QPJ30" s="54"/>
      <c r="QPK30" s="54"/>
      <c r="QPL30" s="54"/>
      <c r="QPM30" s="54"/>
      <c r="QPN30" s="54"/>
      <c r="QPO30" s="54"/>
      <c r="QPP30" s="54"/>
      <c r="QPQ30" s="54"/>
      <c r="QPR30" s="54"/>
      <c r="QPS30" s="54"/>
      <c r="QPT30" s="54"/>
      <c r="QPU30" s="54"/>
      <c r="QPV30" s="54"/>
      <c r="QPW30" s="54"/>
      <c r="QPX30" s="54"/>
      <c r="QPY30" s="54"/>
      <c r="QPZ30" s="54"/>
      <c r="QQA30" s="54"/>
      <c r="QQB30" s="54"/>
      <c r="QQC30" s="54"/>
      <c r="QQD30" s="54"/>
      <c r="QQE30" s="54"/>
      <c r="QQF30" s="54"/>
      <c r="QQG30" s="54"/>
      <c r="QQH30" s="54"/>
      <c r="QQI30" s="54"/>
      <c r="QQJ30" s="54"/>
      <c r="QQK30" s="54"/>
      <c r="QQL30" s="54"/>
      <c r="QQM30" s="54"/>
      <c r="QQN30" s="54"/>
      <c r="QQO30" s="54"/>
      <c r="QQP30" s="54"/>
      <c r="QQQ30" s="54"/>
      <c r="QQR30" s="54"/>
      <c r="QQS30" s="54"/>
      <c r="QQT30" s="54"/>
      <c r="QQU30" s="54"/>
      <c r="QQV30" s="54"/>
      <c r="QQW30" s="54"/>
      <c r="QQX30" s="54"/>
      <c r="QQY30" s="54"/>
      <c r="QQZ30" s="54"/>
      <c r="QRA30" s="54"/>
      <c r="QRB30" s="54"/>
      <c r="QRC30" s="54"/>
      <c r="QRD30" s="54"/>
      <c r="QRE30" s="54"/>
      <c r="QRF30" s="54"/>
      <c r="QRG30" s="54"/>
      <c r="QRH30" s="54"/>
      <c r="QRI30" s="54"/>
      <c r="QRJ30" s="54"/>
      <c r="QRK30" s="54"/>
      <c r="QRL30" s="54"/>
      <c r="QRM30" s="54"/>
      <c r="QRN30" s="54"/>
      <c r="QRO30" s="54"/>
      <c r="QRP30" s="54"/>
      <c r="QRQ30" s="54"/>
      <c r="QRR30" s="54"/>
      <c r="QRS30" s="54"/>
      <c r="QRT30" s="54"/>
      <c r="QRU30" s="54"/>
      <c r="QRV30" s="54"/>
      <c r="QRW30" s="54"/>
      <c r="QRX30" s="54"/>
      <c r="QRY30" s="54"/>
      <c r="QRZ30" s="54"/>
      <c r="QSA30" s="54"/>
      <c r="QSB30" s="54"/>
      <c r="QSC30" s="54"/>
      <c r="QSD30" s="54"/>
      <c r="QSE30" s="54"/>
      <c r="QSF30" s="54"/>
      <c r="QSG30" s="54"/>
      <c r="QSH30" s="54"/>
      <c r="QSI30" s="54"/>
      <c r="QSJ30" s="54"/>
      <c r="QSK30" s="54"/>
      <c r="QSL30" s="54"/>
      <c r="QSM30" s="54"/>
      <c r="QSN30" s="54"/>
      <c r="QSO30" s="54"/>
      <c r="QSP30" s="54"/>
      <c r="QSQ30" s="54"/>
      <c r="QSR30" s="54"/>
      <c r="QSS30" s="54"/>
      <c r="QST30" s="54"/>
      <c r="QSU30" s="54"/>
      <c r="QSV30" s="54"/>
      <c r="QSW30" s="54"/>
      <c r="QSX30" s="54"/>
      <c r="QSY30" s="54"/>
      <c r="QSZ30" s="54"/>
      <c r="QTA30" s="54"/>
      <c r="QTB30" s="54"/>
      <c r="QTC30" s="54"/>
      <c r="QTD30" s="54"/>
      <c r="QTE30" s="54"/>
      <c r="QTF30" s="54"/>
      <c r="QTG30" s="54"/>
      <c r="QTH30" s="54"/>
      <c r="QTI30" s="54"/>
      <c r="QTJ30" s="54"/>
      <c r="QTK30" s="54"/>
      <c r="QTL30" s="54"/>
      <c r="QTM30" s="54"/>
      <c r="QTN30" s="54"/>
      <c r="QTO30" s="54"/>
      <c r="QTP30" s="54"/>
      <c r="QTQ30" s="54"/>
      <c r="QTR30" s="54"/>
      <c r="QTS30" s="54"/>
      <c r="QTT30" s="54"/>
      <c r="QTU30" s="54"/>
      <c r="QTV30" s="54"/>
      <c r="QTW30" s="54"/>
      <c r="QTX30" s="54"/>
      <c r="QTY30" s="54"/>
      <c r="QTZ30" s="54"/>
      <c r="QUA30" s="54"/>
      <c r="QUB30" s="54"/>
      <c r="QUC30" s="54"/>
      <c r="QUD30" s="54"/>
      <c r="QUE30" s="54"/>
      <c r="QUF30" s="54"/>
      <c r="QUG30" s="54"/>
      <c r="QUH30" s="54"/>
      <c r="QUI30" s="54"/>
      <c r="QUJ30" s="54"/>
      <c r="QUK30" s="54"/>
      <c r="QUL30" s="54"/>
      <c r="QUM30" s="54"/>
      <c r="QUN30" s="54"/>
      <c r="QUO30" s="54"/>
      <c r="QUP30" s="54"/>
      <c r="QUQ30" s="54"/>
      <c r="QUR30" s="54"/>
      <c r="QUS30" s="54"/>
      <c r="QUT30" s="54"/>
      <c r="QUU30" s="54"/>
      <c r="QUV30" s="54"/>
      <c r="QUW30" s="54"/>
      <c r="QUX30" s="54"/>
      <c r="QUY30" s="54"/>
      <c r="QUZ30" s="54"/>
      <c r="QVA30" s="54"/>
      <c r="QVB30" s="54"/>
      <c r="QVC30" s="54"/>
      <c r="QVD30" s="54"/>
      <c r="QVE30" s="54"/>
      <c r="QVF30" s="54"/>
      <c r="QVG30" s="54"/>
      <c r="QVH30" s="54"/>
      <c r="QVI30" s="54"/>
      <c r="QVJ30" s="54"/>
      <c r="QVK30" s="54"/>
      <c r="QVL30" s="54"/>
      <c r="QVM30" s="54"/>
      <c r="QVN30" s="54"/>
      <c r="QVO30" s="54"/>
      <c r="QVP30" s="54"/>
      <c r="QVQ30" s="54"/>
      <c r="QVR30" s="54"/>
      <c r="QVS30" s="54"/>
      <c r="QVT30" s="54"/>
      <c r="QVU30" s="54"/>
      <c r="QVV30" s="54"/>
      <c r="QVW30" s="54"/>
      <c r="QVX30" s="54"/>
      <c r="QVY30" s="54"/>
      <c r="QVZ30" s="54"/>
      <c r="QWA30" s="54"/>
      <c r="QWB30" s="54"/>
      <c r="QWC30" s="54"/>
      <c r="QWD30" s="54"/>
      <c r="QWE30" s="54"/>
      <c r="QWF30" s="54"/>
      <c r="QWG30" s="54"/>
      <c r="QWH30" s="54"/>
      <c r="QWI30" s="54"/>
      <c r="QWJ30" s="54"/>
      <c r="QWK30" s="54"/>
      <c r="QWL30" s="54"/>
      <c r="QWM30" s="54"/>
      <c r="QWN30" s="54"/>
      <c r="QWO30" s="54"/>
      <c r="QWP30" s="54"/>
      <c r="QWQ30" s="54"/>
      <c r="QWR30" s="54"/>
      <c r="QWS30" s="54"/>
      <c r="QWT30" s="54"/>
      <c r="QWU30" s="54"/>
      <c r="QWV30" s="54"/>
      <c r="QWW30" s="54"/>
      <c r="QWX30" s="54"/>
      <c r="QWY30" s="54"/>
      <c r="QWZ30" s="54"/>
      <c r="QXA30" s="54"/>
      <c r="QXB30" s="54"/>
      <c r="QXC30" s="54"/>
      <c r="QXD30" s="54"/>
      <c r="QXE30" s="54"/>
      <c r="QXF30" s="54"/>
      <c r="QXG30" s="54"/>
      <c r="QXH30" s="54"/>
      <c r="QXI30" s="54"/>
      <c r="QXJ30" s="54"/>
      <c r="QXK30" s="54"/>
      <c r="QXL30" s="54"/>
      <c r="QXM30" s="54"/>
      <c r="QXN30" s="54"/>
      <c r="QXO30" s="54"/>
      <c r="QXP30" s="54"/>
      <c r="QXQ30" s="54"/>
      <c r="QXR30" s="54"/>
      <c r="QXS30" s="54"/>
      <c r="QXT30" s="54"/>
      <c r="QXU30" s="54"/>
      <c r="QXV30" s="54"/>
      <c r="QXW30" s="54"/>
      <c r="QXX30" s="54"/>
      <c r="QXY30" s="54"/>
      <c r="QXZ30" s="54"/>
      <c r="QYA30" s="54"/>
      <c r="QYB30" s="54"/>
      <c r="QYC30" s="54"/>
      <c r="QYD30" s="54"/>
      <c r="QYE30" s="54"/>
      <c r="QYF30" s="54"/>
      <c r="QYG30" s="54"/>
      <c r="QYH30" s="54"/>
      <c r="QYI30" s="54"/>
      <c r="QYJ30" s="54"/>
      <c r="QYK30" s="54"/>
      <c r="QYL30" s="54"/>
      <c r="QYM30" s="54"/>
      <c r="QYN30" s="54"/>
      <c r="QYO30" s="54"/>
      <c r="QYP30" s="54"/>
      <c r="QYQ30" s="54"/>
      <c r="QYR30" s="54"/>
      <c r="QYS30" s="54"/>
      <c r="QYT30" s="54"/>
      <c r="QYU30" s="54"/>
      <c r="QYV30" s="54"/>
      <c r="QYW30" s="54"/>
      <c r="QYX30" s="54"/>
      <c r="QYY30" s="54"/>
      <c r="QYZ30" s="54"/>
      <c r="QZA30" s="54"/>
      <c r="QZB30" s="54"/>
      <c r="QZC30" s="54"/>
      <c r="QZD30" s="54"/>
      <c r="QZE30" s="54"/>
      <c r="QZF30" s="54"/>
      <c r="QZG30" s="54"/>
      <c r="QZH30" s="54"/>
      <c r="QZI30" s="54"/>
      <c r="QZJ30" s="54"/>
      <c r="QZK30" s="54"/>
      <c r="QZL30" s="54"/>
      <c r="QZM30" s="54"/>
      <c r="QZN30" s="54"/>
      <c r="QZO30" s="54"/>
      <c r="QZP30" s="54"/>
      <c r="QZQ30" s="54"/>
      <c r="QZR30" s="54"/>
      <c r="QZS30" s="54"/>
      <c r="QZT30" s="54"/>
      <c r="QZU30" s="54"/>
      <c r="QZV30" s="54"/>
      <c r="QZW30" s="54"/>
      <c r="QZX30" s="54"/>
      <c r="QZY30" s="54"/>
      <c r="QZZ30" s="54"/>
      <c r="RAA30" s="54"/>
      <c r="RAB30" s="54"/>
      <c r="RAC30" s="54"/>
      <c r="RAD30" s="54"/>
      <c r="RAE30" s="54"/>
      <c r="RAF30" s="54"/>
      <c r="RAG30" s="54"/>
      <c r="RAH30" s="54"/>
      <c r="RAI30" s="54"/>
      <c r="RAJ30" s="54"/>
      <c r="RAK30" s="54"/>
      <c r="RAL30" s="54"/>
      <c r="RAM30" s="54"/>
      <c r="RAN30" s="54"/>
      <c r="RAO30" s="54"/>
      <c r="RAP30" s="54"/>
      <c r="RAQ30" s="54"/>
      <c r="RAR30" s="54"/>
      <c r="RAS30" s="54"/>
      <c r="RAT30" s="54"/>
      <c r="RAU30" s="54"/>
      <c r="RAV30" s="54"/>
      <c r="RAW30" s="54"/>
      <c r="RAX30" s="54"/>
      <c r="RAY30" s="54"/>
      <c r="RAZ30" s="54"/>
      <c r="RBA30" s="54"/>
      <c r="RBB30" s="54"/>
      <c r="RBC30" s="54"/>
      <c r="RBD30" s="54"/>
      <c r="RBE30" s="54"/>
      <c r="RBF30" s="54"/>
      <c r="RBG30" s="54"/>
      <c r="RBH30" s="54"/>
      <c r="RBI30" s="54"/>
      <c r="RBJ30" s="54"/>
      <c r="RBK30" s="54"/>
      <c r="RBL30" s="54"/>
      <c r="RBM30" s="54"/>
      <c r="RBN30" s="54"/>
      <c r="RBO30" s="54"/>
      <c r="RBP30" s="54"/>
      <c r="RBQ30" s="54"/>
      <c r="RBR30" s="54"/>
      <c r="RBS30" s="54"/>
      <c r="RBT30" s="54"/>
      <c r="RBU30" s="54"/>
      <c r="RBV30" s="54"/>
      <c r="RBW30" s="54"/>
      <c r="RBX30" s="54"/>
      <c r="RBY30" s="54"/>
      <c r="RBZ30" s="54"/>
      <c r="RCA30" s="54"/>
      <c r="RCB30" s="54"/>
      <c r="RCC30" s="54"/>
      <c r="RCD30" s="54"/>
      <c r="RCE30" s="54"/>
      <c r="RCF30" s="54"/>
      <c r="RCG30" s="54"/>
      <c r="RCH30" s="54"/>
      <c r="RCI30" s="54"/>
      <c r="RCJ30" s="54"/>
      <c r="RCK30" s="54"/>
      <c r="RCL30" s="54"/>
      <c r="RCM30" s="54"/>
      <c r="RCN30" s="54"/>
      <c r="RCO30" s="54"/>
      <c r="RCP30" s="54"/>
      <c r="RCQ30" s="54"/>
      <c r="RCR30" s="54"/>
      <c r="RCS30" s="54"/>
      <c r="RCT30" s="54"/>
      <c r="RCU30" s="54"/>
      <c r="RCV30" s="54"/>
      <c r="RCW30" s="54"/>
      <c r="RCX30" s="54"/>
      <c r="RCY30" s="54"/>
      <c r="RCZ30" s="54"/>
      <c r="RDA30" s="54"/>
      <c r="RDB30" s="54"/>
      <c r="RDC30" s="54"/>
      <c r="RDD30" s="54"/>
      <c r="RDE30" s="54"/>
      <c r="RDF30" s="54"/>
      <c r="RDG30" s="54"/>
      <c r="RDH30" s="54"/>
      <c r="RDI30" s="54"/>
      <c r="RDJ30" s="54"/>
      <c r="RDK30" s="54"/>
      <c r="RDL30" s="54"/>
      <c r="RDM30" s="54"/>
      <c r="RDN30" s="54"/>
      <c r="RDO30" s="54"/>
      <c r="RDP30" s="54"/>
      <c r="RDQ30" s="54"/>
      <c r="RDR30" s="54"/>
      <c r="RDS30" s="54"/>
      <c r="RDT30" s="54"/>
      <c r="RDU30" s="54"/>
      <c r="RDV30" s="54"/>
      <c r="RDW30" s="54"/>
      <c r="RDX30" s="54"/>
      <c r="RDY30" s="54"/>
      <c r="RDZ30" s="54"/>
      <c r="REA30" s="54"/>
      <c r="REB30" s="54"/>
      <c r="REC30" s="54"/>
      <c r="RED30" s="54"/>
      <c r="REE30" s="54"/>
      <c r="REF30" s="54"/>
      <c r="REG30" s="54"/>
      <c r="REH30" s="54"/>
      <c r="REI30" s="54"/>
      <c r="REJ30" s="54"/>
      <c r="REK30" s="54"/>
      <c r="REL30" s="54"/>
      <c r="REM30" s="54"/>
      <c r="REN30" s="54"/>
      <c r="REO30" s="54"/>
      <c r="REP30" s="54"/>
      <c r="REQ30" s="54"/>
      <c r="RER30" s="54"/>
      <c r="RES30" s="54"/>
      <c r="RET30" s="54"/>
      <c r="REU30" s="54"/>
      <c r="REV30" s="54"/>
      <c r="REW30" s="54"/>
      <c r="REX30" s="54"/>
      <c r="REY30" s="54"/>
      <c r="REZ30" s="54"/>
      <c r="RFA30" s="54"/>
      <c r="RFB30" s="54"/>
      <c r="RFC30" s="54"/>
      <c r="RFD30" s="54"/>
      <c r="RFE30" s="54"/>
      <c r="RFF30" s="54"/>
      <c r="RFG30" s="54"/>
      <c r="RFH30" s="54"/>
      <c r="RFI30" s="54"/>
      <c r="RFJ30" s="54"/>
      <c r="RFK30" s="54"/>
      <c r="RFL30" s="54"/>
      <c r="RFM30" s="54"/>
      <c r="RFN30" s="54"/>
      <c r="RFO30" s="54"/>
      <c r="RFP30" s="54"/>
      <c r="RFQ30" s="54"/>
      <c r="RFR30" s="54"/>
      <c r="RFS30" s="54"/>
      <c r="RFT30" s="54"/>
      <c r="RFU30" s="54"/>
      <c r="RFV30" s="54"/>
      <c r="RFW30" s="54"/>
      <c r="RFX30" s="54"/>
      <c r="RFY30" s="54"/>
      <c r="RFZ30" s="54"/>
      <c r="RGA30" s="54"/>
      <c r="RGB30" s="54"/>
      <c r="RGC30" s="54"/>
      <c r="RGD30" s="54"/>
      <c r="RGE30" s="54"/>
      <c r="RGF30" s="54"/>
      <c r="RGG30" s="54"/>
      <c r="RGH30" s="54"/>
      <c r="RGI30" s="54"/>
      <c r="RGJ30" s="54"/>
      <c r="RGK30" s="54"/>
      <c r="RGL30" s="54"/>
      <c r="RGM30" s="54"/>
      <c r="RGN30" s="54"/>
      <c r="RGO30" s="54"/>
      <c r="RGP30" s="54"/>
      <c r="RGQ30" s="54"/>
      <c r="RGR30" s="54"/>
      <c r="RGS30" s="54"/>
      <c r="RGT30" s="54"/>
      <c r="RGU30" s="54"/>
      <c r="RGV30" s="54"/>
      <c r="RGW30" s="54"/>
      <c r="RGX30" s="54"/>
      <c r="RGY30" s="54"/>
      <c r="RGZ30" s="54"/>
      <c r="RHA30" s="54"/>
      <c r="RHB30" s="54"/>
      <c r="RHC30" s="54"/>
      <c r="RHD30" s="54"/>
      <c r="RHE30" s="54"/>
      <c r="RHF30" s="54"/>
      <c r="RHG30" s="54"/>
      <c r="RHH30" s="54"/>
      <c r="RHI30" s="54"/>
      <c r="RHJ30" s="54"/>
      <c r="RHK30" s="54"/>
      <c r="RHL30" s="54"/>
      <c r="RHM30" s="54"/>
      <c r="RHN30" s="54"/>
      <c r="RHO30" s="54"/>
      <c r="RHP30" s="54"/>
      <c r="RHQ30" s="54"/>
      <c r="RHR30" s="54"/>
      <c r="RHS30" s="54"/>
      <c r="RHT30" s="54"/>
      <c r="RHU30" s="54"/>
      <c r="RHV30" s="54"/>
      <c r="RHW30" s="54"/>
      <c r="RHX30" s="54"/>
      <c r="RHY30" s="54"/>
      <c r="RHZ30" s="54"/>
      <c r="RIA30" s="54"/>
      <c r="RIB30" s="54"/>
      <c r="RIC30" s="54"/>
      <c r="RID30" s="54"/>
      <c r="RIE30" s="54"/>
      <c r="RIF30" s="54"/>
      <c r="RIG30" s="54"/>
      <c r="RIH30" s="54"/>
      <c r="RII30" s="54"/>
      <c r="RIJ30" s="54"/>
      <c r="RIK30" s="54"/>
      <c r="RIL30" s="54"/>
      <c r="RIM30" s="54"/>
      <c r="RIN30" s="54"/>
      <c r="RIO30" s="54"/>
      <c r="RIP30" s="54"/>
      <c r="RIQ30" s="54"/>
      <c r="RIR30" s="54"/>
      <c r="RIS30" s="54"/>
      <c r="RIT30" s="54"/>
      <c r="RIU30" s="54"/>
      <c r="RIV30" s="54"/>
      <c r="RIW30" s="54"/>
      <c r="RIX30" s="54"/>
      <c r="RIY30" s="54"/>
      <c r="RIZ30" s="54"/>
      <c r="RJA30" s="54"/>
      <c r="RJB30" s="54"/>
      <c r="RJC30" s="54"/>
      <c r="RJD30" s="54"/>
      <c r="RJE30" s="54"/>
      <c r="RJF30" s="54"/>
      <c r="RJG30" s="54"/>
      <c r="RJH30" s="54"/>
      <c r="RJI30" s="54"/>
      <c r="RJJ30" s="54"/>
      <c r="RJK30" s="54"/>
      <c r="RJL30" s="54"/>
      <c r="RJM30" s="54"/>
      <c r="RJN30" s="54"/>
      <c r="RJO30" s="54"/>
      <c r="RJP30" s="54"/>
      <c r="RJQ30" s="54"/>
      <c r="RJR30" s="54"/>
      <c r="RJS30" s="54"/>
      <c r="RJT30" s="54"/>
      <c r="RJU30" s="54"/>
      <c r="RJV30" s="54"/>
      <c r="RJW30" s="54"/>
      <c r="RJX30" s="54"/>
      <c r="RJY30" s="54"/>
      <c r="RJZ30" s="54"/>
      <c r="RKA30" s="54"/>
      <c r="RKB30" s="54"/>
      <c r="RKC30" s="54"/>
      <c r="RKD30" s="54"/>
      <c r="RKE30" s="54"/>
      <c r="RKF30" s="54"/>
      <c r="RKG30" s="54"/>
      <c r="RKH30" s="54"/>
      <c r="RKI30" s="54"/>
      <c r="RKJ30" s="54"/>
      <c r="RKK30" s="54"/>
      <c r="RKL30" s="54"/>
      <c r="RKM30" s="54"/>
      <c r="RKN30" s="54"/>
      <c r="RKO30" s="54"/>
      <c r="RKP30" s="54"/>
      <c r="RKQ30" s="54"/>
      <c r="RKR30" s="54"/>
      <c r="RKS30" s="54"/>
      <c r="RKT30" s="54"/>
      <c r="RKU30" s="54"/>
      <c r="RKV30" s="54"/>
      <c r="RKW30" s="54"/>
      <c r="RKX30" s="54"/>
      <c r="RKY30" s="54"/>
      <c r="RKZ30" s="54"/>
      <c r="RLA30" s="54"/>
      <c r="RLB30" s="54"/>
      <c r="RLC30" s="54"/>
      <c r="RLD30" s="54"/>
      <c r="RLE30" s="54"/>
      <c r="RLF30" s="54"/>
      <c r="RLG30" s="54"/>
      <c r="RLH30" s="54"/>
      <c r="RLI30" s="54"/>
      <c r="RLJ30" s="54"/>
      <c r="RLK30" s="54"/>
      <c r="RLL30" s="54"/>
      <c r="RLM30" s="54"/>
      <c r="RLN30" s="54"/>
      <c r="RLO30" s="54"/>
      <c r="RLP30" s="54"/>
      <c r="RLQ30" s="54"/>
      <c r="RLR30" s="54"/>
      <c r="RLS30" s="54"/>
      <c r="RLT30" s="54"/>
      <c r="RLU30" s="54"/>
      <c r="RLV30" s="54"/>
      <c r="RLW30" s="54"/>
      <c r="RLX30" s="54"/>
      <c r="RLY30" s="54"/>
      <c r="RLZ30" s="54"/>
      <c r="RMA30" s="54"/>
      <c r="RMB30" s="54"/>
      <c r="RMC30" s="54"/>
      <c r="RMD30" s="54"/>
      <c r="RME30" s="54"/>
      <c r="RMF30" s="54"/>
      <c r="RMG30" s="54"/>
      <c r="RMH30" s="54"/>
      <c r="RMI30" s="54"/>
      <c r="RMJ30" s="54"/>
      <c r="RMK30" s="54"/>
      <c r="RML30" s="54"/>
      <c r="RMM30" s="54"/>
      <c r="RMN30" s="54"/>
      <c r="RMO30" s="54"/>
      <c r="RMP30" s="54"/>
      <c r="RMQ30" s="54"/>
      <c r="RMR30" s="54"/>
      <c r="RMS30" s="54"/>
      <c r="RMT30" s="54"/>
      <c r="RMU30" s="54"/>
      <c r="RMV30" s="54"/>
      <c r="RMW30" s="54"/>
      <c r="RMX30" s="54"/>
      <c r="RMY30" s="54"/>
      <c r="RMZ30" s="54"/>
      <c r="RNA30" s="54"/>
      <c r="RNB30" s="54"/>
      <c r="RNC30" s="54"/>
      <c r="RND30" s="54"/>
      <c r="RNE30" s="54"/>
      <c r="RNF30" s="54"/>
      <c r="RNG30" s="54"/>
      <c r="RNH30" s="54"/>
      <c r="RNI30" s="54"/>
      <c r="RNJ30" s="54"/>
      <c r="RNK30" s="54"/>
      <c r="RNL30" s="54"/>
      <c r="RNM30" s="54"/>
      <c r="RNN30" s="54"/>
      <c r="RNO30" s="54"/>
      <c r="RNP30" s="54"/>
      <c r="RNQ30" s="54"/>
      <c r="RNR30" s="54"/>
      <c r="RNS30" s="54"/>
      <c r="RNT30" s="54"/>
      <c r="RNU30" s="54"/>
      <c r="RNV30" s="54"/>
      <c r="RNW30" s="54"/>
      <c r="RNX30" s="54"/>
      <c r="RNY30" s="54"/>
      <c r="RNZ30" s="54"/>
      <c r="ROA30" s="54"/>
      <c r="ROB30" s="54"/>
      <c r="ROC30" s="54"/>
      <c r="ROD30" s="54"/>
      <c r="ROE30" s="54"/>
      <c r="ROF30" s="54"/>
      <c r="ROG30" s="54"/>
      <c r="ROH30" s="54"/>
      <c r="ROI30" s="54"/>
      <c r="ROJ30" s="54"/>
      <c r="ROK30" s="54"/>
      <c r="ROL30" s="54"/>
      <c r="ROM30" s="54"/>
      <c r="RON30" s="54"/>
      <c r="ROO30" s="54"/>
      <c r="ROP30" s="54"/>
      <c r="ROQ30" s="54"/>
      <c r="ROR30" s="54"/>
      <c r="ROS30" s="54"/>
      <c r="ROT30" s="54"/>
      <c r="ROU30" s="54"/>
      <c r="ROV30" s="54"/>
      <c r="ROW30" s="54"/>
      <c r="ROX30" s="54"/>
      <c r="ROY30" s="54"/>
      <c r="ROZ30" s="54"/>
      <c r="RPA30" s="54"/>
      <c r="RPB30" s="54"/>
      <c r="RPC30" s="54"/>
      <c r="RPD30" s="54"/>
      <c r="RPE30" s="54"/>
      <c r="RPF30" s="54"/>
      <c r="RPG30" s="54"/>
      <c r="RPH30" s="54"/>
      <c r="RPI30" s="54"/>
      <c r="RPJ30" s="54"/>
      <c r="RPK30" s="54"/>
      <c r="RPL30" s="54"/>
      <c r="RPM30" s="54"/>
      <c r="RPN30" s="54"/>
      <c r="RPO30" s="54"/>
      <c r="RPP30" s="54"/>
      <c r="RPQ30" s="54"/>
      <c r="RPR30" s="54"/>
      <c r="RPS30" s="54"/>
      <c r="RPT30" s="54"/>
      <c r="RPU30" s="54"/>
      <c r="RPV30" s="54"/>
      <c r="RPW30" s="54"/>
      <c r="RPX30" s="54"/>
      <c r="RPY30" s="54"/>
      <c r="RPZ30" s="54"/>
      <c r="RQA30" s="54"/>
      <c r="RQB30" s="54"/>
      <c r="RQC30" s="54"/>
      <c r="RQD30" s="54"/>
      <c r="RQE30" s="54"/>
      <c r="RQF30" s="54"/>
      <c r="RQG30" s="54"/>
      <c r="RQH30" s="54"/>
      <c r="RQI30" s="54"/>
      <c r="RQJ30" s="54"/>
      <c r="RQK30" s="54"/>
      <c r="RQL30" s="54"/>
      <c r="RQM30" s="54"/>
      <c r="RQN30" s="54"/>
      <c r="RQO30" s="54"/>
      <c r="RQP30" s="54"/>
      <c r="RQQ30" s="54"/>
      <c r="RQR30" s="54"/>
      <c r="RQS30" s="54"/>
      <c r="RQT30" s="54"/>
      <c r="RQU30" s="54"/>
      <c r="RQV30" s="54"/>
      <c r="RQW30" s="54"/>
      <c r="RQX30" s="54"/>
      <c r="RQY30" s="54"/>
      <c r="RQZ30" s="54"/>
      <c r="RRA30" s="54"/>
      <c r="RRB30" s="54"/>
      <c r="RRC30" s="54"/>
      <c r="RRD30" s="54"/>
      <c r="RRE30" s="54"/>
      <c r="RRF30" s="54"/>
      <c r="RRG30" s="54"/>
      <c r="RRH30" s="54"/>
      <c r="RRI30" s="54"/>
      <c r="RRJ30" s="54"/>
      <c r="RRK30" s="54"/>
      <c r="RRL30" s="54"/>
      <c r="RRM30" s="54"/>
      <c r="RRN30" s="54"/>
      <c r="RRO30" s="54"/>
      <c r="RRP30" s="54"/>
      <c r="RRQ30" s="54"/>
      <c r="RRR30" s="54"/>
      <c r="RRS30" s="54"/>
      <c r="RRT30" s="54"/>
      <c r="RRU30" s="54"/>
      <c r="RRV30" s="54"/>
      <c r="RRW30" s="54"/>
      <c r="RRX30" s="54"/>
      <c r="RRY30" s="54"/>
      <c r="RRZ30" s="54"/>
      <c r="RSA30" s="54"/>
      <c r="RSB30" s="54"/>
      <c r="RSC30" s="54"/>
      <c r="RSD30" s="54"/>
      <c r="RSE30" s="54"/>
      <c r="RSF30" s="54"/>
      <c r="RSG30" s="54"/>
      <c r="RSH30" s="54"/>
      <c r="RSI30" s="54"/>
      <c r="RSJ30" s="54"/>
      <c r="RSK30" s="54"/>
      <c r="RSL30" s="54"/>
      <c r="RSM30" s="54"/>
      <c r="RSN30" s="54"/>
      <c r="RSO30" s="54"/>
      <c r="RSP30" s="54"/>
      <c r="RSQ30" s="54"/>
      <c r="RSR30" s="54"/>
      <c r="RSS30" s="54"/>
      <c r="RST30" s="54"/>
      <c r="RSU30" s="54"/>
      <c r="RSV30" s="54"/>
      <c r="RSW30" s="54"/>
      <c r="RSX30" s="54"/>
      <c r="RSY30" s="54"/>
      <c r="RSZ30" s="54"/>
      <c r="RTA30" s="54"/>
      <c r="RTB30" s="54"/>
      <c r="RTC30" s="54"/>
      <c r="RTD30" s="54"/>
      <c r="RTE30" s="54"/>
      <c r="RTF30" s="54"/>
      <c r="RTG30" s="54"/>
      <c r="RTH30" s="54"/>
      <c r="RTI30" s="54"/>
      <c r="RTJ30" s="54"/>
      <c r="RTK30" s="54"/>
      <c r="RTL30" s="54"/>
      <c r="RTM30" s="54"/>
      <c r="RTN30" s="54"/>
      <c r="RTO30" s="54"/>
      <c r="RTP30" s="54"/>
      <c r="RTQ30" s="54"/>
      <c r="RTR30" s="54"/>
      <c r="RTS30" s="54"/>
      <c r="RTT30" s="54"/>
      <c r="RTU30" s="54"/>
      <c r="RTV30" s="54"/>
      <c r="RTW30" s="54"/>
      <c r="RTX30" s="54"/>
      <c r="RTY30" s="54"/>
      <c r="RTZ30" s="54"/>
      <c r="RUA30" s="54"/>
      <c r="RUB30" s="54"/>
      <c r="RUC30" s="54"/>
      <c r="RUD30" s="54"/>
      <c r="RUE30" s="54"/>
      <c r="RUF30" s="54"/>
      <c r="RUG30" s="54"/>
      <c r="RUH30" s="54"/>
      <c r="RUI30" s="54"/>
      <c r="RUJ30" s="54"/>
      <c r="RUK30" s="54"/>
      <c r="RUL30" s="54"/>
      <c r="RUM30" s="54"/>
      <c r="RUN30" s="54"/>
      <c r="RUO30" s="54"/>
      <c r="RUP30" s="54"/>
      <c r="RUQ30" s="54"/>
      <c r="RUR30" s="54"/>
      <c r="RUS30" s="54"/>
      <c r="RUT30" s="54"/>
      <c r="RUU30" s="54"/>
      <c r="RUV30" s="54"/>
      <c r="RUW30" s="54"/>
      <c r="RUX30" s="54"/>
      <c r="RUY30" s="54"/>
      <c r="RUZ30" s="54"/>
      <c r="RVA30" s="54"/>
      <c r="RVB30" s="54"/>
      <c r="RVC30" s="54"/>
      <c r="RVD30" s="54"/>
      <c r="RVE30" s="54"/>
      <c r="RVF30" s="54"/>
      <c r="RVG30" s="54"/>
      <c r="RVH30" s="54"/>
      <c r="RVI30" s="54"/>
      <c r="RVJ30" s="54"/>
      <c r="RVK30" s="54"/>
      <c r="RVL30" s="54"/>
      <c r="RVM30" s="54"/>
      <c r="RVN30" s="54"/>
      <c r="RVO30" s="54"/>
      <c r="RVP30" s="54"/>
      <c r="RVQ30" s="54"/>
      <c r="RVR30" s="54"/>
      <c r="RVS30" s="54"/>
      <c r="RVT30" s="54"/>
      <c r="RVU30" s="54"/>
      <c r="RVV30" s="54"/>
      <c r="RVW30" s="54"/>
      <c r="RVX30" s="54"/>
      <c r="RVY30" s="54"/>
      <c r="RVZ30" s="54"/>
      <c r="RWA30" s="54"/>
      <c r="RWB30" s="54"/>
      <c r="RWC30" s="54"/>
      <c r="RWD30" s="54"/>
      <c r="RWE30" s="54"/>
      <c r="RWF30" s="54"/>
      <c r="RWG30" s="54"/>
      <c r="RWH30" s="54"/>
      <c r="RWI30" s="54"/>
      <c r="RWJ30" s="54"/>
      <c r="RWK30" s="54"/>
      <c r="RWL30" s="54"/>
      <c r="RWM30" s="54"/>
      <c r="RWN30" s="54"/>
      <c r="RWO30" s="54"/>
      <c r="RWP30" s="54"/>
      <c r="RWQ30" s="54"/>
      <c r="RWR30" s="54"/>
      <c r="RWS30" s="54"/>
      <c r="RWT30" s="54"/>
      <c r="RWU30" s="54"/>
      <c r="RWV30" s="54"/>
      <c r="RWW30" s="54"/>
      <c r="RWX30" s="54"/>
      <c r="RWY30" s="54"/>
      <c r="RWZ30" s="54"/>
      <c r="RXA30" s="54"/>
      <c r="RXB30" s="54"/>
      <c r="RXC30" s="54"/>
      <c r="RXD30" s="54"/>
      <c r="RXE30" s="54"/>
      <c r="RXF30" s="54"/>
      <c r="RXG30" s="54"/>
      <c r="RXH30" s="54"/>
      <c r="RXI30" s="54"/>
      <c r="RXJ30" s="54"/>
      <c r="RXK30" s="54"/>
      <c r="RXL30" s="54"/>
      <c r="RXM30" s="54"/>
      <c r="RXN30" s="54"/>
      <c r="RXO30" s="54"/>
      <c r="RXP30" s="54"/>
      <c r="RXQ30" s="54"/>
      <c r="RXR30" s="54"/>
      <c r="RXS30" s="54"/>
      <c r="RXT30" s="54"/>
      <c r="RXU30" s="54"/>
      <c r="RXV30" s="54"/>
      <c r="RXW30" s="54"/>
      <c r="RXX30" s="54"/>
      <c r="RXY30" s="54"/>
      <c r="RXZ30" s="54"/>
      <c r="RYA30" s="54"/>
      <c r="RYB30" s="54"/>
      <c r="RYC30" s="54"/>
      <c r="RYD30" s="54"/>
      <c r="RYE30" s="54"/>
      <c r="RYF30" s="54"/>
      <c r="RYG30" s="54"/>
      <c r="RYH30" s="54"/>
      <c r="RYI30" s="54"/>
      <c r="RYJ30" s="54"/>
      <c r="RYK30" s="54"/>
      <c r="RYL30" s="54"/>
      <c r="RYM30" s="54"/>
      <c r="RYN30" s="54"/>
      <c r="RYO30" s="54"/>
      <c r="RYP30" s="54"/>
      <c r="RYQ30" s="54"/>
      <c r="RYR30" s="54"/>
      <c r="RYS30" s="54"/>
      <c r="RYT30" s="54"/>
      <c r="RYU30" s="54"/>
      <c r="RYV30" s="54"/>
      <c r="RYW30" s="54"/>
      <c r="RYX30" s="54"/>
      <c r="RYY30" s="54"/>
      <c r="RYZ30" s="54"/>
      <c r="RZA30" s="54"/>
      <c r="RZB30" s="54"/>
      <c r="RZC30" s="54"/>
      <c r="RZD30" s="54"/>
      <c r="RZE30" s="54"/>
      <c r="RZF30" s="54"/>
      <c r="RZG30" s="54"/>
      <c r="RZH30" s="54"/>
      <c r="RZI30" s="54"/>
      <c r="RZJ30" s="54"/>
      <c r="RZK30" s="54"/>
      <c r="RZL30" s="54"/>
      <c r="RZM30" s="54"/>
      <c r="RZN30" s="54"/>
      <c r="RZO30" s="54"/>
      <c r="RZP30" s="54"/>
      <c r="RZQ30" s="54"/>
      <c r="RZR30" s="54"/>
      <c r="RZS30" s="54"/>
      <c r="RZT30" s="54"/>
      <c r="RZU30" s="54"/>
      <c r="RZV30" s="54"/>
      <c r="RZW30" s="54"/>
      <c r="RZX30" s="54"/>
      <c r="RZY30" s="54"/>
      <c r="RZZ30" s="54"/>
      <c r="SAA30" s="54"/>
      <c r="SAB30" s="54"/>
      <c r="SAC30" s="54"/>
      <c r="SAD30" s="54"/>
      <c r="SAE30" s="54"/>
      <c r="SAF30" s="54"/>
      <c r="SAG30" s="54"/>
      <c r="SAH30" s="54"/>
      <c r="SAI30" s="54"/>
      <c r="SAJ30" s="54"/>
      <c r="SAK30" s="54"/>
      <c r="SAL30" s="54"/>
      <c r="SAM30" s="54"/>
      <c r="SAN30" s="54"/>
      <c r="SAO30" s="54"/>
      <c r="SAP30" s="54"/>
      <c r="SAQ30" s="54"/>
      <c r="SAR30" s="54"/>
      <c r="SAS30" s="54"/>
      <c r="SAT30" s="54"/>
      <c r="SAU30" s="54"/>
      <c r="SAV30" s="54"/>
      <c r="SAW30" s="54"/>
      <c r="SAX30" s="54"/>
      <c r="SAY30" s="54"/>
      <c r="SAZ30" s="54"/>
      <c r="SBA30" s="54"/>
      <c r="SBB30" s="54"/>
      <c r="SBC30" s="54"/>
      <c r="SBD30" s="54"/>
      <c r="SBE30" s="54"/>
      <c r="SBF30" s="54"/>
      <c r="SBG30" s="54"/>
      <c r="SBH30" s="54"/>
      <c r="SBI30" s="54"/>
      <c r="SBJ30" s="54"/>
      <c r="SBK30" s="54"/>
      <c r="SBL30" s="54"/>
      <c r="SBM30" s="54"/>
      <c r="SBN30" s="54"/>
      <c r="SBO30" s="54"/>
      <c r="SBP30" s="54"/>
      <c r="SBQ30" s="54"/>
      <c r="SBR30" s="54"/>
      <c r="SBS30" s="54"/>
      <c r="SBT30" s="54"/>
      <c r="SBU30" s="54"/>
      <c r="SBV30" s="54"/>
      <c r="SBW30" s="54"/>
      <c r="SBX30" s="54"/>
      <c r="SBY30" s="54"/>
      <c r="SBZ30" s="54"/>
      <c r="SCA30" s="54"/>
      <c r="SCB30" s="54"/>
      <c r="SCC30" s="54"/>
      <c r="SCD30" s="54"/>
      <c r="SCE30" s="54"/>
      <c r="SCF30" s="54"/>
      <c r="SCG30" s="54"/>
      <c r="SCH30" s="54"/>
      <c r="SCI30" s="54"/>
      <c r="SCJ30" s="54"/>
      <c r="SCK30" s="54"/>
      <c r="SCL30" s="54"/>
      <c r="SCM30" s="54"/>
      <c r="SCN30" s="54"/>
      <c r="SCO30" s="54"/>
      <c r="SCP30" s="54"/>
      <c r="SCQ30" s="54"/>
      <c r="SCR30" s="54"/>
      <c r="SCS30" s="54"/>
      <c r="SCT30" s="54"/>
      <c r="SCU30" s="54"/>
      <c r="SCV30" s="54"/>
      <c r="SCW30" s="54"/>
      <c r="SCX30" s="54"/>
      <c r="SCY30" s="54"/>
      <c r="SCZ30" s="54"/>
      <c r="SDA30" s="54"/>
      <c r="SDB30" s="54"/>
      <c r="SDC30" s="54"/>
      <c r="SDD30" s="54"/>
      <c r="SDE30" s="54"/>
      <c r="SDF30" s="54"/>
      <c r="SDG30" s="54"/>
      <c r="SDH30" s="54"/>
      <c r="SDI30" s="54"/>
      <c r="SDJ30" s="54"/>
      <c r="SDK30" s="54"/>
      <c r="SDL30" s="54"/>
      <c r="SDM30" s="54"/>
      <c r="SDN30" s="54"/>
      <c r="SDO30" s="54"/>
      <c r="SDP30" s="54"/>
      <c r="SDQ30" s="54"/>
      <c r="SDR30" s="54"/>
      <c r="SDS30" s="54"/>
      <c r="SDT30" s="54"/>
      <c r="SDU30" s="54"/>
      <c r="SDV30" s="54"/>
      <c r="SDW30" s="54"/>
      <c r="SDX30" s="54"/>
      <c r="SDY30" s="54"/>
      <c r="SDZ30" s="54"/>
      <c r="SEA30" s="54"/>
      <c r="SEB30" s="54"/>
      <c r="SEC30" s="54"/>
      <c r="SED30" s="54"/>
      <c r="SEE30" s="54"/>
      <c r="SEF30" s="54"/>
      <c r="SEG30" s="54"/>
      <c r="SEH30" s="54"/>
      <c r="SEI30" s="54"/>
      <c r="SEJ30" s="54"/>
      <c r="SEK30" s="54"/>
      <c r="SEL30" s="54"/>
      <c r="SEM30" s="54"/>
      <c r="SEN30" s="54"/>
      <c r="SEO30" s="54"/>
      <c r="SEP30" s="54"/>
      <c r="SEQ30" s="54"/>
      <c r="SER30" s="54"/>
      <c r="SES30" s="54"/>
      <c r="SET30" s="54"/>
      <c r="SEU30" s="54"/>
      <c r="SEV30" s="54"/>
      <c r="SEW30" s="54"/>
      <c r="SEX30" s="54"/>
      <c r="SEY30" s="54"/>
      <c r="SEZ30" s="54"/>
      <c r="SFA30" s="54"/>
      <c r="SFB30" s="54"/>
      <c r="SFC30" s="54"/>
      <c r="SFD30" s="54"/>
      <c r="SFE30" s="54"/>
      <c r="SFF30" s="54"/>
      <c r="SFG30" s="54"/>
      <c r="SFH30" s="54"/>
      <c r="SFI30" s="54"/>
      <c r="SFJ30" s="54"/>
      <c r="SFK30" s="54"/>
      <c r="SFL30" s="54"/>
      <c r="SFM30" s="54"/>
      <c r="SFN30" s="54"/>
      <c r="SFO30" s="54"/>
      <c r="SFP30" s="54"/>
      <c r="SFQ30" s="54"/>
      <c r="SFR30" s="54"/>
      <c r="SFS30" s="54"/>
      <c r="SFT30" s="54"/>
      <c r="SFU30" s="54"/>
      <c r="SFV30" s="54"/>
      <c r="SFW30" s="54"/>
      <c r="SFX30" s="54"/>
      <c r="SFY30" s="54"/>
      <c r="SFZ30" s="54"/>
      <c r="SGA30" s="54"/>
      <c r="SGB30" s="54"/>
      <c r="SGC30" s="54"/>
      <c r="SGD30" s="54"/>
      <c r="SGE30" s="54"/>
      <c r="SGF30" s="54"/>
      <c r="SGG30" s="54"/>
      <c r="SGH30" s="54"/>
      <c r="SGI30" s="54"/>
      <c r="SGJ30" s="54"/>
      <c r="SGK30" s="54"/>
      <c r="SGL30" s="54"/>
      <c r="SGM30" s="54"/>
      <c r="SGN30" s="54"/>
      <c r="SGO30" s="54"/>
      <c r="SGP30" s="54"/>
      <c r="SGQ30" s="54"/>
      <c r="SGR30" s="54"/>
      <c r="SGS30" s="54"/>
      <c r="SGT30" s="54"/>
      <c r="SGU30" s="54"/>
      <c r="SGV30" s="54"/>
      <c r="SGW30" s="54"/>
      <c r="SGX30" s="54"/>
      <c r="SGY30" s="54"/>
      <c r="SGZ30" s="54"/>
      <c r="SHA30" s="54"/>
      <c r="SHB30" s="54"/>
      <c r="SHC30" s="54"/>
      <c r="SHD30" s="54"/>
      <c r="SHE30" s="54"/>
      <c r="SHF30" s="54"/>
      <c r="SHG30" s="54"/>
      <c r="SHH30" s="54"/>
      <c r="SHI30" s="54"/>
      <c r="SHJ30" s="54"/>
      <c r="SHK30" s="54"/>
      <c r="SHL30" s="54"/>
      <c r="SHM30" s="54"/>
      <c r="SHN30" s="54"/>
      <c r="SHO30" s="54"/>
      <c r="SHP30" s="54"/>
      <c r="SHQ30" s="54"/>
      <c r="SHR30" s="54"/>
      <c r="SHS30" s="54"/>
      <c r="SHT30" s="54"/>
      <c r="SHU30" s="54"/>
      <c r="SHV30" s="54"/>
      <c r="SHW30" s="54"/>
      <c r="SHX30" s="54"/>
      <c r="SHY30" s="54"/>
      <c r="SHZ30" s="54"/>
      <c r="SIA30" s="54"/>
      <c r="SIB30" s="54"/>
      <c r="SIC30" s="54"/>
      <c r="SID30" s="54"/>
      <c r="SIE30" s="54"/>
      <c r="SIF30" s="54"/>
      <c r="SIG30" s="54"/>
      <c r="SIH30" s="54"/>
      <c r="SII30" s="54"/>
      <c r="SIJ30" s="54"/>
      <c r="SIK30" s="54"/>
      <c r="SIL30" s="54"/>
      <c r="SIM30" s="54"/>
      <c r="SIN30" s="54"/>
      <c r="SIO30" s="54"/>
      <c r="SIP30" s="54"/>
      <c r="SIQ30" s="54"/>
      <c r="SIR30" s="54"/>
      <c r="SIS30" s="54"/>
      <c r="SIT30" s="54"/>
      <c r="SIU30" s="54"/>
      <c r="SIV30" s="54"/>
      <c r="SIW30" s="54"/>
      <c r="SIX30" s="54"/>
      <c r="SIY30" s="54"/>
      <c r="SIZ30" s="54"/>
      <c r="SJA30" s="54"/>
      <c r="SJB30" s="54"/>
      <c r="SJC30" s="54"/>
      <c r="SJD30" s="54"/>
      <c r="SJE30" s="54"/>
      <c r="SJF30" s="54"/>
      <c r="SJG30" s="54"/>
      <c r="SJH30" s="54"/>
      <c r="SJI30" s="54"/>
      <c r="SJJ30" s="54"/>
      <c r="SJK30" s="54"/>
      <c r="SJL30" s="54"/>
      <c r="SJM30" s="54"/>
      <c r="SJN30" s="54"/>
      <c r="SJO30" s="54"/>
      <c r="SJP30" s="54"/>
      <c r="SJQ30" s="54"/>
      <c r="SJR30" s="54"/>
      <c r="SJS30" s="54"/>
      <c r="SJT30" s="54"/>
      <c r="SJU30" s="54"/>
      <c r="SJV30" s="54"/>
      <c r="SJW30" s="54"/>
      <c r="SJX30" s="54"/>
      <c r="SJY30" s="54"/>
      <c r="SJZ30" s="54"/>
      <c r="SKA30" s="54"/>
      <c r="SKB30" s="54"/>
      <c r="SKC30" s="54"/>
      <c r="SKD30" s="54"/>
      <c r="SKE30" s="54"/>
      <c r="SKF30" s="54"/>
      <c r="SKG30" s="54"/>
      <c r="SKH30" s="54"/>
      <c r="SKI30" s="54"/>
      <c r="SKJ30" s="54"/>
      <c r="SKK30" s="54"/>
      <c r="SKL30" s="54"/>
      <c r="SKM30" s="54"/>
      <c r="SKN30" s="54"/>
      <c r="SKO30" s="54"/>
      <c r="SKP30" s="54"/>
      <c r="SKQ30" s="54"/>
      <c r="SKR30" s="54"/>
      <c r="SKS30" s="54"/>
      <c r="SKT30" s="54"/>
      <c r="SKU30" s="54"/>
      <c r="SKV30" s="54"/>
      <c r="SKW30" s="54"/>
      <c r="SKX30" s="54"/>
      <c r="SKY30" s="54"/>
      <c r="SKZ30" s="54"/>
      <c r="SLA30" s="54"/>
      <c r="SLB30" s="54"/>
      <c r="SLC30" s="54"/>
      <c r="SLD30" s="54"/>
      <c r="SLE30" s="54"/>
      <c r="SLF30" s="54"/>
      <c r="SLG30" s="54"/>
      <c r="SLH30" s="54"/>
      <c r="SLI30" s="54"/>
      <c r="SLJ30" s="54"/>
      <c r="SLK30" s="54"/>
      <c r="SLL30" s="54"/>
      <c r="SLM30" s="54"/>
      <c r="SLN30" s="54"/>
      <c r="SLO30" s="54"/>
      <c r="SLP30" s="54"/>
      <c r="SLQ30" s="54"/>
      <c r="SLR30" s="54"/>
      <c r="SLS30" s="54"/>
      <c r="SLT30" s="54"/>
      <c r="SLU30" s="54"/>
      <c r="SLV30" s="54"/>
      <c r="SLW30" s="54"/>
      <c r="SLX30" s="54"/>
      <c r="SLY30" s="54"/>
      <c r="SLZ30" s="54"/>
      <c r="SMA30" s="54"/>
      <c r="SMB30" s="54"/>
      <c r="SMC30" s="54"/>
      <c r="SMD30" s="54"/>
      <c r="SME30" s="54"/>
      <c r="SMF30" s="54"/>
      <c r="SMG30" s="54"/>
      <c r="SMH30" s="54"/>
      <c r="SMI30" s="54"/>
      <c r="SMJ30" s="54"/>
      <c r="SMK30" s="54"/>
      <c r="SML30" s="54"/>
      <c r="SMM30" s="54"/>
      <c r="SMN30" s="54"/>
      <c r="SMO30" s="54"/>
      <c r="SMP30" s="54"/>
      <c r="SMQ30" s="54"/>
      <c r="SMR30" s="54"/>
      <c r="SMS30" s="54"/>
      <c r="SMT30" s="54"/>
      <c r="SMU30" s="54"/>
      <c r="SMV30" s="54"/>
      <c r="SMW30" s="54"/>
      <c r="SMX30" s="54"/>
      <c r="SMY30" s="54"/>
      <c r="SMZ30" s="54"/>
      <c r="SNA30" s="54"/>
      <c r="SNB30" s="54"/>
      <c r="SNC30" s="54"/>
      <c r="SND30" s="54"/>
      <c r="SNE30" s="54"/>
      <c r="SNF30" s="54"/>
      <c r="SNG30" s="54"/>
      <c r="SNH30" s="54"/>
      <c r="SNI30" s="54"/>
      <c r="SNJ30" s="54"/>
      <c r="SNK30" s="54"/>
      <c r="SNL30" s="54"/>
      <c r="SNM30" s="54"/>
      <c r="SNN30" s="54"/>
      <c r="SNO30" s="54"/>
      <c r="SNP30" s="54"/>
      <c r="SNQ30" s="54"/>
      <c r="SNR30" s="54"/>
      <c r="SNS30" s="54"/>
      <c r="SNT30" s="54"/>
      <c r="SNU30" s="54"/>
      <c r="SNV30" s="54"/>
      <c r="SNW30" s="54"/>
      <c r="SNX30" s="54"/>
      <c r="SNY30" s="54"/>
      <c r="SNZ30" s="54"/>
      <c r="SOA30" s="54"/>
      <c r="SOB30" s="54"/>
      <c r="SOC30" s="54"/>
      <c r="SOD30" s="54"/>
      <c r="SOE30" s="54"/>
      <c r="SOF30" s="54"/>
      <c r="SOG30" s="54"/>
      <c r="SOH30" s="54"/>
      <c r="SOI30" s="54"/>
      <c r="SOJ30" s="54"/>
      <c r="SOK30" s="54"/>
      <c r="SOL30" s="54"/>
      <c r="SOM30" s="54"/>
      <c r="SON30" s="54"/>
      <c r="SOO30" s="54"/>
      <c r="SOP30" s="54"/>
      <c r="SOQ30" s="54"/>
      <c r="SOR30" s="54"/>
      <c r="SOS30" s="54"/>
      <c r="SOT30" s="54"/>
      <c r="SOU30" s="54"/>
      <c r="SOV30" s="54"/>
      <c r="SOW30" s="54"/>
      <c r="SOX30" s="54"/>
      <c r="SOY30" s="54"/>
      <c r="SOZ30" s="54"/>
      <c r="SPA30" s="54"/>
      <c r="SPB30" s="54"/>
      <c r="SPC30" s="54"/>
      <c r="SPD30" s="54"/>
      <c r="SPE30" s="54"/>
      <c r="SPF30" s="54"/>
      <c r="SPG30" s="54"/>
      <c r="SPH30" s="54"/>
      <c r="SPI30" s="54"/>
      <c r="SPJ30" s="54"/>
      <c r="SPK30" s="54"/>
      <c r="SPL30" s="54"/>
      <c r="SPM30" s="54"/>
      <c r="SPN30" s="54"/>
      <c r="SPO30" s="54"/>
      <c r="SPP30" s="54"/>
      <c r="SPQ30" s="54"/>
      <c r="SPR30" s="54"/>
      <c r="SPS30" s="54"/>
      <c r="SPT30" s="54"/>
      <c r="SPU30" s="54"/>
      <c r="SPV30" s="54"/>
      <c r="SPW30" s="54"/>
      <c r="SPX30" s="54"/>
      <c r="SPY30" s="54"/>
      <c r="SPZ30" s="54"/>
      <c r="SQA30" s="54"/>
      <c r="SQB30" s="54"/>
      <c r="SQC30" s="54"/>
      <c r="SQD30" s="54"/>
      <c r="SQE30" s="54"/>
      <c r="SQF30" s="54"/>
      <c r="SQG30" s="54"/>
      <c r="SQH30" s="54"/>
      <c r="SQI30" s="54"/>
      <c r="SQJ30" s="54"/>
      <c r="SQK30" s="54"/>
      <c r="SQL30" s="54"/>
      <c r="SQM30" s="54"/>
      <c r="SQN30" s="54"/>
      <c r="SQO30" s="54"/>
      <c r="SQP30" s="54"/>
      <c r="SQQ30" s="54"/>
      <c r="SQR30" s="54"/>
      <c r="SQS30" s="54"/>
      <c r="SQT30" s="54"/>
      <c r="SQU30" s="54"/>
      <c r="SQV30" s="54"/>
      <c r="SQW30" s="54"/>
      <c r="SQX30" s="54"/>
      <c r="SQY30" s="54"/>
      <c r="SQZ30" s="54"/>
      <c r="SRA30" s="54"/>
      <c r="SRB30" s="54"/>
      <c r="SRC30" s="54"/>
      <c r="SRD30" s="54"/>
      <c r="SRE30" s="54"/>
      <c r="SRF30" s="54"/>
      <c r="SRG30" s="54"/>
      <c r="SRH30" s="54"/>
      <c r="SRI30" s="54"/>
      <c r="SRJ30" s="54"/>
      <c r="SRK30" s="54"/>
      <c r="SRL30" s="54"/>
      <c r="SRM30" s="54"/>
      <c r="SRN30" s="54"/>
      <c r="SRO30" s="54"/>
      <c r="SRP30" s="54"/>
      <c r="SRQ30" s="54"/>
      <c r="SRR30" s="54"/>
      <c r="SRS30" s="54"/>
      <c r="SRT30" s="54"/>
      <c r="SRU30" s="54"/>
      <c r="SRV30" s="54"/>
      <c r="SRW30" s="54"/>
      <c r="SRX30" s="54"/>
      <c r="SRY30" s="54"/>
      <c r="SRZ30" s="54"/>
      <c r="SSA30" s="54"/>
      <c r="SSB30" s="54"/>
      <c r="SSC30" s="54"/>
      <c r="SSD30" s="54"/>
      <c r="SSE30" s="54"/>
      <c r="SSF30" s="54"/>
      <c r="SSG30" s="54"/>
      <c r="SSH30" s="54"/>
      <c r="SSI30" s="54"/>
      <c r="SSJ30" s="54"/>
      <c r="SSK30" s="54"/>
      <c r="SSL30" s="54"/>
      <c r="SSM30" s="54"/>
      <c r="SSN30" s="54"/>
      <c r="SSO30" s="54"/>
      <c r="SSP30" s="54"/>
      <c r="SSQ30" s="54"/>
      <c r="SSR30" s="54"/>
      <c r="SSS30" s="54"/>
      <c r="SST30" s="54"/>
      <c r="SSU30" s="54"/>
      <c r="SSV30" s="54"/>
      <c r="SSW30" s="54"/>
      <c r="SSX30" s="54"/>
      <c r="SSY30" s="54"/>
      <c r="SSZ30" s="54"/>
      <c r="STA30" s="54"/>
      <c r="STB30" s="54"/>
      <c r="STC30" s="54"/>
      <c r="STD30" s="54"/>
      <c r="STE30" s="54"/>
      <c r="STF30" s="54"/>
      <c r="STG30" s="54"/>
      <c r="STH30" s="54"/>
      <c r="STI30" s="54"/>
      <c r="STJ30" s="54"/>
      <c r="STK30" s="54"/>
      <c r="STL30" s="54"/>
      <c r="STM30" s="54"/>
      <c r="STN30" s="54"/>
      <c r="STO30" s="54"/>
      <c r="STP30" s="54"/>
      <c r="STQ30" s="54"/>
      <c r="STR30" s="54"/>
      <c r="STS30" s="54"/>
      <c r="STT30" s="54"/>
      <c r="STU30" s="54"/>
      <c r="STV30" s="54"/>
      <c r="STW30" s="54"/>
      <c r="STX30" s="54"/>
      <c r="STY30" s="54"/>
      <c r="STZ30" s="54"/>
      <c r="SUA30" s="54"/>
      <c r="SUB30" s="54"/>
      <c r="SUC30" s="54"/>
      <c r="SUD30" s="54"/>
      <c r="SUE30" s="54"/>
      <c r="SUF30" s="54"/>
      <c r="SUG30" s="54"/>
      <c r="SUH30" s="54"/>
      <c r="SUI30" s="54"/>
      <c r="SUJ30" s="54"/>
      <c r="SUK30" s="54"/>
      <c r="SUL30" s="54"/>
      <c r="SUM30" s="54"/>
      <c r="SUN30" s="54"/>
      <c r="SUO30" s="54"/>
      <c r="SUP30" s="54"/>
      <c r="SUQ30" s="54"/>
      <c r="SUR30" s="54"/>
      <c r="SUS30" s="54"/>
      <c r="SUT30" s="54"/>
      <c r="SUU30" s="54"/>
      <c r="SUV30" s="54"/>
      <c r="SUW30" s="54"/>
      <c r="SUX30" s="54"/>
      <c r="SUY30" s="54"/>
      <c r="SUZ30" s="54"/>
      <c r="SVA30" s="54"/>
      <c r="SVB30" s="54"/>
      <c r="SVC30" s="54"/>
      <c r="SVD30" s="54"/>
      <c r="SVE30" s="54"/>
      <c r="SVF30" s="54"/>
      <c r="SVG30" s="54"/>
      <c r="SVH30" s="54"/>
      <c r="SVI30" s="54"/>
      <c r="SVJ30" s="54"/>
      <c r="SVK30" s="54"/>
      <c r="SVL30" s="54"/>
      <c r="SVM30" s="54"/>
      <c r="SVN30" s="54"/>
      <c r="SVO30" s="54"/>
      <c r="SVP30" s="54"/>
      <c r="SVQ30" s="54"/>
      <c r="SVR30" s="54"/>
      <c r="SVS30" s="54"/>
      <c r="SVT30" s="54"/>
      <c r="SVU30" s="54"/>
      <c r="SVV30" s="54"/>
      <c r="SVW30" s="54"/>
      <c r="SVX30" s="54"/>
      <c r="SVY30" s="54"/>
      <c r="SVZ30" s="54"/>
      <c r="SWA30" s="54"/>
      <c r="SWB30" s="54"/>
      <c r="SWC30" s="54"/>
      <c r="SWD30" s="54"/>
      <c r="SWE30" s="54"/>
      <c r="SWF30" s="54"/>
      <c r="SWG30" s="54"/>
      <c r="SWH30" s="54"/>
      <c r="SWI30" s="54"/>
      <c r="SWJ30" s="54"/>
      <c r="SWK30" s="54"/>
      <c r="SWL30" s="54"/>
      <c r="SWM30" s="54"/>
      <c r="SWN30" s="54"/>
      <c r="SWO30" s="54"/>
      <c r="SWP30" s="54"/>
      <c r="SWQ30" s="54"/>
      <c r="SWR30" s="54"/>
      <c r="SWS30" s="54"/>
      <c r="SWT30" s="54"/>
      <c r="SWU30" s="54"/>
      <c r="SWV30" s="54"/>
      <c r="SWW30" s="54"/>
      <c r="SWX30" s="54"/>
      <c r="SWY30" s="54"/>
      <c r="SWZ30" s="54"/>
      <c r="SXA30" s="54"/>
      <c r="SXB30" s="54"/>
      <c r="SXC30" s="54"/>
      <c r="SXD30" s="54"/>
      <c r="SXE30" s="54"/>
      <c r="SXF30" s="54"/>
      <c r="SXG30" s="54"/>
      <c r="SXH30" s="54"/>
      <c r="SXI30" s="54"/>
      <c r="SXJ30" s="54"/>
      <c r="SXK30" s="54"/>
      <c r="SXL30" s="54"/>
      <c r="SXM30" s="54"/>
      <c r="SXN30" s="54"/>
      <c r="SXO30" s="54"/>
      <c r="SXP30" s="54"/>
      <c r="SXQ30" s="54"/>
      <c r="SXR30" s="54"/>
      <c r="SXS30" s="54"/>
      <c r="SXT30" s="54"/>
      <c r="SXU30" s="54"/>
      <c r="SXV30" s="54"/>
      <c r="SXW30" s="54"/>
      <c r="SXX30" s="54"/>
      <c r="SXY30" s="54"/>
      <c r="SXZ30" s="54"/>
      <c r="SYA30" s="54"/>
      <c r="SYB30" s="54"/>
      <c r="SYC30" s="54"/>
      <c r="SYD30" s="54"/>
      <c r="SYE30" s="54"/>
      <c r="SYF30" s="54"/>
      <c r="SYG30" s="54"/>
      <c r="SYH30" s="54"/>
      <c r="SYI30" s="54"/>
      <c r="SYJ30" s="54"/>
      <c r="SYK30" s="54"/>
      <c r="SYL30" s="54"/>
      <c r="SYM30" s="54"/>
      <c r="SYN30" s="54"/>
      <c r="SYO30" s="54"/>
      <c r="SYP30" s="54"/>
      <c r="SYQ30" s="54"/>
      <c r="SYR30" s="54"/>
      <c r="SYS30" s="54"/>
      <c r="SYT30" s="54"/>
      <c r="SYU30" s="54"/>
      <c r="SYV30" s="54"/>
      <c r="SYW30" s="54"/>
      <c r="SYX30" s="54"/>
      <c r="SYY30" s="54"/>
      <c r="SYZ30" s="54"/>
      <c r="SZA30" s="54"/>
      <c r="SZB30" s="54"/>
      <c r="SZC30" s="54"/>
      <c r="SZD30" s="54"/>
      <c r="SZE30" s="54"/>
      <c r="SZF30" s="54"/>
      <c r="SZG30" s="54"/>
      <c r="SZH30" s="54"/>
      <c r="SZI30" s="54"/>
      <c r="SZJ30" s="54"/>
      <c r="SZK30" s="54"/>
      <c r="SZL30" s="54"/>
      <c r="SZM30" s="54"/>
      <c r="SZN30" s="54"/>
      <c r="SZO30" s="54"/>
      <c r="SZP30" s="54"/>
      <c r="SZQ30" s="54"/>
      <c r="SZR30" s="54"/>
      <c r="SZS30" s="54"/>
      <c r="SZT30" s="54"/>
      <c r="SZU30" s="54"/>
      <c r="SZV30" s="54"/>
      <c r="SZW30" s="54"/>
      <c r="SZX30" s="54"/>
      <c r="SZY30" s="54"/>
      <c r="SZZ30" s="54"/>
      <c r="TAA30" s="54"/>
      <c r="TAB30" s="54"/>
      <c r="TAC30" s="54"/>
      <c r="TAD30" s="54"/>
      <c r="TAE30" s="54"/>
      <c r="TAF30" s="54"/>
      <c r="TAG30" s="54"/>
      <c r="TAH30" s="54"/>
      <c r="TAI30" s="54"/>
      <c r="TAJ30" s="54"/>
      <c r="TAK30" s="54"/>
      <c r="TAL30" s="54"/>
      <c r="TAM30" s="54"/>
      <c r="TAN30" s="54"/>
      <c r="TAO30" s="54"/>
      <c r="TAP30" s="54"/>
      <c r="TAQ30" s="54"/>
      <c r="TAR30" s="54"/>
      <c r="TAS30" s="54"/>
      <c r="TAT30" s="54"/>
      <c r="TAU30" s="54"/>
      <c r="TAV30" s="54"/>
      <c r="TAW30" s="54"/>
      <c r="TAX30" s="54"/>
      <c r="TAY30" s="54"/>
      <c r="TAZ30" s="54"/>
      <c r="TBA30" s="54"/>
      <c r="TBB30" s="54"/>
      <c r="TBC30" s="54"/>
      <c r="TBD30" s="54"/>
      <c r="TBE30" s="54"/>
      <c r="TBF30" s="54"/>
      <c r="TBG30" s="54"/>
      <c r="TBH30" s="54"/>
      <c r="TBI30" s="54"/>
      <c r="TBJ30" s="54"/>
      <c r="TBK30" s="54"/>
      <c r="TBL30" s="54"/>
      <c r="TBM30" s="54"/>
      <c r="TBN30" s="54"/>
      <c r="TBO30" s="54"/>
      <c r="TBP30" s="54"/>
      <c r="TBQ30" s="54"/>
      <c r="TBR30" s="54"/>
      <c r="TBS30" s="54"/>
      <c r="TBT30" s="54"/>
      <c r="TBU30" s="54"/>
      <c r="TBV30" s="54"/>
      <c r="TBW30" s="54"/>
      <c r="TBX30" s="54"/>
      <c r="TBY30" s="54"/>
      <c r="TBZ30" s="54"/>
      <c r="TCA30" s="54"/>
      <c r="TCB30" s="54"/>
      <c r="TCC30" s="54"/>
      <c r="TCD30" s="54"/>
      <c r="TCE30" s="54"/>
      <c r="TCF30" s="54"/>
      <c r="TCG30" s="54"/>
      <c r="TCH30" s="54"/>
      <c r="TCI30" s="54"/>
      <c r="TCJ30" s="54"/>
      <c r="TCK30" s="54"/>
      <c r="TCL30" s="54"/>
      <c r="TCM30" s="54"/>
      <c r="TCN30" s="54"/>
      <c r="TCO30" s="54"/>
      <c r="TCP30" s="54"/>
      <c r="TCQ30" s="54"/>
      <c r="TCR30" s="54"/>
      <c r="TCS30" s="54"/>
      <c r="TCT30" s="54"/>
      <c r="TCU30" s="54"/>
      <c r="TCV30" s="54"/>
      <c r="TCW30" s="54"/>
      <c r="TCX30" s="54"/>
      <c r="TCY30" s="54"/>
      <c r="TCZ30" s="54"/>
      <c r="TDA30" s="54"/>
      <c r="TDB30" s="54"/>
      <c r="TDC30" s="54"/>
      <c r="TDD30" s="54"/>
      <c r="TDE30" s="54"/>
      <c r="TDF30" s="54"/>
      <c r="TDG30" s="54"/>
      <c r="TDH30" s="54"/>
      <c r="TDI30" s="54"/>
      <c r="TDJ30" s="54"/>
      <c r="TDK30" s="54"/>
      <c r="TDL30" s="54"/>
      <c r="TDM30" s="54"/>
      <c r="TDN30" s="54"/>
      <c r="TDO30" s="54"/>
      <c r="TDP30" s="54"/>
      <c r="TDQ30" s="54"/>
      <c r="TDR30" s="54"/>
      <c r="TDS30" s="54"/>
      <c r="TDT30" s="54"/>
      <c r="TDU30" s="54"/>
      <c r="TDV30" s="54"/>
      <c r="TDW30" s="54"/>
      <c r="TDX30" s="54"/>
      <c r="TDY30" s="54"/>
      <c r="TDZ30" s="54"/>
      <c r="TEA30" s="54"/>
      <c r="TEB30" s="54"/>
      <c r="TEC30" s="54"/>
      <c r="TED30" s="54"/>
      <c r="TEE30" s="54"/>
      <c r="TEF30" s="54"/>
      <c r="TEG30" s="54"/>
      <c r="TEH30" s="54"/>
      <c r="TEI30" s="54"/>
      <c r="TEJ30" s="54"/>
      <c r="TEK30" s="54"/>
      <c r="TEL30" s="54"/>
      <c r="TEM30" s="54"/>
      <c r="TEN30" s="54"/>
      <c r="TEO30" s="54"/>
      <c r="TEP30" s="54"/>
      <c r="TEQ30" s="54"/>
      <c r="TER30" s="54"/>
      <c r="TES30" s="54"/>
      <c r="TET30" s="54"/>
      <c r="TEU30" s="54"/>
      <c r="TEV30" s="54"/>
      <c r="TEW30" s="54"/>
      <c r="TEX30" s="54"/>
      <c r="TEY30" s="54"/>
      <c r="TEZ30" s="54"/>
      <c r="TFA30" s="54"/>
      <c r="TFB30" s="54"/>
      <c r="TFC30" s="54"/>
      <c r="TFD30" s="54"/>
      <c r="TFE30" s="54"/>
      <c r="TFF30" s="54"/>
      <c r="TFG30" s="54"/>
      <c r="TFH30" s="54"/>
      <c r="TFI30" s="54"/>
      <c r="TFJ30" s="54"/>
      <c r="TFK30" s="54"/>
      <c r="TFL30" s="54"/>
      <c r="TFM30" s="54"/>
      <c r="TFN30" s="54"/>
      <c r="TFO30" s="54"/>
      <c r="TFP30" s="54"/>
      <c r="TFQ30" s="54"/>
      <c r="TFR30" s="54"/>
      <c r="TFS30" s="54"/>
      <c r="TFT30" s="54"/>
      <c r="TFU30" s="54"/>
      <c r="TFV30" s="54"/>
      <c r="TFW30" s="54"/>
      <c r="TFX30" s="54"/>
      <c r="TFY30" s="54"/>
      <c r="TFZ30" s="54"/>
      <c r="TGA30" s="54"/>
      <c r="TGB30" s="54"/>
      <c r="TGC30" s="54"/>
      <c r="TGD30" s="54"/>
      <c r="TGE30" s="54"/>
      <c r="TGF30" s="54"/>
      <c r="TGG30" s="54"/>
      <c r="TGH30" s="54"/>
      <c r="TGI30" s="54"/>
      <c r="TGJ30" s="54"/>
      <c r="TGK30" s="54"/>
      <c r="TGL30" s="54"/>
      <c r="TGM30" s="54"/>
      <c r="TGN30" s="54"/>
      <c r="TGO30" s="54"/>
      <c r="TGP30" s="54"/>
      <c r="TGQ30" s="54"/>
      <c r="TGR30" s="54"/>
      <c r="TGS30" s="54"/>
      <c r="TGT30" s="54"/>
      <c r="TGU30" s="54"/>
      <c r="TGV30" s="54"/>
      <c r="TGW30" s="54"/>
      <c r="TGX30" s="54"/>
      <c r="TGY30" s="54"/>
      <c r="TGZ30" s="54"/>
      <c r="THA30" s="54"/>
      <c r="THB30" s="54"/>
      <c r="THC30" s="54"/>
      <c r="THD30" s="54"/>
      <c r="THE30" s="54"/>
      <c r="THF30" s="54"/>
      <c r="THG30" s="54"/>
      <c r="THH30" s="54"/>
      <c r="THI30" s="54"/>
      <c r="THJ30" s="54"/>
      <c r="THK30" s="54"/>
      <c r="THL30" s="54"/>
      <c r="THM30" s="54"/>
      <c r="THN30" s="54"/>
      <c r="THO30" s="54"/>
      <c r="THP30" s="54"/>
      <c r="THQ30" s="54"/>
      <c r="THR30" s="54"/>
      <c r="THS30" s="54"/>
      <c r="THT30" s="54"/>
      <c r="THU30" s="54"/>
      <c r="THV30" s="54"/>
      <c r="THW30" s="54"/>
      <c r="THX30" s="54"/>
      <c r="THY30" s="54"/>
      <c r="THZ30" s="54"/>
      <c r="TIA30" s="54"/>
      <c r="TIB30" s="54"/>
      <c r="TIC30" s="54"/>
      <c r="TID30" s="54"/>
      <c r="TIE30" s="54"/>
      <c r="TIF30" s="54"/>
      <c r="TIG30" s="54"/>
      <c r="TIH30" s="54"/>
      <c r="TII30" s="54"/>
      <c r="TIJ30" s="54"/>
      <c r="TIK30" s="54"/>
      <c r="TIL30" s="54"/>
      <c r="TIM30" s="54"/>
      <c r="TIN30" s="54"/>
      <c r="TIO30" s="54"/>
      <c r="TIP30" s="54"/>
      <c r="TIQ30" s="54"/>
      <c r="TIR30" s="54"/>
      <c r="TIS30" s="54"/>
      <c r="TIT30" s="54"/>
      <c r="TIU30" s="54"/>
      <c r="TIV30" s="54"/>
      <c r="TIW30" s="54"/>
      <c r="TIX30" s="54"/>
      <c r="TIY30" s="54"/>
      <c r="TIZ30" s="54"/>
      <c r="TJA30" s="54"/>
      <c r="TJB30" s="54"/>
      <c r="TJC30" s="54"/>
      <c r="TJD30" s="54"/>
      <c r="TJE30" s="54"/>
      <c r="TJF30" s="54"/>
      <c r="TJG30" s="54"/>
      <c r="TJH30" s="54"/>
      <c r="TJI30" s="54"/>
      <c r="TJJ30" s="54"/>
      <c r="TJK30" s="54"/>
      <c r="TJL30" s="54"/>
      <c r="TJM30" s="54"/>
      <c r="TJN30" s="54"/>
      <c r="TJO30" s="54"/>
      <c r="TJP30" s="54"/>
      <c r="TJQ30" s="54"/>
      <c r="TJR30" s="54"/>
      <c r="TJS30" s="54"/>
      <c r="TJT30" s="54"/>
      <c r="TJU30" s="54"/>
      <c r="TJV30" s="54"/>
      <c r="TJW30" s="54"/>
      <c r="TJX30" s="54"/>
      <c r="TJY30" s="54"/>
      <c r="TJZ30" s="54"/>
      <c r="TKA30" s="54"/>
      <c r="TKB30" s="54"/>
      <c r="TKC30" s="54"/>
      <c r="TKD30" s="54"/>
      <c r="TKE30" s="54"/>
      <c r="TKF30" s="54"/>
      <c r="TKG30" s="54"/>
      <c r="TKH30" s="54"/>
      <c r="TKI30" s="54"/>
      <c r="TKJ30" s="54"/>
      <c r="TKK30" s="54"/>
      <c r="TKL30" s="54"/>
      <c r="TKM30" s="54"/>
      <c r="TKN30" s="54"/>
      <c r="TKO30" s="54"/>
      <c r="TKP30" s="54"/>
      <c r="TKQ30" s="54"/>
      <c r="TKR30" s="54"/>
      <c r="TKS30" s="54"/>
      <c r="TKT30" s="54"/>
      <c r="TKU30" s="54"/>
      <c r="TKV30" s="54"/>
      <c r="TKW30" s="54"/>
      <c r="TKX30" s="54"/>
      <c r="TKY30" s="54"/>
      <c r="TKZ30" s="54"/>
      <c r="TLA30" s="54"/>
      <c r="TLB30" s="54"/>
      <c r="TLC30" s="54"/>
      <c r="TLD30" s="54"/>
      <c r="TLE30" s="54"/>
      <c r="TLF30" s="54"/>
      <c r="TLG30" s="54"/>
      <c r="TLH30" s="54"/>
      <c r="TLI30" s="54"/>
      <c r="TLJ30" s="54"/>
      <c r="TLK30" s="54"/>
      <c r="TLL30" s="54"/>
      <c r="TLM30" s="54"/>
      <c r="TLN30" s="54"/>
      <c r="TLO30" s="54"/>
      <c r="TLP30" s="54"/>
      <c r="TLQ30" s="54"/>
      <c r="TLR30" s="54"/>
      <c r="TLS30" s="54"/>
      <c r="TLT30" s="54"/>
      <c r="TLU30" s="54"/>
      <c r="TLV30" s="54"/>
      <c r="TLW30" s="54"/>
      <c r="TLX30" s="54"/>
      <c r="TLY30" s="54"/>
      <c r="TLZ30" s="54"/>
      <c r="TMA30" s="54"/>
      <c r="TMB30" s="54"/>
      <c r="TMC30" s="54"/>
      <c r="TMD30" s="54"/>
      <c r="TME30" s="54"/>
      <c r="TMF30" s="54"/>
      <c r="TMG30" s="54"/>
      <c r="TMH30" s="54"/>
      <c r="TMI30" s="54"/>
      <c r="TMJ30" s="54"/>
      <c r="TMK30" s="54"/>
      <c r="TML30" s="54"/>
      <c r="TMM30" s="54"/>
      <c r="TMN30" s="54"/>
      <c r="TMO30" s="54"/>
      <c r="TMP30" s="54"/>
      <c r="TMQ30" s="54"/>
      <c r="TMR30" s="54"/>
      <c r="TMS30" s="54"/>
      <c r="TMT30" s="54"/>
      <c r="TMU30" s="54"/>
      <c r="TMV30" s="54"/>
      <c r="TMW30" s="54"/>
      <c r="TMX30" s="54"/>
      <c r="TMY30" s="54"/>
      <c r="TMZ30" s="54"/>
      <c r="TNA30" s="54"/>
      <c r="TNB30" s="54"/>
      <c r="TNC30" s="54"/>
      <c r="TND30" s="54"/>
      <c r="TNE30" s="54"/>
      <c r="TNF30" s="54"/>
      <c r="TNG30" s="54"/>
      <c r="TNH30" s="54"/>
      <c r="TNI30" s="54"/>
      <c r="TNJ30" s="54"/>
      <c r="TNK30" s="54"/>
      <c r="TNL30" s="54"/>
      <c r="TNM30" s="54"/>
      <c r="TNN30" s="54"/>
      <c r="TNO30" s="54"/>
      <c r="TNP30" s="54"/>
      <c r="TNQ30" s="54"/>
      <c r="TNR30" s="54"/>
      <c r="TNS30" s="54"/>
      <c r="TNT30" s="54"/>
      <c r="TNU30" s="54"/>
      <c r="TNV30" s="54"/>
      <c r="TNW30" s="54"/>
      <c r="TNX30" s="54"/>
      <c r="TNY30" s="54"/>
      <c r="TNZ30" s="54"/>
      <c r="TOA30" s="54"/>
      <c r="TOB30" s="54"/>
      <c r="TOC30" s="54"/>
      <c r="TOD30" s="54"/>
      <c r="TOE30" s="54"/>
      <c r="TOF30" s="54"/>
      <c r="TOG30" s="54"/>
      <c r="TOH30" s="54"/>
      <c r="TOI30" s="54"/>
      <c r="TOJ30" s="54"/>
      <c r="TOK30" s="54"/>
      <c r="TOL30" s="54"/>
      <c r="TOM30" s="54"/>
      <c r="TON30" s="54"/>
      <c r="TOO30" s="54"/>
      <c r="TOP30" s="54"/>
      <c r="TOQ30" s="54"/>
      <c r="TOR30" s="54"/>
      <c r="TOS30" s="54"/>
      <c r="TOT30" s="54"/>
      <c r="TOU30" s="54"/>
      <c r="TOV30" s="54"/>
      <c r="TOW30" s="54"/>
      <c r="TOX30" s="54"/>
      <c r="TOY30" s="54"/>
      <c r="TOZ30" s="54"/>
      <c r="TPA30" s="54"/>
      <c r="TPB30" s="54"/>
      <c r="TPC30" s="54"/>
      <c r="TPD30" s="54"/>
      <c r="TPE30" s="54"/>
      <c r="TPF30" s="54"/>
      <c r="TPG30" s="54"/>
      <c r="TPH30" s="54"/>
      <c r="TPI30" s="54"/>
      <c r="TPJ30" s="54"/>
      <c r="TPK30" s="54"/>
      <c r="TPL30" s="54"/>
      <c r="TPM30" s="54"/>
      <c r="TPN30" s="54"/>
      <c r="TPO30" s="54"/>
      <c r="TPP30" s="54"/>
      <c r="TPQ30" s="54"/>
      <c r="TPR30" s="54"/>
      <c r="TPS30" s="54"/>
      <c r="TPT30" s="54"/>
      <c r="TPU30" s="54"/>
      <c r="TPV30" s="54"/>
      <c r="TPW30" s="54"/>
      <c r="TPX30" s="54"/>
      <c r="TPY30" s="54"/>
      <c r="TPZ30" s="54"/>
      <c r="TQA30" s="54"/>
      <c r="TQB30" s="54"/>
      <c r="TQC30" s="54"/>
      <c r="TQD30" s="54"/>
      <c r="TQE30" s="54"/>
      <c r="TQF30" s="54"/>
      <c r="TQG30" s="54"/>
      <c r="TQH30" s="54"/>
      <c r="TQI30" s="54"/>
      <c r="TQJ30" s="54"/>
      <c r="TQK30" s="54"/>
      <c r="TQL30" s="54"/>
      <c r="TQM30" s="54"/>
      <c r="TQN30" s="54"/>
      <c r="TQO30" s="54"/>
      <c r="TQP30" s="54"/>
      <c r="TQQ30" s="54"/>
      <c r="TQR30" s="54"/>
      <c r="TQS30" s="54"/>
      <c r="TQT30" s="54"/>
      <c r="TQU30" s="54"/>
      <c r="TQV30" s="54"/>
      <c r="TQW30" s="54"/>
      <c r="TQX30" s="54"/>
      <c r="TQY30" s="54"/>
      <c r="TQZ30" s="54"/>
      <c r="TRA30" s="54"/>
      <c r="TRB30" s="54"/>
      <c r="TRC30" s="54"/>
      <c r="TRD30" s="54"/>
      <c r="TRE30" s="54"/>
      <c r="TRF30" s="54"/>
      <c r="TRG30" s="54"/>
      <c r="TRH30" s="54"/>
      <c r="TRI30" s="54"/>
      <c r="TRJ30" s="54"/>
      <c r="TRK30" s="54"/>
      <c r="TRL30" s="54"/>
      <c r="TRM30" s="54"/>
      <c r="TRN30" s="54"/>
      <c r="TRO30" s="54"/>
      <c r="TRP30" s="54"/>
      <c r="TRQ30" s="54"/>
      <c r="TRR30" s="54"/>
      <c r="TRS30" s="54"/>
      <c r="TRT30" s="54"/>
      <c r="TRU30" s="54"/>
      <c r="TRV30" s="54"/>
      <c r="TRW30" s="54"/>
      <c r="TRX30" s="54"/>
      <c r="TRY30" s="54"/>
      <c r="TRZ30" s="54"/>
      <c r="TSA30" s="54"/>
      <c r="TSB30" s="54"/>
      <c r="TSC30" s="54"/>
      <c r="TSD30" s="54"/>
      <c r="TSE30" s="54"/>
      <c r="TSF30" s="54"/>
      <c r="TSG30" s="54"/>
      <c r="TSH30" s="54"/>
      <c r="TSI30" s="54"/>
      <c r="TSJ30" s="54"/>
      <c r="TSK30" s="54"/>
      <c r="TSL30" s="54"/>
      <c r="TSM30" s="54"/>
      <c r="TSN30" s="54"/>
      <c r="TSO30" s="54"/>
      <c r="TSP30" s="54"/>
      <c r="TSQ30" s="54"/>
      <c r="TSR30" s="54"/>
      <c r="TSS30" s="54"/>
      <c r="TST30" s="54"/>
      <c r="TSU30" s="54"/>
      <c r="TSV30" s="54"/>
      <c r="TSW30" s="54"/>
      <c r="TSX30" s="54"/>
      <c r="TSY30" s="54"/>
      <c r="TSZ30" s="54"/>
      <c r="TTA30" s="54"/>
      <c r="TTB30" s="54"/>
      <c r="TTC30" s="54"/>
      <c r="TTD30" s="54"/>
      <c r="TTE30" s="54"/>
      <c r="TTF30" s="54"/>
      <c r="TTG30" s="54"/>
      <c r="TTH30" s="54"/>
      <c r="TTI30" s="54"/>
      <c r="TTJ30" s="54"/>
      <c r="TTK30" s="54"/>
      <c r="TTL30" s="54"/>
      <c r="TTM30" s="54"/>
      <c r="TTN30" s="54"/>
      <c r="TTO30" s="54"/>
      <c r="TTP30" s="54"/>
      <c r="TTQ30" s="54"/>
      <c r="TTR30" s="54"/>
      <c r="TTS30" s="54"/>
      <c r="TTT30" s="54"/>
      <c r="TTU30" s="54"/>
      <c r="TTV30" s="54"/>
      <c r="TTW30" s="54"/>
      <c r="TTX30" s="54"/>
      <c r="TTY30" s="54"/>
      <c r="TTZ30" s="54"/>
      <c r="TUA30" s="54"/>
      <c r="TUB30" s="54"/>
      <c r="TUC30" s="54"/>
      <c r="TUD30" s="54"/>
      <c r="TUE30" s="54"/>
      <c r="TUF30" s="54"/>
      <c r="TUG30" s="54"/>
      <c r="TUH30" s="54"/>
      <c r="TUI30" s="54"/>
      <c r="TUJ30" s="54"/>
      <c r="TUK30" s="54"/>
      <c r="TUL30" s="54"/>
      <c r="TUM30" s="54"/>
      <c r="TUN30" s="54"/>
      <c r="TUO30" s="54"/>
      <c r="TUP30" s="54"/>
      <c r="TUQ30" s="54"/>
      <c r="TUR30" s="54"/>
      <c r="TUS30" s="54"/>
      <c r="TUT30" s="54"/>
      <c r="TUU30" s="54"/>
      <c r="TUV30" s="54"/>
      <c r="TUW30" s="54"/>
      <c r="TUX30" s="54"/>
      <c r="TUY30" s="54"/>
      <c r="TUZ30" s="54"/>
      <c r="TVA30" s="54"/>
      <c r="TVB30" s="54"/>
      <c r="TVC30" s="54"/>
      <c r="TVD30" s="54"/>
      <c r="TVE30" s="54"/>
      <c r="TVF30" s="54"/>
      <c r="TVG30" s="54"/>
      <c r="TVH30" s="54"/>
      <c r="TVI30" s="54"/>
      <c r="TVJ30" s="54"/>
      <c r="TVK30" s="54"/>
      <c r="TVL30" s="54"/>
      <c r="TVM30" s="54"/>
      <c r="TVN30" s="54"/>
      <c r="TVO30" s="54"/>
      <c r="TVP30" s="54"/>
      <c r="TVQ30" s="54"/>
      <c r="TVR30" s="54"/>
      <c r="TVS30" s="54"/>
      <c r="TVT30" s="54"/>
      <c r="TVU30" s="54"/>
      <c r="TVV30" s="54"/>
      <c r="TVW30" s="54"/>
      <c r="TVX30" s="54"/>
      <c r="TVY30" s="54"/>
      <c r="TVZ30" s="54"/>
      <c r="TWA30" s="54"/>
      <c r="TWB30" s="54"/>
      <c r="TWC30" s="54"/>
      <c r="TWD30" s="54"/>
      <c r="TWE30" s="54"/>
      <c r="TWF30" s="54"/>
      <c r="TWG30" s="54"/>
      <c r="TWH30" s="54"/>
      <c r="TWI30" s="54"/>
      <c r="TWJ30" s="54"/>
      <c r="TWK30" s="54"/>
      <c r="TWL30" s="54"/>
      <c r="TWM30" s="54"/>
      <c r="TWN30" s="54"/>
      <c r="TWO30" s="54"/>
      <c r="TWP30" s="54"/>
      <c r="TWQ30" s="54"/>
      <c r="TWR30" s="54"/>
      <c r="TWS30" s="54"/>
      <c r="TWT30" s="54"/>
      <c r="TWU30" s="54"/>
      <c r="TWV30" s="54"/>
      <c r="TWW30" s="54"/>
      <c r="TWX30" s="54"/>
      <c r="TWY30" s="54"/>
      <c r="TWZ30" s="54"/>
      <c r="TXA30" s="54"/>
      <c r="TXB30" s="54"/>
      <c r="TXC30" s="54"/>
      <c r="TXD30" s="54"/>
      <c r="TXE30" s="54"/>
      <c r="TXF30" s="54"/>
      <c r="TXG30" s="54"/>
      <c r="TXH30" s="54"/>
      <c r="TXI30" s="54"/>
      <c r="TXJ30" s="54"/>
      <c r="TXK30" s="54"/>
      <c r="TXL30" s="54"/>
      <c r="TXM30" s="54"/>
      <c r="TXN30" s="54"/>
      <c r="TXO30" s="54"/>
      <c r="TXP30" s="54"/>
      <c r="TXQ30" s="54"/>
      <c r="TXR30" s="54"/>
      <c r="TXS30" s="54"/>
      <c r="TXT30" s="54"/>
      <c r="TXU30" s="54"/>
      <c r="TXV30" s="54"/>
      <c r="TXW30" s="54"/>
      <c r="TXX30" s="54"/>
      <c r="TXY30" s="54"/>
      <c r="TXZ30" s="54"/>
      <c r="TYA30" s="54"/>
      <c r="TYB30" s="54"/>
      <c r="TYC30" s="54"/>
      <c r="TYD30" s="54"/>
      <c r="TYE30" s="54"/>
      <c r="TYF30" s="54"/>
      <c r="TYG30" s="54"/>
      <c r="TYH30" s="54"/>
      <c r="TYI30" s="54"/>
      <c r="TYJ30" s="54"/>
      <c r="TYK30" s="54"/>
      <c r="TYL30" s="54"/>
      <c r="TYM30" s="54"/>
      <c r="TYN30" s="54"/>
      <c r="TYO30" s="54"/>
      <c r="TYP30" s="54"/>
      <c r="TYQ30" s="54"/>
      <c r="TYR30" s="54"/>
      <c r="TYS30" s="54"/>
      <c r="TYT30" s="54"/>
      <c r="TYU30" s="54"/>
      <c r="TYV30" s="54"/>
      <c r="TYW30" s="54"/>
      <c r="TYX30" s="54"/>
      <c r="TYY30" s="54"/>
      <c r="TYZ30" s="54"/>
      <c r="TZA30" s="54"/>
      <c r="TZB30" s="54"/>
      <c r="TZC30" s="54"/>
      <c r="TZD30" s="54"/>
      <c r="TZE30" s="54"/>
      <c r="TZF30" s="54"/>
      <c r="TZG30" s="54"/>
      <c r="TZH30" s="54"/>
      <c r="TZI30" s="54"/>
      <c r="TZJ30" s="54"/>
      <c r="TZK30" s="54"/>
      <c r="TZL30" s="54"/>
      <c r="TZM30" s="54"/>
      <c r="TZN30" s="54"/>
      <c r="TZO30" s="54"/>
      <c r="TZP30" s="54"/>
      <c r="TZQ30" s="54"/>
      <c r="TZR30" s="54"/>
      <c r="TZS30" s="54"/>
      <c r="TZT30" s="54"/>
      <c r="TZU30" s="54"/>
      <c r="TZV30" s="54"/>
      <c r="TZW30" s="54"/>
      <c r="TZX30" s="54"/>
      <c r="TZY30" s="54"/>
      <c r="TZZ30" s="54"/>
      <c r="UAA30" s="54"/>
      <c r="UAB30" s="54"/>
      <c r="UAC30" s="54"/>
      <c r="UAD30" s="54"/>
      <c r="UAE30" s="54"/>
      <c r="UAF30" s="54"/>
      <c r="UAG30" s="54"/>
      <c r="UAH30" s="54"/>
      <c r="UAI30" s="54"/>
      <c r="UAJ30" s="54"/>
      <c r="UAK30" s="54"/>
      <c r="UAL30" s="54"/>
      <c r="UAM30" s="54"/>
      <c r="UAN30" s="54"/>
      <c r="UAO30" s="54"/>
      <c r="UAP30" s="54"/>
      <c r="UAQ30" s="54"/>
      <c r="UAR30" s="54"/>
      <c r="UAS30" s="54"/>
      <c r="UAT30" s="54"/>
      <c r="UAU30" s="54"/>
      <c r="UAV30" s="54"/>
      <c r="UAW30" s="54"/>
      <c r="UAX30" s="54"/>
      <c r="UAY30" s="54"/>
      <c r="UAZ30" s="54"/>
      <c r="UBA30" s="54"/>
      <c r="UBB30" s="54"/>
      <c r="UBC30" s="54"/>
      <c r="UBD30" s="54"/>
      <c r="UBE30" s="54"/>
      <c r="UBF30" s="54"/>
      <c r="UBG30" s="54"/>
      <c r="UBH30" s="54"/>
      <c r="UBI30" s="54"/>
      <c r="UBJ30" s="54"/>
      <c r="UBK30" s="54"/>
      <c r="UBL30" s="54"/>
      <c r="UBM30" s="54"/>
      <c r="UBN30" s="54"/>
      <c r="UBO30" s="54"/>
      <c r="UBP30" s="54"/>
      <c r="UBQ30" s="54"/>
      <c r="UBR30" s="54"/>
      <c r="UBS30" s="54"/>
      <c r="UBT30" s="54"/>
      <c r="UBU30" s="54"/>
      <c r="UBV30" s="54"/>
      <c r="UBW30" s="54"/>
      <c r="UBX30" s="54"/>
      <c r="UBY30" s="54"/>
      <c r="UBZ30" s="54"/>
      <c r="UCA30" s="54"/>
      <c r="UCB30" s="54"/>
      <c r="UCC30" s="54"/>
      <c r="UCD30" s="54"/>
      <c r="UCE30" s="54"/>
      <c r="UCF30" s="54"/>
      <c r="UCG30" s="54"/>
      <c r="UCH30" s="54"/>
      <c r="UCI30" s="54"/>
      <c r="UCJ30" s="54"/>
      <c r="UCK30" s="54"/>
      <c r="UCL30" s="54"/>
      <c r="UCM30" s="54"/>
      <c r="UCN30" s="54"/>
      <c r="UCO30" s="54"/>
      <c r="UCP30" s="54"/>
      <c r="UCQ30" s="54"/>
      <c r="UCR30" s="54"/>
      <c r="UCS30" s="54"/>
      <c r="UCT30" s="54"/>
      <c r="UCU30" s="54"/>
      <c r="UCV30" s="54"/>
      <c r="UCW30" s="54"/>
      <c r="UCX30" s="54"/>
      <c r="UCY30" s="54"/>
      <c r="UCZ30" s="54"/>
      <c r="UDA30" s="54"/>
      <c r="UDB30" s="54"/>
      <c r="UDC30" s="54"/>
      <c r="UDD30" s="54"/>
      <c r="UDE30" s="54"/>
      <c r="UDF30" s="54"/>
      <c r="UDG30" s="54"/>
      <c r="UDH30" s="54"/>
      <c r="UDI30" s="54"/>
      <c r="UDJ30" s="54"/>
      <c r="UDK30" s="54"/>
      <c r="UDL30" s="54"/>
      <c r="UDM30" s="54"/>
      <c r="UDN30" s="54"/>
      <c r="UDO30" s="54"/>
      <c r="UDP30" s="54"/>
      <c r="UDQ30" s="54"/>
      <c r="UDR30" s="54"/>
      <c r="UDS30" s="54"/>
      <c r="UDT30" s="54"/>
      <c r="UDU30" s="54"/>
      <c r="UDV30" s="54"/>
      <c r="UDW30" s="54"/>
      <c r="UDX30" s="54"/>
      <c r="UDY30" s="54"/>
      <c r="UDZ30" s="54"/>
      <c r="UEA30" s="54"/>
      <c r="UEB30" s="54"/>
      <c r="UEC30" s="54"/>
      <c r="UED30" s="54"/>
      <c r="UEE30" s="54"/>
      <c r="UEF30" s="54"/>
      <c r="UEG30" s="54"/>
      <c r="UEH30" s="54"/>
      <c r="UEI30" s="54"/>
      <c r="UEJ30" s="54"/>
      <c r="UEK30" s="54"/>
      <c r="UEL30" s="54"/>
      <c r="UEM30" s="54"/>
      <c r="UEN30" s="54"/>
      <c r="UEO30" s="54"/>
      <c r="UEP30" s="54"/>
      <c r="UEQ30" s="54"/>
      <c r="UER30" s="54"/>
      <c r="UES30" s="54"/>
      <c r="UET30" s="54"/>
      <c r="UEU30" s="54"/>
      <c r="UEV30" s="54"/>
      <c r="UEW30" s="54"/>
      <c r="UEX30" s="54"/>
      <c r="UEY30" s="54"/>
      <c r="UEZ30" s="54"/>
      <c r="UFA30" s="54"/>
      <c r="UFB30" s="54"/>
      <c r="UFC30" s="54"/>
      <c r="UFD30" s="54"/>
      <c r="UFE30" s="54"/>
      <c r="UFF30" s="54"/>
      <c r="UFG30" s="54"/>
      <c r="UFH30" s="54"/>
      <c r="UFI30" s="54"/>
      <c r="UFJ30" s="54"/>
      <c r="UFK30" s="54"/>
      <c r="UFL30" s="54"/>
      <c r="UFM30" s="54"/>
      <c r="UFN30" s="54"/>
      <c r="UFO30" s="54"/>
      <c r="UFP30" s="54"/>
      <c r="UFQ30" s="54"/>
      <c r="UFR30" s="54"/>
      <c r="UFS30" s="54"/>
      <c r="UFT30" s="54"/>
      <c r="UFU30" s="54"/>
      <c r="UFV30" s="54"/>
      <c r="UFW30" s="54"/>
      <c r="UFX30" s="54"/>
      <c r="UFY30" s="54"/>
      <c r="UFZ30" s="54"/>
      <c r="UGA30" s="54"/>
      <c r="UGB30" s="54"/>
      <c r="UGC30" s="54"/>
      <c r="UGD30" s="54"/>
      <c r="UGE30" s="54"/>
      <c r="UGF30" s="54"/>
      <c r="UGG30" s="54"/>
      <c r="UGH30" s="54"/>
      <c r="UGI30" s="54"/>
      <c r="UGJ30" s="54"/>
      <c r="UGK30" s="54"/>
      <c r="UGL30" s="54"/>
      <c r="UGM30" s="54"/>
      <c r="UGN30" s="54"/>
      <c r="UGO30" s="54"/>
      <c r="UGP30" s="54"/>
      <c r="UGQ30" s="54"/>
      <c r="UGR30" s="54"/>
      <c r="UGS30" s="54"/>
      <c r="UGT30" s="54"/>
      <c r="UGU30" s="54"/>
      <c r="UGV30" s="54"/>
      <c r="UGW30" s="54"/>
      <c r="UGX30" s="54"/>
      <c r="UGY30" s="54"/>
      <c r="UGZ30" s="54"/>
      <c r="UHA30" s="54"/>
      <c r="UHB30" s="54"/>
      <c r="UHC30" s="54"/>
      <c r="UHD30" s="54"/>
      <c r="UHE30" s="54"/>
      <c r="UHF30" s="54"/>
      <c r="UHG30" s="54"/>
      <c r="UHH30" s="54"/>
      <c r="UHI30" s="54"/>
      <c r="UHJ30" s="54"/>
      <c r="UHK30" s="54"/>
      <c r="UHL30" s="54"/>
      <c r="UHM30" s="54"/>
      <c r="UHN30" s="54"/>
      <c r="UHO30" s="54"/>
      <c r="UHP30" s="54"/>
      <c r="UHQ30" s="54"/>
      <c r="UHR30" s="54"/>
      <c r="UHS30" s="54"/>
      <c r="UHT30" s="54"/>
      <c r="UHU30" s="54"/>
      <c r="UHV30" s="54"/>
      <c r="UHW30" s="54"/>
      <c r="UHX30" s="54"/>
      <c r="UHY30" s="54"/>
      <c r="UHZ30" s="54"/>
      <c r="UIA30" s="54"/>
      <c r="UIB30" s="54"/>
      <c r="UIC30" s="54"/>
      <c r="UID30" s="54"/>
      <c r="UIE30" s="54"/>
      <c r="UIF30" s="54"/>
      <c r="UIG30" s="54"/>
      <c r="UIH30" s="54"/>
      <c r="UII30" s="54"/>
      <c r="UIJ30" s="54"/>
      <c r="UIK30" s="54"/>
      <c r="UIL30" s="54"/>
      <c r="UIM30" s="54"/>
      <c r="UIN30" s="54"/>
      <c r="UIO30" s="54"/>
      <c r="UIP30" s="54"/>
      <c r="UIQ30" s="54"/>
      <c r="UIR30" s="54"/>
      <c r="UIS30" s="54"/>
      <c r="UIT30" s="54"/>
      <c r="UIU30" s="54"/>
      <c r="UIV30" s="54"/>
      <c r="UIW30" s="54"/>
      <c r="UIX30" s="54"/>
      <c r="UIY30" s="54"/>
      <c r="UIZ30" s="54"/>
      <c r="UJA30" s="54"/>
      <c r="UJB30" s="54"/>
      <c r="UJC30" s="54"/>
      <c r="UJD30" s="54"/>
      <c r="UJE30" s="54"/>
      <c r="UJF30" s="54"/>
      <c r="UJG30" s="54"/>
      <c r="UJH30" s="54"/>
      <c r="UJI30" s="54"/>
      <c r="UJJ30" s="54"/>
      <c r="UJK30" s="54"/>
      <c r="UJL30" s="54"/>
      <c r="UJM30" s="54"/>
      <c r="UJN30" s="54"/>
      <c r="UJO30" s="54"/>
      <c r="UJP30" s="54"/>
      <c r="UJQ30" s="54"/>
      <c r="UJR30" s="54"/>
      <c r="UJS30" s="54"/>
      <c r="UJT30" s="54"/>
      <c r="UJU30" s="54"/>
      <c r="UJV30" s="54"/>
      <c r="UJW30" s="54"/>
      <c r="UJX30" s="54"/>
      <c r="UJY30" s="54"/>
      <c r="UJZ30" s="54"/>
      <c r="UKA30" s="54"/>
      <c r="UKB30" s="54"/>
      <c r="UKC30" s="54"/>
      <c r="UKD30" s="54"/>
      <c r="UKE30" s="54"/>
      <c r="UKF30" s="54"/>
      <c r="UKG30" s="54"/>
      <c r="UKH30" s="54"/>
      <c r="UKI30" s="54"/>
      <c r="UKJ30" s="54"/>
      <c r="UKK30" s="54"/>
      <c r="UKL30" s="54"/>
      <c r="UKM30" s="54"/>
      <c r="UKN30" s="54"/>
      <c r="UKO30" s="54"/>
      <c r="UKP30" s="54"/>
      <c r="UKQ30" s="54"/>
      <c r="UKR30" s="54"/>
      <c r="UKS30" s="54"/>
      <c r="UKT30" s="54"/>
      <c r="UKU30" s="54"/>
      <c r="UKV30" s="54"/>
      <c r="UKW30" s="54"/>
      <c r="UKX30" s="54"/>
      <c r="UKY30" s="54"/>
      <c r="UKZ30" s="54"/>
      <c r="ULA30" s="54"/>
      <c r="ULB30" s="54"/>
      <c r="ULC30" s="54"/>
      <c r="ULD30" s="54"/>
      <c r="ULE30" s="54"/>
      <c r="ULF30" s="54"/>
      <c r="ULG30" s="54"/>
      <c r="ULH30" s="54"/>
      <c r="ULI30" s="54"/>
      <c r="ULJ30" s="54"/>
      <c r="ULK30" s="54"/>
      <c r="ULL30" s="54"/>
      <c r="ULM30" s="54"/>
      <c r="ULN30" s="54"/>
      <c r="ULO30" s="54"/>
      <c r="ULP30" s="54"/>
      <c r="ULQ30" s="54"/>
      <c r="ULR30" s="54"/>
      <c r="ULS30" s="54"/>
      <c r="ULT30" s="54"/>
      <c r="ULU30" s="54"/>
      <c r="ULV30" s="54"/>
      <c r="ULW30" s="54"/>
      <c r="ULX30" s="54"/>
      <c r="ULY30" s="54"/>
      <c r="ULZ30" s="54"/>
      <c r="UMA30" s="54"/>
      <c r="UMB30" s="54"/>
      <c r="UMC30" s="54"/>
      <c r="UMD30" s="54"/>
      <c r="UME30" s="54"/>
      <c r="UMF30" s="54"/>
      <c r="UMG30" s="54"/>
      <c r="UMH30" s="54"/>
      <c r="UMI30" s="54"/>
      <c r="UMJ30" s="54"/>
      <c r="UMK30" s="54"/>
      <c r="UML30" s="54"/>
      <c r="UMM30" s="54"/>
      <c r="UMN30" s="54"/>
      <c r="UMO30" s="54"/>
      <c r="UMP30" s="54"/>
      <c r="UMQ30" s="54"/>
      <c r="UMR30" s="54"/>
      <c r="UMS30" s="54"/>
      <c r="UMT30" s="54"/>
      <c r="UMU30" s="54"/>
      <c r="UMV30" s="54"/>
      <c r="UMW30" s="54"/>
      <c r="UMX30" s="54"/>
      <c r="UMY30" s="54"/>
      <c r="UMZ30" s="54"/>
      <c r="UNA30" s="54"/>
      <c r="UNB30" s="54"/>
      <c r="UNC30" s="54"/>
      <c r="UND30" s="54"/>
      <c r="UNE30" s="54"/>
      <c r="UNF30" s="54"/>
      <c r="UNG30" s="54"/>
      <c r="UNH30" s="54"/>
      <c r="UNI30" s="54"/>
      <c r="UNJ30" s="54"/>
      <c r="UNK30" s="54"/>
      <c r="UNL30" s="54"/>
      <c r="UNM30" s="54"/>
      <c r="UNN30" s="54"/>
      <c r="UNO30" s="54"/>
      <c r="UNP30" s="54"/>
      <c r="UNQ30" s="54"/>
      <c r="UNR30" s="54"/>
      <c r="UNS30" s="54"/>
      <c r="UNT30" s="54"/>
      <c r="UNU30" s="54"/>
      <c r="UNV30" s="54"/>
      <c r="UNW30" s="54"/>
      <c r="UNX30" s="54"/>
      <c r="UNY30" s="54"/>
      <c r="UNZ30" s="54"/>
      <c r="UOA30" s="54"/>
      <c r="UOB30" s="54"/>
      <c r="UOC30" s="54"/>
      <c r="UOD30" s="54"/>
      <c r="UOE30" s="54"/>
      <c r="UOF30" s="54"/>
      <c r="UOG30" s="54"/>
      <c r="UOH30" s="54"/>
      <c r="UOI30" s="54"/>
      <c r="UOJ30" s="54"/>
      <c r="UOK30" s="54"/>
      <c r="UOL30" s="54"/>
      <c r="UOM30" s="54"/>
      <c r="UON30" s="54"/>
      <c r="UOO30" s="54"/>
      <c r="UOP30" s="54"/>
      <c r="UOQ30" s="54"/>
      <c r="UOR30" s="54"/>
      <c r="UOS30" s="54"/>
      <c r="UOT30" s="54"/>
      <c r="UOU30" s="54"/>
      <c r="UOV30" s="54"/>
      <c r="UOW30" s="54"/>
      <c r="UOX30" s="54"/>
      <c r="UOY30" s="54"/>
      <c r="UOZ30" s="54"/>
      <c r="UPA30" s="54"/>
      <c r="UPB30" s="54"/>
      <c r="UPC30" s="54"/>
      <c r="UPD30" s="54"/>
      <c r="UPE30" s="54"/>
      <c r="UPF30" s="54"/>
      <c r="UPG30" s="54"/>
      <c r="UPH30" s="54"/>
      <c r="UPI30" s="54"/>
      <c r="UPJ30" s="54"/>
      <c r="UPK30" s="54"/>
      <c r="UPL30" s="54"/>
      <c r="UPM30" s="54"/>
      <c r="UPN30" s="54"/>
      <c r="UPO30" s="54"/>
      <c r="UPP30" s="54"/>
      <c r="UPQ30" s="54"/>
      <c r="UPR30" s="54"/>
      <c r="UPS30" s="54"/>
      <c r="UPT30" s="54"/>
      <c r="UPU30" s="54"/>
      <c r="UPV30" s="54"/>
      <c r="UPW30" s="54"/>
      <c r="UPX30" s="54"/>
      <c r="UPY30" s="54"/>
      <c r="UPZ30" s="54"/>
      <c r="UQA30" s="54"/>
      <c r="UQB30" s="54"/>
      <c r="UQC30" s="54"/>
      <c r="UQD30" s="54"/>
      <c r="UQE30" s="54"/>
      <c r="UQF30" s="54"/>
      <c r="UQG30" s="54"/>
      <c r="UQH30" s="54"/>
      <c r="UQI30" s="54"/>
      <c r="UQJ30" s="54"/>
      <c r="UQK30" s="54"/>
      <c r="UQL30" s="54"/>
      <c r="UQM30" s="54"/>
      <c r="UQN30" s="54"/>
      <c r="UQO30" s="54"/>
      <c r="UQP30" s="54"/>
      <c r="UQQ30" s="54"/>
      <c r="UQR30" s="54"/>
      <c r="UQS30" s="54"/>
      <c r="UQT30" s="54"/>
      <c r="UQU30" s="54"/>
      <c r="UQV30" s="54"/>
      <c r="UQW30" s="54"/>
      <c r="UQX30" s="54"/>
      <c r="UQY30" s="54"/>
      <c r="UQZ30" s="54"/>
      <c r="URA30" s="54"/>
      <c r="URB30" s="54"/>
      <c r="URC30" s="54"/>
      <c r="URD30" s="54"/>
      <c r="URE30" s="54"/>
      <c r="URF30" s="54"/>
      <c r="URG30" s="54"/>
      <c r="URH30" s="54"/>
      <c r="URI30" s="54"/>
      <c r="URJ30" s="54"/>
      <c r="URK30" s="54"/>
      <c r="URL30" s="54"/>
      <c r="URM30" s="54"/>
      <c r="URN30" s="54"/>
      <c r="URO30" s="54"/>
      <c r="URP30" s="54"/>
      <c r="URQ30" s="54"/>
      <c r="URR30" s="54"/>
      <c r="URS30" s="54"/>
      <c r="URT30" s="54"/>
      <c r="URU30" s="54"/>
      <c r="URV30" s="54"/>
      <c r="URW30" s="54"/>
      <c r="URX30" s="54"/>
      <c r="URY30" s="54"/>
      <c r="URZ30" s="54"/>
      <c r="USA30" s="54"/>
      <c r="USB30" s="54"/>
      <c r="USC30" s="54"/>
      <c r="USD30" s="54"/>
      <c r="USE30" s="54"/>
      <c r="USF30" s="54"/>
      <c r="USG30" s="54"/>
      <c r="USH30" s="54"/>
      <c r="USI30" s="54"/>
      <c r="USJ30" s="54"/>
      <c r="USK30" s="54"/>
      <c r="USL30" s="54"/>
      <c r="USM30" s="54"/>
      <c r="USN30" s="54"/>
      <c r="USO30" s="54"/>
      <c r="USP30" s="54"/>
      <c r="USQ30" s="54"/>
      <c r="USR30" s="54"/>
      <c r="USS30" s="54"/>
      <c r="UST30" s="54"/>
      <c r="USU30" s="54"/>
      <c r="USV30" s="54"/>
      <c r="USW30" s="54"/>
      <c r="USX30" s="54"/>
      <c r="USY30" s="54"/>
      <c r="USZ30" s="54"/>
      <c r="UTA30" s="54"/>
      <c r="UTB30" s="54"/>
      <c r="UTC30" s="54"/>
      <c r="UTD30" s="54"/>
      <c r="UTE30" s="54"/>
      <c r="UTF30" s="54"/>
      <c r="UTG30" s="54"/>
      <c r="UTH30" s="54"/>
      <c r="UTI30" s="54"/>
      <c r="UTJ30" s="54"/>
      <c r="UTK30" s="54"/>
      <c r="UTL30" s="54"/>
      <c r="UTM30" s="54"/>
      <c r="UTN30" s="54"/>
      <c r="UTO30" s="54"/>
      <c r="UTP30" s="54"/>
      <c r="UTQ30" s="54"/>
      <c r="UTR30" s="54"/>
      <c r="UTS30" s="54"/>
      <c r="UTT30" s="54"/>
      <c r="UTU30" s="54"/>
      <c r="UTV30" s="54"/>
      <c r="UTW30" s="54"/>
      <c r="UTX30" s="54"/>
      <c r="UTY30" s="54"/>
      <c r="UTZ30" s="54"/>
      <c r="UUA30" s="54"/>
      <c r="UUB30" s="54"/>
      <c r="UUC30" s="54"/>
      <c r="UUD30" s="54"/>
      <c r="UUE30" s="54"/>
      <c r="UUF30" s="54"/>
      <c r="UUG30" s="54"/>
      <c r="UUH30" s="54"/>
      <c r="UUI30" s="54"/>
      <c r="UUJ30" s="54"/>
      <c r="UUK30" s="54"/>
      <c r="UUL30" s="54"/>
      <c r="UUM30" s="54"/>
      <c r="UUN30" s="54"/>
      <c r="UUO30" s="54"/>
      <c r="UUP30" s="54"/>
      <c r="UUQ30" s="54"/>
      <c r="UUR30" s="54"/>
      <c r="UUS30" s="54"/>
      <c r="UUT30" s="54"/>
      <c r="UUU30" s="54"/>
      <c r="UUV30" s="54"/>
      <c r="UUW30" s="54"/>
      <c r="UUX30" s="54"/>
      <c r="UUY30" s="54"/>
      <c r="UUZ30" s="54"/>
      <c r="UVA30" s="54"/>
      <c r="UVB30" s="54"/>
      <c r="UVC30" s="54"/>
      <c r="UVD30" s="54"/>
      <c r="UVE30" s="54"/>
      <c r="UVF30" s="54"/>
      <c r="UVG30" s="54"/>
      <c r="UVH30" s="54"/>
      <c r="UVI30" s="54"/>
      <c r="UVJ30" s="54"/>
      <c r="UVK30" s="54"/>
      <c r="UVL30" s="54"/>
      <c r="UVM30" s="54"/>
      <c r="UVN30" s="54"/>
      <c r="UVO30" s="54"/>
      <c r="UVP30" s="54"/>
      <c r="UVQ30" s="54"/>
      <c r="UVR30" s="54"/>
      <c r="UVS30" s="54"/>
      <c r="UVT30" s="54"/>
      <c r="UVU30" s="54"/>
      <c r="UVV30" s="54"/>
      <c r="UVW30" s="54"/>
      <c r="UVX30" s="54"/>
      <c r="UVY30" s="54"/>
      <c r="UVZ30" s="54"/>
      <c r="UWA30" s="54"/>
      <c r="UWB30" s="54"/>
      <c r="UWC30" s="54"/>
      <c r="UWD30" s="54"/>
      <c r="UWE30" s="54"/>
      <c r="UWF30" s="54"/>
      <c r="UWG30" s="54"/>
      <c r="UWH30" s="54"/>
      <c r="UWI30" s="54"/>
      <c r="UWJ30" s="54"/>
      <c r="UWK30" s="54"/>
      <c r="UWL30" s="54"/>
      <c r="UWM30" s="54"/>
      <c r="UWN30" s="54"/>
      <c r="UWO30" s="54"/>
      <c r="UWP30" s="54"/>
      <c r="UWQ30" s="54"/>
      <c r="UWR30" s="54"/>
      <c r="UWS30" s="54"/>
      <c r="UWT30" s="54"/>
      <c r="UWU30" s="54"/>
      <c r="UWV30" s="54"/>
      <c r="UWW30" s="54"/>
      <c r="UWX30" s="54"/>
      <c r="UWY30" s="54"/>
      <c r="UWZ30" s="54"/>
      <c r="UXA30" s="54"/>
      <c r="UXB30" s="54"/>
      <c r="UXC30" s="54"/>
      <c r="UXD30" s="54"/>
      <c r="UXE30" s="54"/>
      <c r="UXF30" s="54"/>
      <c r="UXG30" s="54"/>
      <c r="UXH30" s="54"/>
      <c r="UXI30" s="54"/>
      <c r="UXJ30" s="54"/>
      <c r="UXK30" s="54"/>
      <c r="UXL30" s="54"/>
      <c r="UXM30" s="54"/>
      <c r="UXN30" s="54"/>
      <c r="UXO30" s="54"/>
      <c r="UXP30" s="54"/>
      <c r="UXQ30" s="54"/>
      <c r="UXR30" s="54"/>
      <c r="UXS30" s="54"/>
      <c r="UXT30" s="54"/>
      <c r="UXU30" s="54"/>
      <c r="UXV30" s="54"/>
      <c r="UXW30" s="54"/>
      <c r="UXX30" s="54"/>
      <c r="UXY30" s="54"/>
      <c r="UXZ30" s="54"/>
      <c r="UYA30" s="54"/>
      <c r="UYB30" s="54"/>
      <c r="UYC30" s="54"/>
      <c r="UYD30" s="54"/>
      <c r="UYE30" s="54"/>
      <c r="UYF30" s="54"/>
      <c r="UYG30" s="54"/>
      <c r="UYH30" s="54"/>
      <c r="UYI30" s="54"/>
      <c r="UYJ30" s="54"/>
      <c r="UYK30" s="54"/>
      <c r="UYL30" s="54"/>
      <c r="UYM30" s="54"/>
      <c r="UYN30" s="54"/>
      <c r="UYO30" s="54"/>
      <c r="UYP30" s="54"/>
      <c r="UYQ30" s="54"/>
      <c r="UYR30" s="54"/>
      <c r="UYS30" s="54"/>
      <c r="UYT30" s="54"/>
      <c r="UYU30" s="54"/>
      <c r="UYV30" s="54"/>
      <c r="UYW30" s="54"/>
      <c r="UYX30" s="54"/>
      <c r="UYY30" s="54"/>
      <c r="UYZ30" s="54"/>
      <c r="UZA30" s="54"/>
      <c r="UZB30" s="54"/>
      <c r="UZC30" s="54"/>
      <c r="UZD30" s="54"/>
      <c r="UZE30" s="54"/>
      <c r="UZF30" s="54"/>
      <c r="UZG30" s="54"/>
      <c r="UZH30" s="54"/>
      <c r="UZI30" s="54"/>
      <c r="UZJ30" s="54"/>
      <c r="UZK30" s="54"/>
      <c r="UZL30" s="54"/>
      <c r="UZM30" s="54"/>
      <c r="UZN30" s="54"/>
      <c r="UZO30" s="54"/>
      <c r="UZP30" s="54"/>
      <c r="UZQ30" s="54"/>
      <c r="UZR30" s="54"/>
      <c r="UZS30" s="54"/>
      <c r="UZT30" s="54"/>
      <c r="UZU30" s="54"/>
      <c r="UZV30" s="54"/>
      <c r="UZW30" s="54"/>
      <c r="UZX30" s="54"/>
      <c r="UZY30" s="54"/>
      <c r="UZZ30" s="54"/>
      <c r="VAA30" s="54"/>
      <c r="VAB30" s="54"/>
      <c r="VAC30" s="54"/>
      <c r="VAD30" s="54"/>
      <c r="VAE30" s="54"/>
      <c r="VAF30" s="54"/>
      <c r="VAG30" s="54"/>
      <c r="VAH30" s="54"/>
      <c r="VAI30" s="54"/>
      <c r="VAJ30" s="54"/>
      <c r="VAK30" s="54"/>
      <c r="VAL30" s="54"/>
      <c r="VAM30" s="54"/>
      <c r="VAN30" s="54"/>
      <c r="VAO30" s="54"/>
      <c r="VAP30" s="54"/>
      <c r="VAQ30" s="54"/>
      <c r="VAR30" s="54"/>
      <c r="VAS30" s="54"/>
      <c r="VAT30" s="54"/>
      <c r="VAU30" s="54"/>
      <c r="VAV30" s="54"/>
      <c r="VAW30" s="54"/>
      <c r="VAX30" s="54"/>
      <c r="VAY30" s="54"/>
      <c r="VAZ30" s="54"/>
      <c r="VBA30" s="54"/>
      <c r="VBB30" s="54"/>
      <c r="VBC30" s="54"/>
      <c r="VBD30" s="54"/>
      <c r="VBE30" s="54"/>
      <c r="VBF30" s="54"/>
      <c r="VBG30" s="54"/>
      <c r="VBH30" s="54"/>
      <c r="VBI30" s="54"/>
      <c r="VBJ30" s="54"/>
      <c r="VBK30" s="54"/>
      <c r="VBL30" s="54"/>
      <c r="VBM30" s="54"/>
      <c r="VBN30" s="54"/>
      <c r="VBO30" s="54"/>
      <c r="VBP30" s="54"/>
      <c r="VBQ30" s="54"/>
      <c r="VBR30" s="54"/>
      <c r="VBS30" s="54"/>
      <c r="VBT30" s="54"/>
      <c r="VBU30" s="54"/>
      <c r="VBV30" s="54"/>
      <c r="VBW30" s="54"/>
      <c r="VBX30" s="54"/>
      <c r="VBY30" s="54"/>
      <c r="VBZ30" s="54"/>
      <c r="VCA30" s="54"/>
      <c r="VCB30" s="54"/>
      <c r="VCC30" s="54"/>
      <c r="VCD30" s="54"/>
      <c r="VCE30" s="54"/>
      <c r="VCF30" s="54"/>
      <c r="VCG30" s="54"/>
      <c r="VCH30" s="54"/>
      <c r="VCI30" s="54"/>
      <c r="VCJ30" s="54"/>
      <c r="VCK30" s="54"/>
      <c r="VCL30" s="54"/>
      <c r="VCM30" s="54"/>
      <c r="VCN30" s="54"/>
      <c r="VCO30" s="54"/>
      <c r="VCP30" s="54"/>
      <c r="VCQ30" s="54"/>
      <c r="VCR30" s="54"/>
      <c r="VCS30" s="54"/>
      <c r="VCT30" s="54"/>
      <c r="VCU30" s="54"/>
      <c r="VCV30" s="54"/>
      <c r="VCW30" s="54"/>
      <c r="VCX30" s="54"/>
      <c r="VCY30" s="54"/>
      <c r="VCZ30" s="54"/>
      <c r="VDA30" s="54"/>
      <c r="VDB30" s="54"/>
      <c r="VDC30" s="54"/>
      <c r="VDD30" s="54"/>
      <c r="VDE30" s="54"/>
      <c r="VDF30" s="54"/>
      <c r="VDG30" s="54"/>
      <c r="VDH30" s="54"/>
      <c r="VDI30" s="54"/>
      <c r="VDJ30" s="54"/>
      <c r="VDK30" s="54"/>
      <c r="VDL30" s="54"/>
      <c r="VDM30" s="54"/>
      <c r="VDN30" s="54"/>
      <c r="VDO30" s="54"/>
      <c r="VDP30" s="54"/>
      <c r="VDQ30" s="54"/>
      <c r="VDR30" s="54"/>
      <c r="VDS30" s="54"/>
      <c r="VDT30" s="54"/>
      <c r="VDU30" s="54"/>
      <c r="VDV30" s="54"/>
      <c r="VDW30" s="54"/>
      <c r="VDX30" s="54"/>
      <c r="VDY30" s="54"/>
      <c r="VDZ30" s="54"/>
      <c r="VEA30" s="54"/>
      <c r="VEB30" s="54"/>
      <c r="VEC30" s="54"/>
      <c r="VED30" s="54"/>
      <c r="VEE30" s="54"/>
      <c r="VEF30" s="54"/>
      <c r="VEG30" s="54"/>
      <c r="VEH30" s="54"/>
      <c r="VEI30" s="54"/>
      <c r="VEJ30" s="54"/>
      <c r="VEK30" s="54"/>
      <c r="VEL30" s="54"/>
      <c r="VEM30" s="54"/>
      <c r="VEN30" s="54"/>
      <c r="VEO30" s="54"/>
      <c r="VEP30" s="54"/>
      <c r="VEQ30" s="54"/>
      <c r="VER30" s="54"/>
      <c r="VES30" s="54"/>
      <c r="VET30" s="54"/>
      <c r="VEU30" s="54"/>
      <c r="VEV30" s="54"/>
      <c r="VEW30" s="54"/>
      <c r="VEX30" s="54"/>
      <c r="VEY30" s="54"/>
      <c r="VEZ30" s="54"/>
      <c r="VFA30" s="54"/>
      <c r="VFB30" s="54"/>
      <c r="VFC30" s="54"/>
      <c r="VFD30" s="54"/>
      <c r="VFE30" s="54"/>
      <c r="VFF30" s="54"/>
      <c r="VFG30" s="54"/>
      <c r="VFH30" s="54"/>
      <c r="VFI30" s="54"/>
      <c r="VFJ30" s="54"/>
      <c r="VFK30" s="54"/>
      <c r="VFL30" s="54"/>
      <c r="VFM30" s="54"/>
      <c r="VFN30" s="54"/>
      <c r="VFO30" s="54"/>
      <c r="VFP30" s="54"/>
      <c r="VFQ30" s="54"/>
      <c r="VFR30" s="54"/>
      <c r="VFS30" s="54"/>
      <c r="VFT30" s="54"/>
      <c r="VFU30" s="54"/>
      <c r="VFV30" s="54"/>
      <c r="VFW30" s="54"/>
      <c r="VFX30" s="54"/>
      <c r="VFY30" s="54"/>
      <c r="VFZ30" s="54"/>
      <c r="VGA30" s="54"/>
      <c r="VGB30" s="54"/>
      <c r="VGC30" s="54"/>
      <c r="VGD30" s="54"/>
      <c r="VGE30" s="54"/>
      <c r="VGF30" s="54"/>
      <c r="VGG30" s="54"/>
      <c r="VGH30" s="54"/>
      <c r="VGI30" s="54"/>
      <c r="VGJ30" s="54"/>
      <c r="VGK30" s="54"/>
      <c r="VGL30" s="54"/>
      <c r="VGM30" s="54"/>
      <c r="VGN30" s="54"/>
      <c r="VGO30" s="54"/>
      <c r="VGP30" s="54"/>
      <c r="VGQ30" s="54"/>
      <c r="VGR30" s="54"/>
      <c r="VGS30" s="54"/>
      <c r="VGT30" s="54"/>
      <c r="VGU30" s="54"/>
      <c r="VGV30" s="54"/>
      <c r="VGW30" s="54"/>
      <c r="VGX30" s="54"/>
      <c r="VGY30" s="54"/>
      <c r="VGZ30" s="54"/>
      <c r="VHA30" s="54"/>
      <c r="VHB30" s="54"/>
      <c r="VHC30" s="54"/>
      <c r="VHD30" s="54"/>
      <c r="VHE30" s="54"/>
      <c r="VHF30" s="54"/>
      <c r="VHG30" s="54"/>
      <c r="VHH30" s="54"/>
      <c r="VHI30" s="54"/>
      <c r="VHJ30" s="54"/>
      <c r="VHK30" s="54"/>
      <c r="VHL30" s="54"/>
      <c r="VHM30" s="54"/>
      <c r="VHN30" s="54"/>
      <c r="VHO30" s="54"/>
      <c r="VHP30" s="54"/>
      <c r="VHQ30" s="54"/>
      <c r="VHR30" s="54"/>
      <c r="VHS30" s="54"/>
      <c r="VHT30" s="54"/>
      <c r="VHU30" s="54"/>
      <c r="VHV30" s="54"/>
      <c r="VHW30" s="54"/>
      <c r="VHX30" s="54"/>
      <c r="VHY30" s="54"/>
      <c r="VHZ30" s="54"/>
      <c r="VIA30" s="54"/>
      <c r="VIB30" s="54"/>
      <c r="VIC30" s="54"/>
      <c r="VID30" s="54"/>
      <c r="VIE30" s="54"/>
      <c r="VIF30" s="54"/>
      <c r="VIG30" s="54"/>
      <c r="VIH30" s="54"/>
      <c r="VII30" s="54"/>
      <c r="VIJ30" s="54"/>
      <c r="VIK30" s="54"/>
      <c r="VIL30" s="54"/>
      <c r="VIM30" s="54"/>
      <c r="VIN30" s="54"/>
      <c r="VIO30" s="54"/>
      <c r="VIP30" s="54"/>
      <c r="VIQ30" s="54"/>
      <c r="VIR30" s="54"/>
      <c r="VIS30" s="54"/>
      <c r="VIT30" s="54"/>
      <c r="VIU30" s="54"/>
      <c r="VIV30" s="54"/>
      <c r="VIW30" s="54"/>
      <c r="VIX30" s="54"/>
      <c r="VIY30" s="54"/>
      <c r="VIZ30" s="54"/>
      <c r="VJA30" s="54"/>
      <c r="VJB30" s="54"/>
      <c r="VJC30" s="54"/>
      <c r="VJD30" s="54"/>
      <c r="VJE30" s="54"/>
      <c r="VJF30" s="54"/>
      <c r="VJG30" s="54"/>
      <c r="VJH30" s="54"/>
      <c r="VJI30" s="54"/>
      <c r="VJJ30" s="54"/>
      <c r="VJK30" s="54"/>
      <c r="VJL30" s="54"/>
      <c r="VJM30" s="54"/>
      <c r="VJN30" s="54"/>
      <c r="VJO30" s="54"/>
      <c r="VJP30" s="54"/>
      <c r="VJQ30" s="54"/>
      <c r="VJR30" s="54"/>
      <c r="VJS30" s="54"/>
      <c r="VJT30" s="54"/>
      <c r="VJU30" s="54"/>
      <c r="VJV30" s="54"/>
      <c r="VJW30" s="54"/>
      <c r="VJX30" s="54"/>
      <c r="VJY30" s="54"/>
      <c r="VJZ30" s="54"/>
      <c r="VKA30" s="54"/>
      <c r="VKB30" s="54"/>
      <c r="VKC30" s="54"/>
      <c r="VKD30" s="54"/>
      <c r="VKE30" s="54"/>
      <c r="VKF30" s="54"/>
      <c r="VKG30" s="54"/>
      <c r="VKH30" s="54"/>
      <c r="VKI30" s="54"/>
      <c r="VKJ30" s="54"/>
      <c r="VKK30" s="54"/>
      <c r="VKL30" s="54"/>
      <c r="VKM30" s="54"/>
      <c r="VKN30" s="54"/>
      <c r="VKO30" s="54"/>
      <c r="VKP30" s="54"/>
      <c r="VKQ30" s="54"/>
      <c r="VKR30" s="54"/>
      <c r="VKS30" s="54"/>
      <c r="VKT30" s="54"/>
      <c r="VKU30" s="54"/>
      <c r="VKV30" s="54"/>
      <c r="VKW30" s="54"/>
      <c r="VKX30" s="54"/>
      <c r="VKY30" s="54"/>
      <c r="VKZ30" s="54"/>
      <c r="VLA30" s="54"/>
      <c r="VLB30" s="54"/>
      <c r="VLC30" s="54"/>
      <c r="VLD30" s="54"/>
      <c r="VLE30" s="54"/>
      <c r="VLF30" s="54"/>
      <c r="VLG30" s="54"/>
      <c r="VLH30" s="54"/>
      <c r="VLI30" s="54"/>
      <c r="VLJ30" s="54"/>
      <c r="VLK30" s="54"/>
      <c r="VLL30" s="54"/>
      <c r="VLM30" s="54"/>
      <c r="VLN30" s="54"/>
      <c r="VLO30" s="54"/>
      <c r="VLP30" s="54"/>
      <c r="VLQ30" s="54"/>
      <c r="VLR30" s="54"/>
      <c r="VLS30" s="54"/>
      <c r="VLT30" s="54"/>
      <c r="VLU30" s="54"/>
      <c r="VLV30" s="54"/>
      <c r="VLW30" s="54"/>
      <c r="VLX30" s="54"/>
      <c r="VLY30" s="54"/>
      <c r="VLZ30" s="54"/>
      <c r="VMA30" s="54"/>
      <c r="VMB30" s="54"/>
      <c r="VMC30" s="54"/>
      <c r="VMD30" s="54"/>
      <c r="VME30" s="54"/>
      <c r="VMF30" s="54"/>
      <c r="VMG30" s="54"/>
      <c r="VMH30" s="54"/>
      <c r="VMI30" s="54"/>
      <c r="VMJ30" s="54"/>
      <c r="VMK30" s="54"/>
      <c r="VML30" s="54"/>
      <c r="VMM30" s="54"/>
      <c r="VMN30" s="54"/>
      <c r="VMO30" s="54"/>
      <c r="VMP30" s="54"/>
      <c r="VMQ30" s="54"/>
      <c r="VMR30" s="54"/>
      <c r="VMS30" s="54"/>
      <c r="VMT30" s="54"/>
      <c r="VMU30" s="54"/>
      <c r="VMV30" s="54"/>
      <c r="VMW30" s="54"/>
      <c r="VMX30" s="54"/>
      <c r="VMY30" s="54"/>
      <c r="VMZ30" s="54"/>
      <c r="VNA30" s="54"/>
      <c r="VNB30" s="54"/>
      <c r="VNC30" s="54"/>
      <c r="VND30" s="54"/>
      <c r="VNE30" s="54"/>
      <c r="VNF30" s="54"/>
      <c r="VNG30" s="54"/>
      <c r="VNH30" s="54"/>
      <c r="VNI30" s="54"/>
      <c r="VNJ30" s="54"/>
      <c r="VNK30" s="54"/>
      <c r="VNL30" s="54"/>
      <c r="VNM30" s="54"/>
      <c r="VNN30" s="54"/>
      <c r="VNO30" s="54"/>
      <c r="VNP30" s="54"/>
      <c r="VNQ30" s="54"/>
      <c r="VNR30" s="54"/>
      <c r="VNS30" s="54"/>
      <c r="VNT30" s="54"/>
      <c r="VNU30" s="54"/>
      <c r="VNV30" s="54"/>
      <c r="VNW30" s="54"/>
      <c r="VNX30" s="54"/>
      <c r="VNY30" s="54"/>
      <c r="VNZ30" s="54"/>
      <c r="VOA30" s="54"/>
      <c r="VOB30" s="54"/>
      <c r="VOC30" s="54"/>
      <c r="VOD30" s="54"/>
      <c r="VOE30" s="54"/>
      <c r="VOF30" s="54"/>
      <c r="VOG30" s="54"/>
      <c r="VOH30" s="54"/>
      <c r="VOI30" s="54"/>
      <c r="VOJ30" s="54"/>
      <c r="VOK30" s="54"/>
      <c r="VOL30" s="54"/>
      <c r="VOM30" s="54"/>
      <c r="VON30" s="54"/>
      <c r="VOO30" s="54"/>
      <c r="VOP30" s="54"/>
      <c r="VOQ30" s="54"/>
      <c r="VOR30" s="54"/>
      <c r="VOS30" s="54"/>
      <c r="VOT30" s="54"/>
      <c r="VOU30" s="54"/>
      <c r="VOV30" s="54"/>
      <c r="VOW30" s="54"/>
      <c r="VOX30" s="54"/>
      <c r="VOY30" s="54"/>
      <c r="VOZ30" s="54"/>
      <c r="VPA30" s="54"/>
      <c r="VPB30" s="54"/>
      <c r="VPC30" s="54"/>
      <c r="VPD30" s="54"/>
      <c r="VPE30" s="54"/>
      <c r="VPF30" s="54"/>
      <c r="VPG30" s="54"/>
      <c r="VPH30" s="54"/>
      <c r="VPI30" s="54"/>
      <c r="VPJ30" s="54"/>
      <c r="VPK30" s="54"/>
      <c r="VPL30" s="54"/>
      <c r="VPM30" s="54"/>
      <c r="VPN30" s="54"/>
      <c r="VPO30" s="54"/>
      <c r="VPP30" s="54"/>
      <c r="VPQ30" s="54"/>
      <c r="VPR30" s="54"/>
      <c r="VPS30" s="54"/>
      <c r="VPT30" s="54"/>
      <c r="VPU30" s="54"/>
      <c r="VPV30" s="54"/>
      <c r="VPW30" s="54"/>
      <c r="VPX30" s="54"/>
      <c r="VPY30" s="54"/>
      <c r="VPZ30" s="54"/>
      <c r="VQA30" s="54"/>
      <c r="VQB30" s="54"/>
      <c r="VQC30" s="54"/>
      <c r="VQD30" s="54"/>
      <c r="VQE30" s="54"/>
      <c r="VQF30" s="54"/>
      <c r="VQG30" s="54"/>
      <c r="VQH30" s="54"/>
      <c r="VQI30" s="54"/>
      <c r="VQJ30" s="54"/>
      <c r="VQK30" s="54"/>
      <c r="VQL30" s="54"/>
      <c r="VQM30" s="54"/>
      <c r="VQN30" s="54"/>
      <c r="VQO30" s="54"/>
      <c r="VQP30" s="54"/>
      <c r="VQQ30" s="54"/>
      <c r="VQR30" s="54"/>
      <c r="VQS30" s="54"/>
      <c r="VQT30" s="54"/>
      <c r="VQU30" s="54"/>
      <c r="VQV30" s="54"/>
      <c r="VQW30" s="54"/>
      <c r="VQX30" s="54"/>
      <c r="VQY30" s="54"/>
      <c r="VQZ30" s="54"/>
      <c r="VRA30" s="54"/>
      <c r="VRB30" s="54"/>
      <c r="VRC30" s="54"/>
      <c r="VRD30" s="54"/>
      <c r="VRE30" s="54"/>
      <c r="VRF30" s="54"/>
      <c r="VRG30" s="54"/>
      <c r="VRH30" s="54"/>
      <c r="VRI30" s="54"/>
      <c r="VRJ30" s="54"/>
      <c r="VRK30" s="54"/>
      <c r="VRL30" s="54"/>
      <c r="VRM30" s="54"/>
      <c r="VRN30" s="54"/>
      <c r="VRO30" s="54"/>
      <c r="VRP30" s="54"/>
      <c r="VRQ30" s="54"/>
      <c r="VRR30" s="54"/>
      <c r="VRS30" s="54"/>
      <c r="VRT30" s="54"/>
      <c r="VRU30" s="54"/>
      <c r="VRV30" s="54"/>
      <c r="VRW30" s="54"/>
      <c r="VRX30" s="54"/>
      <c r="VRY30" s="54"/>
      <c r="VRZ30" s="54"/>
      <c r="VSA30" s="54"/>
      <c r="VSB30" s="54"/>
      <c r="VSC30" s="54"/>
      <c r="VSD30" s="54"/>
      <c r="VSE30" s="54"/>
      <c r="VSF30" s="54"/>
      <c r="VSG30" s="54"/>
      <c r="VSH30" s="54"/>
      <c r="VSI30" s="54"/>
      <c r="VSJ30" s="54"/>
      <c r="VSK30" s="54"/>
      <c r="VSL30" s="54"/>
      <c r="VSM30" s="54"/>
      <c r="VSN30" s="54"/>
      <c r="VSO30" s="54"/>
      <c r="VSP30" s="54"/>
      <c r="VSQ30" s="54"/>
      <c r="VSR30" s="54"/>
      <c r="VSS30" s="54"/>
      <c r="VST30" s="54"/>
      <c r="VSU30" s="54"/>
      <c r="VSV30" s="54"/>
      <c r="VSW30" s="54"/>
      <c r="VSX30" s="54"/>
      <c r="VSY30" s="54"/>
      <c r="VSZ30" s="54"/>
      <c r="VTA30" s="54"/>
      <c r="VTB30" s="54"/>
      <c r="VTC30" s="54"/>
      <c r="VTD30" s="54"/>
      <c r="VTE30" s="54"/>
      <c r="VTF30" s="54"/>
      <c r="VTG30" s="54"/>
      <c r="VTH30" s="54"/>
      <c r="VTI30" s="54"/>
      <c r="VTJ30" s="54"/>
      <c r="VTK30" s="54"/>
      <c r="VTL30" s="54"/>
      <c r="VTM30" s="54"/>
      <c r="VTN30" s="54"/>
      <c r="VTO30" s="54"/>
      <c r="VTP30" s="54"/>
      <c r="VTQ30" s="54"/>
      <c r="VTR30" s="54"/>
      <c r="VTS30" s="54"/>
      <c r="VTT30" s="54"/>
      <c r="VTU30" s="54"/>
      <c r="VTV30" s="54"/>
      <c r="VTW30" s="54"/>
      <c r="VTX30" s="54"/>
      <c r="VTY30" s="54"/>
      <c r="VTZ30" s="54"/>
      <c r="VUA30" s="54"/>
      <c r="VUB30" s="54"/>
      <c r="VUC30" s="54"/>
      <c r="VUD30" s="54"/>
      <c r="VUE30" s="54"/>
      <c r="VUF30" s="54"/>
      <c r="VUG30" s="54"/>
      <c r="VUH30" s="54"/>
      <c r="VUI30" s="54"/>
      <c r="VUJ30" s="54"/>
      <c r="VUK30" s="54"/>
      <c r="VUL30" s="54"/>
      <c r="VUM30" s="54"/>
      <c r="VUN30" s="54"/>
      <c r="VUO30" s="54"/>
      <c r="VUP30" s="54"/>
      <c r="VUQ30" s="54"/>
      <c r="VUR30" s="54"/>
      <c r="VUS30" s="54"/>
      <c r="VUT30" s="54"/>
      <c r="VUU30" s="54"/>
      <c r="VUV30" s="54"/>
      <c r="VUW30" s="54"/>
      <c r="VUX30" s="54"/>
      <c r="VUY30" s="54"/>
      <c r="VUZ30" s="54"/>
      <c r="VVA30" s="54"/>
      <c r="VVB30" s="54"/>
      <c r="VVC30" s="54"/>
      <c r="VVD30" s="54"/>
      <c r="VVE30" s="54"/>
      <c r="VVF30" s="54"/>
      <c r="VVG30" s="54"/>
      <c r="VVH30" s="54"/>
      <c r="VVI30" s="54"/>
      <c r="VVJ30" s="54"/>
      <c r="VVK30" s="54"/>
      <c r="VVL30" s="54"/>
      <c r="VVM30" s="54"/>
      <c r="VVN30" s="54"/>
      <c r="VVO30" s="54"/>
      <c r="VVP30" s="54"/>
      <c r="VVQ30" s="54"/>
      <c r="VVR30" s="54"/>
      <c r="VVS30" s="54"/>
      <c r="VVT30" s="54"/>
      <c r="VVU30" s="54"/>
      <c r="VVV30" s="54"/>
      <c r="VVW30" s="54"/>
      <c r="VVX30" s="54"/>
      <c r="VVY30" s="54"/>
      <c r="VVZ30" s="54"/>
      <c r="VWA30" s="54"/>
      <c r="VWB30" s="54"/>
      <c r="VWC30" s="54"/>
      <c r="VWD30" s="54"/>
      <c r="VWE30" s="54"/>
      <c r="VWF30" s="54"/>
      <c r="VWG30" s="54"/>
      <c r="VWH30" s="54"/>
      <c r="VWI30" s="54"/>
      <c r="VWJ30" s="54"/>
      <c r="VWK30" s="54"/>
      <c r="VWL30" s="54"/>
      <c r="VWM30" s="54"/>
      <c r="VWN30" s="54"/>
      <c r="VWO30" s="54"/>
      <c r="VWP30" s="54"/>
      <c r="VWQ30" s="54"/>
      <c r="VWR30" s="54"/>
      <c r="VWS30" s="54"/>
      <c r="VWT30" s="54"/>
      <c r="VWU30" s="54"/>
      <c r="VWV30" s="54"/>
      <c r="VWW30" s="54"/>
      <c r="VWX30" s="54"/>
      <c r="VWY30" s="54"/>
      <c r="VWZ30" s="54"/>
      <c r="VXA30" s="54"/>
      <c r="VXB30" s="54"/>
      <c r="VXC30" s="54"/>
      <c r="VXD30" s="54"/>
      <c r="VXE30" s="54"/>
      <c r="VXF30" s="54"/>
      <c r="VXG30" s="54"/>
      <c r="VXH30" s="54"/>
      <c r="VXI30" s="54"/>
      <c r="VXJ30" s="54"/>
      <c r="VXK30" s="54"/>
      <c r="VXL30" s="54"/>
      <c r="VXM30" s="54"/>
      <c r="VXN30" s="54"/>
      <c r="VXO30" s="54"/>
      <c r="VXP30" s="54"/>
      <c r="VXQ30" s="54"/>
      <c r="VXR30" s="54"/>
      <c r="VXS30" s="54"/>
      <c r="VXT30" s="54"/>
      <c r="VXU30" s="54"/>
      <c r="VXV30" s="54"/>
      <c r="VXW30" s="54"/>
      <c r="VXX30" s="54"/>
      <c r="VXY30" s="54"/>
      <c r="VXZ30" s="54"/>
      <c r="VYA30" s="54"/>
      <c r="VYB30" s="54"/>
      <c r="VYC30" s="54"/>
      <c r="VYD30" s="54"/>
      <c r="VYE30" s="54"/>
      <c r="VYF30" s="54"/>
      <c r="VYG30" s="54"/>
      <c r="VYH30" s="54"/>
      <c r="VYI30" s="54"/>
      <c r="VYJ30" s="54"/>
      <c r="VYK30" s="54"/>
      <c r="VYL30" s="54"/>
      <c r="VYM30" s="54"/>
      <c r="VYN30" s="54"/>
      <c r="VYO30" s="54"/>
      <c r="VYP30" s="54"/>
      <c r="VYQ30" s="54"/>
      <c r="VYR30" s="54"/>
      <c r="VYS30" s="54"/>
      <c r="VYT30" s="54"/>
      <c r="VYU30" s="54"/>
      <c r="VYV30" s="54"/>
      <c r="VYW30" s="54"/>
      <c r="VYX30" s="54"/>
      <c r="VYY30" s="54"/>
      <c r="VYZ30" s="54"/>
      <c r="VZA30" s="54"/>
      <c r="VZB30" s="54"/>
      <c r="VZC30" s="54"/>
      <c r="VZD30" s="54"/>
      <c r="VZE30" s="54"/>
      <c r="VZF30" s="54"/>
      <c r="VZG30" s="54"/>
      <c r="VZH30" s="54"/>
      <c r="VZI30" s="54"/>
      <c r="VZJ30" s="54"/>
      <c r="VZK30" s="54"/>
      <c r="VZL30" s="54"/>
      <c r="VZM30" s="54"/>
      <c r="VZN30" s="54"/>
      <c r="VZO30" s="54"/>
      <c r="VZP30" s="54"/>
      <c r="VZQ30" s="54"/>
      <c r="VZR30" s="54"/>
      <c r="VZS30" s="54"/>
      <c r="VZT30" s="54"/>
      <c r="VZU30" s="54"/>
      <c r="VZV30" s="54"/>
      <c r="VZW30" s="54"/>
      <c r="VZX30" s="54"/>
      <c r="VZY30" s="54"/>
      <c r="VZZ30" s="54"/>
      <c r="WAA30" s="54"/>
      <c r="WAB30" s="54"/>
      <c r="WAC30" s="54"/>
      <c r="WAD30" s="54"/>
      <c r="WAE30" s="54"/>
      <c r="WAF30" s="54"/>
      <c r="WAG30" s="54"/>
      <c r="WAH30" s="54"/>
      <c r="WAI30" s="54"/>
      <c r="WAJ30" s="54"/>
      <c r="WAK30" s="54"/>
      <c r="WAL30" s="54"/>
      <c r="WAM30" s="54"/>
      <c r="WAN30" s="54"/>
      <c r="WAO30" s="54"/>
      <c r="WAP30" s="54"/>
      <c r="WAQ30" s="54"/>
      <c r="WAR30" s="54"/>
      <c r="WAS30" s="54"/>
      <c r="WAT30" s="54"/>
      <c r="WAU30" s="54"/>
      <c r="WAV30" s="54"/>
      <c r="WAW30" s="54"/>
      <c r="WAX30" s="54"/>
      <c r="WAY30" s="54"/>
      <c r="WAZ30" s="54"/>
      <c r="WBA30" s="54"/>
      <c r="WBB30" s="54"/>
      <c r="WBC30" s="54"/>
      <c r="WBD30" s="54"/>
      <c r="WBE30" s="54"/>
      <c r="WBF30" s="54"/>
      <c r="WBG30" s="54"/>
      <c r="WBH30" s="54"/>
      <c r="WBI30" s="54"/>
      <c r="WBJ30" s="54"/>
      <c r="WBK30" s="54"/>
      <c r="WBL30" s="54"/>
      <c r="WBM30" s="54"/>
      <c r="WBN30" s="54"/>
      <c r="WBO30" s="54"/>
      <c r="WBP30" s="54"/>
      <c r="WBQ30" s="54"/>
      <c r="WBR30" s="54"/>
      <c r="WBS30" s="54"/>
      <c r="WBT30" s="54"/>
      <c r="WBU30" s="54"/>
      <c r="WBV30" s="54"/>
      <c r="WBW30" s="54"/>
      <c r="WBX30" s="54"/>
      <c r="WBY30" s="54"/>
      <c r="WBZ30" s="54"/>
      <c r="WCA30" s="54"/>
      <c r="WCB30" s="54"/>
      <c r="WCC30" s="54"/>
      <c r="WCD30" s="54"/>
      <c r="WCE30" s="54"/>
      <c r="WCF30" s="54"/>
      <c r="WCG30" s="54"/>
      <c r="WCH30" s="54"/>
      <c r="WCI30" s="54"/>
      <c r="WCJ30" s="54"/>
      <c r="WCK30" s="54"/>
      <c r="WCL30" s="54"/>
      <c r="WCM30" s="54"/>
      <c r="WCN30" s="54"/>
      <c r="WCO30" s="54"/>
      <c r="WCP30" s="54"/>
      <c r="WCQ30" s="54"/>
      <c r="WCR30" s="54"/>
      <c r="WCS30" s="54"/>
      <c r="WCT30" s="54"/>
      <c r="WCU30" s="54"/>
      <c r="WCV30" s="54"/>
      <c r="WCW30" s="54"/>
      <c r="WCX30" s="54"/>
      <c r="WCY30" s="54"/>
      <c r="WCZ30" s="54"/>
      <c r="WDA30" s="54"/>
      <c r="WDB30" s="54"/>
      <c r="WDC30" s="54"/>
      <c r="WDD30" s="54"/>
      <c r="WDE30" s="54"/>
      <c r="WDF30" s="54"/>
      <c r="WDG30" s="54"/>
      <c r="WDH30" s="54"/>
      <c r="WDI30" s="54"/>
      <c r="WDJ30" s="54"/>
      <c r="WDK30" s="54"/>
      <c r="WDL30" s="54"/>
      <c r="WDM30" s="54"/>
      <c r="WDN30" s="54"/>
      <c r="WDO30" s="54"/>
      <c r="WDP30" s="54"/>
      <c r="WDQ30" s="54"/>
      <c r="WDR30" s="54"/>
      <c r="WDS30" s="54"/>
      <c r="WDT30" s="54"/>
      <c r="WDU30" s="54"/>
      <c r="WDV30" s="54"/>
      <c r="WDW30" s="54"/>
      <c r="WDX30" s="54"/>
      <c r="WDY30" s="54"/>
      <c r="WDZ30" s="54"/>
      <c r="WEA30" s="54"/>
      <c r="WEB30" s="54"/>
      <c r="WEC30" s="54"/>
      <c r="WED30" s="54"/>
      <c r="WEE30" s="54"/>
      <c r="WEF30" s="54"/>
      <c r="WEG30" s="54"/>
      <c r="WEH30" s="54"/>
      <c r="WEI30" s="54"/>
      <c r="WEJ30" s="54"/>
      <c r="WEK30" s="54"/>
      <c r="WEL30" s="54"/>
      <c r="WEM30" s="54"/>
      <c r="WEN30" s="54"/>
      <c r="WEO30" s="54"/>
      <c r="WEP30" s="54"/>
      <c r="WEQ30" s="54"/>
      <c r="WER30" s="54"/>
      <c r="WES30" s="54"/>
      <c r="WET30" s="54"/>
      <c r="WEU30" s="54"/>
      <c r="WEV30" s="54"/>
      <c r="WEW30" s="54"/>
      <c r="WEX30" s="54"/>
      <c r="WEY30" s="54"/>
      <c r="WEZ30" s="54"/>
      <c r="WFA30" s="54"/>
      <c r="WFB30" s="54"/>
      <c r="WFC30" s="54"/>
      <c r="WFD30" s="54"/>
      <c r="WFE30" s="54"/>
      <c r="WFF30" s="54"/>
      <c r="WFG30" s="54"/>
      <c r="WFH30" s="54"/>
      <c r="WFI30" s="54"/>
      <c r="WFJ30" s="54"/>
      <c r="WFK30" s="54"/>
      <c r="WFL30" s="54"/>
      <c r="WFM30" s="54"/>
      <c r="WFN30" s="54"/>
      <c r="WFO30" s="54"/>
      <c r="WFP30" s="54"/>
      <c r="WFQ30" s="54"/>
      <c r="WFR30" s="54"/>
      <c r="WFS30" s="54"/>
      <c r="WFT30" s="54"/>
      <c r="WFU30" s="54"/>
      <c r="WFV30" s="54"/>
      <c r="WFW30" s="54"/>
      <c r="WFX30" s="54"/>
      <c r="WFY30" s="54"/>
      <c r="WFZ30" s="54"/>
      <c r="WGA30" s="54"/>
      <c r="WGB30" s="54"/>
      <c r="WGC30" s="54"/>
      <c r="WGD30" s="54"/>
      <c r="WGE30" s="54"/>
      <c r="WGF30" s="54"/>
      <c r="WGG30" s="54"/>
      <c r="WGH30" s="54"/>
      <c r="WGI30" s="54"/>
      <c r="WGJ30" s="54"/>
      <c r="WGK30" s="54"/>
      <c r="WGL30" s="54"/>
      <c r="WGM30" s="54"/>
      <c r="WGN30" s="54"/>
      <c r="WGO30" s="54"/>
      <c r="WGP30" s="54"/>
      <c r="WGQ30" s="54"/>
      <c r="WGR30" s="54"/>
      <c r="WGS30" s="54"/>
      <c r="WGT30" s="54"/>
      <c r="WGU30" s="54"/>
      <c r="WGV30" s="54"/>
      <c r="WGW30" s="54"/>
      <c r="WGX30" s="54"/>
      <c r="WGY30" s="54"/>
      <c r="WGZ30" s="54"/>
      <c r="WHA30" s="54"/>
      <c r="WHB30" s="54"/>
      <c r="WHC30" s="54"/>
      <c r="WHD30" s="54"/>
      <c r="WHE30" s="54"/>
      <c r="WHF30" s="54"/>
      <c r="WHG30" s="54"/>
      <c r="WHH30" s="54"/>
      <c r="WHI30" s="54"/>
      <c r="WHJ30" s="54"/>
      <c r="WHK30" s="54"/>
      <c r="WHL30" s="54"/>
      <c r="WHM30" s="54"/>
      <c r="WHN30" s="54"/>
      <c r="WHO30" s="54"/>
      <c r="WHP30" s="54"/>
      <c r="WHQ30" s="54"/>
      <c r="WHR30" s="54"/>
      <c r="WHS30" s="54"/>
      <c r="WHT30" s="54"/>
      <c r="WHU30" s="54"/>
      <c r="WHV30" s="54"/>
      <c r="WHW30" s="54"/>
      <c r="WHX30" s="54"/>
      <c r="WHY30" s="54"/>
      <c r="WHZ30" s="54"/>
      <c r="WIA30" s="54"/>
      <c r="WIB30" s="54"/>
      <c r="WIC30" s="54"/>
      <c r="WID30" s="54"/>
      <c r="WIE30" s="54"/>
      <c r="WIF30" s="54"/>
      <c r="WIG30" s="54"/>
      <c r="WIH30" s="54"/>
      <c r="WII30" s="54"/>
      <c r="WIJ30" s="54"/>
      <c r="WIK30" s="54"/>
      <c r="WIL30" s="54"/>
      <c r="WIM30" s="54"/>
      <c r="WIN30" s="54"/>
      <c r="WIO30" s="54"/>
      <c r="WIP30" s="54"/>
      <c r="WIQ30" s="54"/>
      <c r="WIR30" s="54"/>
      <c r="WIS30" s="54"/>
      <c r="WIT30" s="54"/>
      <c r="WIU30" s="54"/>
      <c r="WIV30" s="54"/>
      <c r="WIW30" s="54"/>
      <c r="WIX30" s="54"/>
      <c r="WIY30" s="54"/>
      <c r="WIZ30" s="54"/>
      <c r="WJA30" s="54"/>
      <c r="WJB30" s="54"/>
      <c r="WJC30" s="54"/>
      <c r="WJD30" s="54"/>
      <c r="WJE30" s="54"/>
      <c r="WJF30" s="54"/>
      <c r="WJG30" s="54"/>
      <c r="WJH30" s="54"/>
      <c r="WJI30" s="54"/>
      <c r="WJJ30" s="54"/>
      <c r="WJK30" s="54"/>
      <c r="WJL30" s="54"/>
      <c r="WJM30" s="54"/>
      <c r="WJN30" s="54"/>
      <c r="WJO30" s="54"/>
      <c r="WJP30" s="54"/>
      <c r="WJQ30" s="54"/>
      <c r="WJR30" s="54"/>
      <c r="WJS30" s="54"/>
      <c r="WJT30" s="54"/>
      <c r="WJU30" s="54"/>
      <c r="WJV30" s="54"/>
      <c r="WJW30" s="54"/>
      <c r="WJX30" s="54"/>
      <c r="WJY30" s="54"/>
      <c r="WJZ30" s="54"/>
      <c r="WKA30" s="54"/>
      <c r="WKB30" s="54"/>
      <c r="WKC30" s="54"/>
      <c r="WKD30" s="54"/>
      <c r="WKE30" s="54"/>
      <c r="WKF30" s="54"/>
      <c r="WKG30" s="54"/>
      <c r="WKH30" s="54"/>
      <c r="WKI30" s="54"/>
      <c r="WKJ30" s="54"/>
      <c r="WKK30" s="54"/>
      <c r="WKL30" s="54"/>
      <c r="WKM30" s="54"/>
      <c r="WKN30" s="54"/>
      <c r="WKO30" s="54"/>
      <c r="WKP30" s="54"/>
      <c r="WKQ30" s="54"/>
      <c r="WKR30" s="54"/>
      <c r="WKS30" s="54"/>
      <c r="WKT30" s="54"/>
      <c r="WKU30" s="54"/>
      <c r="WKV30" s="54"/>
      <c r="WKW30" s="54"/>
      <c r="WKX30" s="54"/>
      <c r="WKY30" s="54"/>
      <c r="WKZ30" s="54"/>
      <c r="WLA30" s="54"/>
      <c r="WLB30" s="54"/>
      <c r="WLC30" s="54"/>
      <c r="WLD30" s="54"/>
      <c r="WLE30" s="54"/>
      <c r="WLF30" s="54"/>
      <c r="WLG30" s="54"/>
      <c r="WLH30" s="54"/>
      <c r="WLI30" s="54"/>
      <c r="WLJ30" s="54"/>
      <c r="WLK30" s="54"/>
      <c r="WLL30" s="54"/>
      <c r="WLM30" s="54"/>
      <c r="WLN30" s="54"/>
      <c r="WLO30" s="54"/>
      <c r="WLP30" s="54"/>
      <c r="WLQ30" s="54"/>
      <c r="WLR30" s="54"/>
      <c r="WLS30" s="54"/>
      <c r="WLT30" s="54"/>
      <c r="WLU30" s="54"/>
      <c r="WLV30" s="54"/>
      <c r="WLW30" s="54"/>
      <c r="WLX30" s="54"/>
      <c r="WLY30" s="54"/>
      <c r="WLZ30" s="54"/>
      <c r="WMA30" s="54"/>
      <c r="WMB30" s="54"/>
      <c r="WMC30" s="54"/>
      <c r="WMD30" s="54"/>
      <c r="WME30" s="54"/>
      <c r="WMF30" s="54"/>
      <c r="WMG30" s="54"/>
      <c r="WMH30" s="54"/>
      <c r="WMI30" s="54"/>
      <c r="WMJ30" s="54"/>
      <c r="WMK30" s="54"/>
      <c r="WML30" s="54"/>
      <c r="WMM30" s="54"/>
      <c r="WMN30" s="54"/>
      <c r="WMO30" s="54"/>
      <c r="WMP30" s="54"/>
      <c r="WMQ30" s="54"/>
      <c r="WMR30" s="54"/>
      <c r="WMS30" s="54"/>
      <c r="WMT30" s="54"/>
      <c r="WMU30" s="54"/>
      <c r="WMV30" s="54"/>
      <c r="WMW30" s="54"/>
      <c r="WMX30" s="54"/>
      <c r="WMY30" s="54"/>
      <c r="WMZ30" s="54"/>
      <c r="WNA30" s="54"/>
      <c r="WNB30" s="54"/>
      <c r="WNC30" s="54"/>
      <c r="WND30" s="54"/>
      <c r="WNE30" s="54"/>
      <c r="WNF30" s="54"/>
      <c r="WNG30" s="54"/>
      <c r="WNH30" s="54"/>
      <c r="WNI30" s="54"/>
      <c r="WNJ30" s="54"/>
      <c r="WNK30" s="54"/>
      <c r="WNL30" s="54"/>
      <c r="WNM30" s="54"/>
      <c r="WNN30" s="54"/>
      <c r="WNO30" s="54"/>
      <c r="WNP30" s="54"/>
      <c r="WNQ30" s="54"/>
      <c r="WNR30" s="54"/>
      <c r="WNS30" s="54"/>
      <c r="WNT30" s="54"/>
      <c r="WNU30" s="54"/>
      <c r="WNV30" s="54"/>
      <c r="WNW30" s="54"/>
      <c r="WNX30" s="54"/>
      <c r="WNY30" s="54"/>
      <c r="WNZ30" s="54"/>
      <c r="WOA30" s="54"/>
      <c r="WOB30" s="54"/>
      <c r="WOC30" s="54"/>
      <c r="WOD30" s="54"/>
      <c r="WOE30" s="54"/>
      <c r="WOF30" s="54"/>
      <c r="WOG30" s="54"/>
      <c r="WOH30" s="54"/>
      <c r="WOI30" s="54"/>
      <c r="WOJ30" s="54"/>
      <c r="WOK30" s="54"/>
      <c r="WOL30" s="54"/>
      <c r="WOM30" s="54"/>
      <c r="WON30" s="54"/>
      <c r="WOO30" s="54"/>
      <c r="WOP30" s="54"/>
      <c r="WOQ30" s="54"/>
      <c r="WOR30" s="54"/>
      <c r="WOS30" s="54"/>
      <c r="WOT30" s="54"/>
      <c r="WOU30" s="54"/>
      <c r="WOV30" s="54"/>
      <c r="WOW30" s="54"/>
      <c r="WOX30" s="54"/>
      <c r="WOY30" s="54"/>
      <c r="WOZ30" s="54"/>
      <c r="WPA30" s="54"/>
      <c r="WPB30" s="54"/>
      <c r="WPC30" s="54"/>
      <c r="WPD30" s="54"/>
      <c r="WPE30" s="54"/>
      <c r="WPF30" s="54"/>
      <c r="WPG30" s="54"/>
      <c r="WPH30" s="54"/>
      <c r="WPI30" s="54"/>
      <c r="WPJ30" s="54"/>
      <c r="WPK30" s="54"/>
      <c r="WPL30" s="54"/>
      <c r="WPM30" s="54"/>
      <c r="WPN30" s="54"/>
      <c r="WPO30" s="54"/>
      <c r="WPP30" s="54"/>
      <c r="WPQ30" s="54"/>
      <c r="WPR30" s="54"/>
      <c r="WPS30" s="54"/>
      <c r="WPT30" s="54"/>
      <c r="WPU30" s="54"/>
      <c r="WPV30" s="54"/>
      <c r="WPW30" s="54"/>
      <c r="WPX30" s="54"/>
      <c r="WPY30" s="54"/>
      <c r="WPZ30" s="54"/>
      <c r="WQA30" s="54"/>
      <c r="WQB30" s="54"/>
      <c r="WQC30" s="54"/>
      <c r="WQD30" s="54"/>
      <c r="WQE30" s="54"/>
      <c r="WQF30" s="54"/>
      <c r="WQG30" s="54"/>
      <c r="WQH30" s="54"/>
      <c r="WQI30" s="54"/>
      <c r="WQJ30" s="54"/>
      <c r="WQK30" s="54"/>
      <c r="WQL30" s="54"/>
      <c r="WQM30" s="54"/>
      <c r="WQN30" s="54"/>
      <c r="WQO30" s="54"/>
      <c r="WQP30" s="54"/>
      <c r="WQQ30" s="54"/>
      <c r="WQR30" s="54"/>
      <c r="WQS30" s="54"/>
      <c r="WQT30" s="54"/>
      <c r="WQU30" s="54"/>
      <c r="WQV30" s="54"/>
      <c r="WQW30" s="54"/>
      <c r="WQX30" s="54"/>
      <c r="WQY30" s="54"/>
      <c r="WQZ30" s="54"/>
      <c r="WRA30" s="54"/>
      <c r="WRB30" s="54"/>
      <c r="WRC30" s="54"/>
      <c r="WRD30" s="54"/>
      <c r="WRE30" s="54"/>
      <c r="WRF30" s="54"/>
      <c r="WRG30" s="54"/>
      <c r="WRH30" s="54"/>
      <c r="WRI30" s="54"/>
      <c r="WRJ30" s="54"/>
      <c r="WRK30" s="54"/>
      <c r="WRL30" s="54"/>
      <c r="WRM30" s="54"/>
      <c r="WRN30" s="54"/>
      <c r="WRO30" s="54"/>
      <c r="WRP30" s="54"/>
      <c r="WRQ30" s="54"/>
      <c r="WRR30" s="54"/>
      <c r="WRS30" s="54"/>
      <c r="WRT30" s="54"/>
      <c r="WRU30" s="54"/>
      <c r="WRV30" s="54"/>
      <c r="WRW30" s="54"/>
      <c r="WRX30" s="54"/>
      <c r="WRY30" s="54"/>
      <c r="WRZ30" s="54"/>
      <c r="WSA30" s="54"/>
      <c r="WSB30" s="54"/>
      <c r="WSC30" s="54"/>
      <c r="WSD30" s="54"/>
      <c r="WSE30" s="54"/>
      <c r="WSF30" s="54"/>
      <c r="WSG30" s="54"/>
      <c r="WSH30" s="54"/>
      <c r="WSI30" s="54"/>
      <c r="WSJ30" s="54"/>
      <c r="WSK30" s="54"/>
      <c r="WSL30" s="54"/>
      <c r="WSM30" s="54"/>
      <c r="WSN30" s="54"/>
      <c r="WSO30" s="54"/>
      <c r="WSP30" s="54"/>
      <c r="WSQ30" s="54"/>
      <c r="WSR30" s="54"/>
      <c r="WSS30" s="54"/>
      <c r="WST30" s="54"/>
      <c r="WSU30" s="54"/>
      <c r="WSV30" s="54"/>
      <c r="WSW30" s="54"/>
      <c r="WSX30" s="54"/>
      <c r="WSY30" s="54"/>
      <c r="WSZ30" s="54"/>
      <c r="WTA30" s="54"/>
      <c r="WTB30" s="54"/>
      <c r="WTC30" s="54"/>
      <c r="WTD30" s="54"/>
      <c r="WTE30" s="54"/>
      <c r="WTF30" s="54"/>
      <c r="WTG30" s="54"/>
      <c r="WTH30" s="54"/>
      <c r="WTI30" s="54"/>
      <c r="WTJ30" s="54"/>
      <c r="WTK30" s="54"/>
      <c r="WTL30" s="54"/>
      <c r="WTM30" s="54"/>
      <c r="WTN30" s="54"/>
      <c r="WTO30" s="54"/>
      <c r="WTP30" s="54"/>
      <c r="WTQ30" s="54"/>
      <c r="WTR30" s="54"/>
      <c r="WTS30" s="54"/>
      <c r="WTT30" s="54"/>
      <c r="WTU30" s="54"/>
      <c r="WTV30" s="54"/>
      <c r="WTW30" s="54"/>
      <c r="WTX30" s="54"/>
      <c r="WTY30" s="54"/>
      <c r="WTZ30" s="54"/>
      <c r="WUA30" s="54"/>
      <c r="WUB30" s="54"/>
      <c r="WUC30" s="54"/>
      <c r="WUD30" s="54"/>
      <c r="WUE30" s="54"/>
      <c r="WUF30" s="54"/>
      <c r="WUG30" s="54"/>
      <c r="WUH30" s="54"/>
      <c r="WUI30" s="54"/>
      <c r="WUJ30" s="54"/>
      <c r="WUK30" s="54"/>
      <c r="WUL30" s="54"/>
      <c r="WUM30" s="54"/>
      <c r="WUN30" s="54"/>
      <c r="WUO30" s="54"/>
      <c r="WUP30" s="54"/>
      <c r="WUQ30" s="54"/>
      <c r="WUR30" s="54"/>
      <c r="WUS30" s="54"/>
      <c r="WUT30" s="54"/>
      <c r="WUU30" s="54"/>
      <c r="WUV30" s="54"/>
      <c r="WUW30" s="54"/>
      <c r="WUX30" s="54"/>
      <c r="WUY30" s="54"/>
      <c r="WUZ30" s="54"/>
      <c r="WVA30" s="54"/>
      <c r="WVB30" s="54"/>
      <c r="WVC30" s="54"/>
      <c r="WVD30" s="54"/>
      <c r="WVE30" s="54"/>
      <c r="WVF30" s="54"/>
      <c r="WVG30" s="54"/>
      <c r="WVH30" s="54"/>
      <c r="WVI30" s="54"/>
      <c r="WVJ30" s="54"/>
      <c r="WVK30" s="54"/>
      <c r="WVL30" s="54"/>
      <c r="WVM30" s="54"/>
      <c r="WVN30" s="54"/>
      <c r="WVO30" s="54"/>
      <c r="WVP30" s="54"/>
      <c r="WVQ30" s="54"/>
      <c r="WVR30" s="54"/>
      <c r="WVS30" s="54"/>
      <c r="WVT30" s="54"/>
      <c r="WVU30" s="54"/>
      <c r="WVV30" s="54"/>
      <c r="WVW30" s="54"/>
      <c r="WVX30" s="54"/>
      <c r="WVY30" s="54"/>
      <c r="WVZ30" s="54"/>
      <c r="WWA30" s="54"/>
      <c r="WWB30" s="54"/>
      <c r="WWC30" s="54"/>
      <c r="WWD30" s="54"/>
      <c r="WWE30" s="54"/>
      <c r="WWF30" s="54"/>
      <c r="WWG30" s="54"/>
      <c r="WWH30" s="54"/>
      <c r="WWI30" s="54"/>
      <c r="WWJ30" s="54"/>
      <c r="WWK30" s="54"/>
      <c r="WWL30" s="54"/>
      <c r="WWM30" s="54"/>
      <c r="WWN30" s="54"/>
      <c r="WWO30" s="54"/>
      <c r="WWP30" s="54"/>
      <c r="WWQ30" s="54"/>
      <c r="WWR30" s="54"/>
      <c r="WWS30" s="54"/>
      <c r="WWT30" s="54"/>
      <c r="WWU30" s="54"/>
      <c r="WWV30" s="54"/>
      <c r="WWW30" s="54"/>
      <c r="WWX30" s="54"/>
      <c r="WWY30" s="54"/>
      <c r="WWZ30" s="54"/>
      <c r="WXA30" s="54"/>
      <c r="WXB30" s="54"/>
      <c r="WXC30" s="54"/>
      <c r="WXD30" s="54"/>
      <c r="WXE30" s="54"/>
      <c r="WXF30" s="54"/>
      <c r="WXG30" s="54"/>
      <c r="WXH30" s="54"/>
      <c r="WXI30" s="54"/>
      <c r="WXJ30" s="54"/>
      <c r="WXK30" s="54"/>
      <c r="WXL30" s="54"/>
      <c r="WXM30" s="54"/>
      <c r="WXN30" s="54"/>
      <c r="WXO30" s="54"/>
      <c r="WXP30" s="54"/>
      <c r="WXQ30" s="54"/>
      <c r="WXR30" s="54"/>
      <c r="WXS30" s="54"/>
      <c r="WXT30" s="54"/>
      <c r="WXU30" s="54"/>
      <c r="WXV30" s="54"/>
      <c r="WXW30" s="54"/>
      <c r="WXX30" s="54"/>
      <c r="WXY30" s="54"/>
      <c r="WXZ30" s="54"/>
      <c r="WYA30" s="54"/>
      <c r="WYB30" s="54"/>
      <c r="WYC30" s="54"/>
      <c r="WYD30" s="54"/>
      <c r="WYE30" s="54"/>
      <c r="WYF30" s="54"/>
      <c r="WYG30" s="54"/>
      <c r="WYH30" s="54"/>
      <c r="WYI30" s="54"/>
      <c r="WYJ30" s="54"/>
      <c r="WYK30" s="54"/>
      <c r="WYL30" s="54"/>
      <c r="WYM30" s="54"/>
      <c r="WYN30" s="54"/>
      <c r="WYO30" s="54"/>
      <c r="WYP30" s="54"/>
      <c r="WYQ30" s="54"/>
      <c r="WYR30" s="54"/>
      <c r="WYS30" s="54"/>
      <c r="WYT30" s="54"/>
      <c r="WYU30" s="54"/>
      <c r="WYV30" s="54"/>
      <c r="WYW30" s="54"/>
      <c r="WYX30" s="54"/>
      <c r="WYY30" s="54"/>
      <c r="WYZ30" s="54"/>
      <c r="WZA30" s="54"/>
      <c r="WZB30" s="54"/>
      <c r="WZC30" s="54"/>
      <c r="WZD30" s="54"/>
      <c r="WZE30" s="54"/>
      <c r="WZF30" s="54"/>
      <c r="WZG30" s="54"/>
      <c r="WZH30" s="54"/>
      <c r="WZI30" s="54"/>
      <c r="WZJ30" s="54"/>
      <c r="WZK30" s="54"/>
      <c r="WZL30" s="54"/>
      <c r="WZM30" s="54"/>
      <c r="WZN30" s="54"/>
      <c r="WZO30" s="54"/>
      <c r="WZP30" s="54"/>
      <c r="WZQ30" s="54"/>
      <c r="WZR30" s="54"/>
      <c r="WZS30" s="54"/>
      <c r="WZT30" s="54"/>
      <c r="WZU30" s="54"/>
      <c r="WZV30" s="54"/>
      <c r="WZW30" s="54"/>
      <c r="WZX30" s="54"/>
      <c r="WZY30" s="54"/>
      <c r="WZZ30" s="54"/>
      <c r="XAA30" s="54"/>
      <c r="XAB30" s="54"/>
      <c r="XAC30" s="54"/>
      <c r="XAD30" s="54"/>
      <c r="XAE30" s="54"/>
      <c r="XAF30" s="54"/>
      <c r="XAG30" s="54"/>
      <c r="XAH30" s="54"/>
      <c r="XAI30" s="54"/>
      <c r="XAJ30" s="54"/>
      <c r="XAK30" s="54"/>
      <c r="XAL30" s="54"/>
      <c r="XAM30" s="54"/>
      <c r="XAN30" s="54"/>
      <c r="XAO30" s="54"/>
      <c r="XAP30" s="54"/>
      <c r="XAQ30" s="54"/>
      <c r="XAR30" s="54"/>
      <c r="XAS30" s="54"/>
      <c r="XAT30" s="54"/>
      <c r="XAU30" s="54"/>
      <c r="XAV30" s="54"/>
      <c r="XAW30" s="54"/>
      <c r="XAX30" s="54"/>
      <c r="XAY30" s="54"/>
      <c r="XAZ30" s="54"/>
      <c r="XBA30" s="54"/>
      <c r="XBB30" s="54"/>
      <c r="XBC30" s="54"/>
      <c r="XBD30" s="54"/>
      <c r="XBE30" s="54"/>
      <c r="XBF30" s="54"/>
      <c r="XBG30" s="54"/>
      <c r="XBH30" s="54"/>
      <c r="XBI30" s="54"/>
      <c r="XBJ30" s="54"/>
      <c r="XBK30" s="54"/>
      <c r="XBL30" s="54"/>
      <c r="XBM30" s="54"/>
      <c r="XBN30" s="54"/>
      <c r="XBO30" s="54"/>
      <c r="XBP30" s="54"/>
      <c r="XBQ30" s="54"/>
      <c r="XBR30" s="54"/>
      <c r="XBS30" s="54"/>
      <c r="XBT30" s="54"/>
      <c r="XBU30" s="54"/>
      <c r="XBV30" s="54"/>
      <c r="XBW30" s="54"/>
      <c r="XBX30" s="54"/>
      <c r="XBY30" s="54"/>
      <c r="XBZ30" s="54"/>
      <c r="XCA30" s="54"/>
      <c r="XCB30" s="54"/>
      <c r="XCC30" s="54"/>
      <c r="XCD30" s="54"/>
      <c r="XCE30" s="54"/>
      <c r="XCF30" s="54"/>
      <c r="XCG30" s="54"/>
      <c r="XCH30" s="54"/>
      <c r="XCI30" s="54"/>
      <c r="XCJ30" s="54"/>
      <c r="XCK30" s="54"/>
      <c r="XCL30" s="54"/>
      <c r="XCM30" s="54"/>
      <c r="XCN30" s="54"/>
      <c r="XCO30" s="54"/>
      <c r="XCP30" s="54"/>
      <c r="XCQ30" s="54"/>
      <c r="XCR30" s="54"/>
      <c r="XCS30" s="54"/>
      <c r="XCT30" s="54"/>
      <c r="XCU30" s="54"/>
      <c r="XCV30" s="54"/>
      <c r="XCW30" s="54"/>
      <c r="XCX30" s="54"/>
      <c r="XCY30" s="54"/>
      <c r="XCZ30" s="54"/>
      <c r="XDA30" s="54"/>
      <c r="XDB30" s="54"/>
      <c r="XDC30" s="54"/>
      <c r="XDD30" s="54"/>
      <c r="XDE30" s="54"/>
      <c r="XDF30" s="54"/>
      <c r="XDG30" s="54"/>
      <c r="XDH30" s="54"/>
      <c r="XDI30" s="54"/>
      <c r="XDJ30" s="54"/>
      <c r="XDK30" s="54"/>
      <c r="XDL30" s="54"/>
      <c r="XDM30" s="54"/>
      <c r="XDN30" s="54"/>
      <c r="XDO30" s="54"/>
      <c r="XDP30" s="54"/>
      <c r="XDQ30" s="54"/>
      <c r="XDR30" s="54"/>
      <c r="XDS30" s="54"/>
      <c r="XDT30" s="54"/>
      <c r="XDU30" s="54"/>
      <c r="XDV30" s="54"/>
      <c r="XDW30" s="54"/>
      <c r="XDX30" s="54"/>
      <c r="XDY30" s="54"/>
      <c r="XDZ30" s="54"/>
      <c r="XEA30" s="54"/>
      <c r="XEB30" s="54"/>
      <c r="XEC30" s="54"/>
      <c r="XED30" s="54"/>
      <c r="XEE30" s="54"/>
      <c r="XEF30" s="54"/>
      <c r="XEG30" s="54"/>
      <c r="XEH30" s="54"/>
      <c r="XEI30" s="54"/>
      <c r="XEJ30" s="54"/>
      <c r="XEK30" s="54"/>
      <c r="XEL30" s="54"/>
      <c r="XEM30" s="54"/>
      <c r="XEN30" s="54"/>
      <c r="XEO30" s="54"/>
      <c r="XEP30" s="54"/>
      <c r="XEQ30" s="54"/>
      <c r="XER30" s="54"/>
      <c r="XES30" s="54"/>
      <c r="XET30" s="54"/>
      <c r="XEU30" s="54"/>
      <c r="XEV30" s="54"/>
      <c r="XEW30" s="54"/>
      <c r="XEX30" s="54"/>
      <c r="XEY30" s="54"/>
      <c r="XEZ30" s="54"/>
      <c r="XFA30" s="54"/>
      <c r="XFB30" s="54"/>
      <c r="XFC30" s="54"/>
      <c r="XFD30" s="54"/>
    </row>
    <row r="31" spans="1:16384" ht="25.5" x14ac:dyDescent="0.2">
      <c r="A31" s="43" t="s">
        <v>574</v>
      </c>
      <c r="B31" s="55" t="s">
        <v>575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  <c r="IU31" s="56"/>
      <c r="IV31" s="56"/>
      <c r="IW31" s="56"/>
      <c r="IX31" s="56"/>
      <c r="IY31" s="56"/>
      <c r="IZ31" s="56"/>
      <c r="JA31" s="56"/>
      <c r="JB31" s="56"/>
      <c r="JC31" s="56"/>
      <c r="JD31" s="56"/>
      <c r="JE31" s="56"/>
      <c r="JF31" s="56"/>
      <c r="JG31" s="56"/>
      <c r="JH31" s="56"/>
      <c r="JI31" s="56"/>
      <c r="JJ31" s="56"/>
      <c r="JK31" s="56"/>
      <c r="JL31" s="56"/>
      <c r="JM31" s="56"/>
      <c r="JN31" s="56"/>
      <c r="JO31" s="56"/>
      <c r="JP31" s="56"/>
      <c r="JQ31" s="56"/>
      <c r="JR31" s="56"/>
      <c r="JS31" s="56"/>
      <c r="JT31" s="56"/>
      <c r="JU31" s="56"/>
      <c r="JV31" s="56"/>
      <c r="JW31" s="56"/>
      <c r="JX31" s="56"/>
      <c r="JY31" s="56"/>
      <c r="JZ31" s="56"/>
      <c r="KA31" s="56"/>
      <c r="KB31" s="56"/>
      <c r="KC31" s="56"/>
      <c r="KD31" s="56"/>
      <c r="KE31" s="56"/>
      <c r="KF31" s="56"/>
      <c r="KG31" s="56"/>
      <c r="KH31" s="56"/>
      <c r="KI31" s="56"/>
      <c r="KJ31" s="56"/>
      <c r="KK31" s="56"/>
      <c r="KL31" s="56"/>
      <c r="KM31" s="56"/>
      <c r="KN31" s="56"/>
      <c r="KO31" s="56"/>
      <c r="KP31" s="56"/>
      <c r="KQ31" s="56"/>
      <c r="KR31" s="56"/>
      <c r="KS31" s="56"/>
      <c r="KT31" s="56"/>
      <c r="KU31" s="56"/>
      <c r="KV31" s="56"/>
      <c r="KW31" s="56"/>
      <c r="KX31" s="56"/>
      <c r="KY31" s="56"/>
      <c r="KZ31" s="56"/>
      <c r="LA31" s="56"/>
      <c r="LB31" s="56"/>
      <c r="LC31" s="56"/>
      <c r="LD31" s="56"/>
      <c r="LE31" s="56"/>
      <c r="LF31" s="56"/>
      <c r="LG31" s="56"/>
      <c r="LH31" s="56"/>
      <c r="LI31" s="56"/>
      <c r="LJ31" s="56"/>
      <c r="LK31" s="56"/>
      <c r="LL31" s="56"/>
      <c r="LM31" s="56"/>
      <c r="LN31" s="56"/>
      <c r="LO31" s="56"/>
      <c r="LP31" s="56"/>
      <c r="LQ31" s="56"/>
      <c r="LR31" s="56"/>
      <c r="LS31" s="56"/>
      <c r="LT31" s="56"/>
      <c r="LU31" s="56"/>
      <c r="LV31" s="56"/>
      <c r="LW31" s="56"/>
      <c r="LX31" s="56"/>
      <c r="LY31" s="56"/>
      <c r="LZ31" s="56"/>
      <c r="MA31" s="56"/>
      <c r="MB31" s="56"/>
      <c r="MC31" s="56"/>
      <c r="MD31" s="56"/>
      <c r="ME31" s="56"/>
      <c r="MF31" s="56"/>
      <c r="MG31" s="56"/>
      <c r="MH31" s="56"/>
      <c r="MI31" s="56"/>
      <c r="MJ31" s="56"/>
      <c r="MK31" s="56"/>
      <c r="ML31" s="56"/>
      <c r="MM31" s="56"/>
      <c r="MN31" s="56"/>
      <c r="MO31" s="56"/>
      <c r="MP31" s="56"/>
      <c r="MQ31" s="56"/>
      <c r="MR31" s="56"/>
      <c r="MS31" s="56"/>
      <c r="MT31" s="56"/>
      <c r="MU31" s="56"/>
      <c r="MV31" s="56"/>
      <c r="MW31" s="56"/>
      <c r="MX31" s="56"/>
      <c r="MY31" s="56"/>
      <c r="MZ31" s="56"/>
      <c r="NA31" s="56"/>
      <c r="NB31" s="56"/>
      <c r="NC31" s="56"/>
      <c r="ND31" s="56"/>
      <c r="NE31" s="56"/>
      <c r="NF31" s="56"/>
      <c r="NG31" s="56"/>
      <c r="NH31" s="56"/>
      <c r="NI31" s="56"/>
      <c r="NJ31" s="56"/>
      <c r="NK31" s="56"/>
      <c r="NL31" s="56"/>
      <c r="NM31" s="56"/>
      <c r="NN31" s="56"/>
      <c r="NO31" s="56"/>
      <c r="NP31" s="56"/>
      <c r="NQ31" s="56"/>
      <c r="NR31" s="56"/>
      <c r="NS31" s="56"/>
      <c r="NT31" s="56"/>
      <c r="NU31" s="56"/>
      <c r="NV31" s="56"/>
      <c r="NW31" s="56"/>
      <c r="NX31" s="56"/>
      <c r="NY31" s="56"/>
      <c r="NZ31" s="56"/>
      <c r="OA31" s="56"/>
      <c r="OB31" s="56"/>
      <c r="OC31" s="56"/>
      <c r="OD31" s="56"/>
      <c r="OE31" s="56"/>
      <c r="OF31" s="56"/>
      <c r="OG31" s="56"/>
      <c r="OH31" s="56"/>
      <c r="OI31" s="56"/>
      <c r="OJ31" s="56"/>
      <c r="OK31" s="56"/>
      <c r="OL31" s="56"/>
      <c r="OM31" s="56"/>
      <c r="ON31" s="56"/>
      <c r="OO31" s="56"/>
      <c r="OP31" s="56"/>
      <c r="OQ31" s="56"/>
      <c r="OR31" s="56"/>
      <c r="OS31" s="56"/>
      <c r="OT31" s="56"/>
      <c r="OU31" s="56"/>
      <c r="OV31" s="56"/>
      <c r="OW31" s="56"/>
      <c r="OX31" s="56"/>
      <c r="OY31" s="56"/>
      <c r="OZ31" s="56"/>
      <c r="PA31" s="56"/>
      <c r="PB31" s="56"/>
      <c r="PC31" s="56"/>
      <c r="PD31" s="56"/>
      <c r="PE31" s="56"/>
      <c r="PF31" s="56"/>
      <c r="PG31" s="56"/>
      <c r="PH31" s="56"/>
      <c r="PI31" s="56"/>
      <c r="PJ31" s="56"/>
      <c r="PK31" s="56"/>
      <c r="PL31" s="56"/>
      <c r="PM31" s="56"/>
      <c r="PN31" s="56"/>
      <c r="PO31" s="56"/>
      <c r="PP31" s="56"/>
      <c r="PQ31" s="56"/>
      <c r="PR31" s="56"/>
      <c r="PS31" s="56"/>
      <c r="PT31" s="56"/>
      <c r="PU31" s="56"/>
      <c r="PV31" s="56"/>
      <c r="PW31" s="56"/>
      <c r="PX31" s="56"/>
      <c r="PY31" s="56"/>
      <c r="PZ31" s="56"/>
      <c r="QA31" s="56"/>
      <c r="QB31" s="56"/>
      <c r="QC31" s="56"/>
      <c r="QD31" s="56"/>
      <c r="QE31" s="56"/>
      <c r="QF31" s="56"/>
      <c r="QG31" s="56"/>
      <c r="QH31" s="56"/>
      <c r="QI31" s="56"/>
      <c r="QJ31" s="56"/>
      <c r="QK31" s="56"/>
      <c r="QL31" s="56"/>
      <c r="QM31" s="56"/>
      <c r="QN31" s="56"/>
      <c r="QO31" s="56"/>
      <c r="QP31" s="56"/>
      <c r="QQ31" s="56"/>
      <c r="QR31" s="56"/>
      <c r="QS31" s="56"/>
      <c r="QT31" s="56"/>
      <c r="QU31" s="56"/>
      <c r="QV31" s="56"/>
      <c r="QW31" s="56"/>
      <c r="QX31" s="56"/>
      <c r="QY31" s="56"/>
      <c r="QZ31" s="56"/>
      <c r="RA31" s="56"/>
      <c r="RB31" s="56"/>
      <c r="RC31" s="56"/>
      <c r="RD31" s="56"/>
      <c r="RE31" s="56"/>
      <c r="RF31" s="56"/>
      <c r="RG31" s="56"/>
      <c r="RH31" s="56"/>
      <c r="RI31" s="56"/>
      <c r="RJ31" s="56"/>
      <c r="RK31" s="56"/>
      <c r="RL31" s="56"/>
      <c r="RM31" s="56"/>
      <c r="RN31" s="56"/>
      <c r="RO31" s="56"/>
      <c r="RP31" s="56"/>
      <c r="RQ31" s="56"/>
      <c r="RR31" s="56"/>
      <c r="RS31" s="56"/>
      <c r="RT31" s="56"/>
      <c r="RU31" s="56"/>
      <c r="RV31" s="56"/>
      <c r="RW31" s="56"/>
      <c r="RX31" s="56"/>
      <c r="RY31" s="56"/>
      <c r="RZ31" s="56"/>
      <c r="SA31" s="56"/>
      <c r="SB31" s="56"/>
      <c r="SC31" s="56"/>
      <c r="SD31" s="56"/>
      <c r="SE31" s="56"/>
      <c r="SF31" s="56"/>
      <c r="SG31" s="56"/>
      <c r="SH31" s="56"/>
      <c r="SI31" s="56"/>
      <c r="SJ31" s="56"/>
      <c r="SK31" s="56"/>
      <c r="SL31" s="56"/>
      <c r="SM31" s="56"/>
      <c r="SN31" s="56"/>
      <c r="SO31" s="56"/>
      <c r="SP31" s="56"/>
      <c r="SQ31" s="56"/>
      <c r="SR31" s="56"/>
      <c r="SS31" s="56"/>
      <c r="ST31" s="56"/>
      <c r="SU31" s="56"/>
      <c r="SV31" s="56"/>
      <c r="SW31" s="56"/>
      <c r="SX31" s="56"/>
      <c r="SY31" s="56"/>
      <c r="SZ31" s="56"/>
      <c r="TA31" s="56"/>
      <c r="TB31" s="56"/>
      <c r="TC31" s="56"/>
      <c r="TD31" s="56"/>
      <c r="TE31" s="56"/>
      <c r="TF31" s="56"/>
      <c r="TG31" s="56"/>
      <c r="TH31" s="56"/>
      <c r="TI31" s="56"/>
      <c r="TJ31" s="56"/>
      <c r="TK31" s="56"/>
      <c r="TL31" s="56"/>
      <c r="TM31" s="56"/>
      <c r="TN31" s="56"/>
      <c r="TO31" s="56"/>
      <c r="TP31" s="56"/>
      <c r="TQ31" s="56"/>
      <c r="TR31" s="56"/>
      <c r="TS31" s="56"/>
      <c r="TT31" s="56"/>
      <c r="TU31" s="56"/>
      <c r="TV31" s="56"/>
      <c r="TW31" s="56"/>
      <c r="TX31" s="56"/>
      <c r="TY31" s="56"/>
      <c r="TZ31" s="56"/>
      <c r="UA31" s="56"/>
      <c r="UB31" s="56"/>
      <c r="UC31" s="56"/>
      <c r="UD31" s="56"/>
      <c r="UE31" s="56"/>
      <c r="UF31" s="56"/>
      <c r="UG31" s="56"/>
      <c r="UH31" s="56"/>
      <c r="UI31" s="56"/>
      <c r="UJ31" s="56"/>
      <c r="UK31" s="56"/>
      <c r="UL31" s="56"/>
      <c r="UM31" s="56"/>
      <c r="UN31" s="56"/>
      <c r="UO31" s="56"/>
      <c r="UP31" s="56"/>
      <c r="UQ31" s="56"/>
      <c r="UR31" s="56"/>
      <c r="US31" s="56"/>
      <c r="UT31" s="56"/>
      <c r="UU31" s="56"/>
      <c r="UV31" s="56"/>
      <c r="UW31" s="56"/>
      <c r="UX31" s="56"/>
      <c r="UY31" s="56"/>
      <c r="UZ31" s="56"/>
      <c r="VA31" s="56"/>
      <c r="VB31" s="56"/>
      <c r="VC31" s="56"/>
      <c r="VD31" s="56"/>
      <c r="VE31" s="56"/>
      <c r="VF31" s="56"/>
      <c r="VG31" s="56"/>
      <c r="VH31" s="56"/>
      <c r="VI31" s="56"/>
      <c r="VJ31" s="56"/>
      <c r="VK31" s="56"/>
      <c r="VL31" s="56"/>
      <c r="VM31" s="56"/>
      <c r="VN31" s="56"/>
      <c r="VO31" s="56"/>
      <c r="VP31" s="56"/>
      <c r="VQ31" s="56"/>
      <c r="VR31" s="56"/>
      <c r="VS31" s="56"/>
      <c r="VT31" s="56"/>
      <c r="VU31" s="56"/>
      <c r="VV31" s="56"/>
      <c r="VW31" s="56"/>
      <c r="VX31" s="56"/>
      <c r="VY31" s="56"/>
      <c r="VZ31" s="56"/>
      <c r="WA31" s="56"/>
      <c r="WB31" s="56"/>
      <c r="WC31" s="56"/>
      <c r="WD31" s="56"/>
      <c r="WE31" s="56"/>
      <c r="WF31" s="56"/>
      <c r="WG31" s="56"/>
      <c r="WH31" s="56"/>
      <c r="WI31" s="56"/>
      <c r="WJ31" s="56"/>
      <c r="WK31" s="56"/>
      <c r="WL31" s="56"/>
      <c r="WM31" s="56"/>
      <c r="WN31" s="56"/>
      <c r="WO31" s="56"/>
      <c r="WP31" s="56"/>
      <c r="WQ31" s="56"/>
      <c r="WR31" s="56"/>
      <c r="WS31" s="56"/>
      <c r="WT31" s="56"/>
      <c r="WU31" s="56"/>
      <c r="WV31" s="56"/>
      <c r="WW31" s="56"/>
      <c r="WX31" s="56"/>
      <c r="WY31" s="56"/>
      <c r="WZ31" s="56"/>
      <c r="XA31" s="56"/>
      <c r="XB31" s="56"/>
      <c r="XC31" s="56"/>
      <c r="XD31" s="56"/>
      <c r="XE31" s="56"/>
      <c r="XF31" s="56"/>
      <c r="XG31" s="56"/>
      <c r="XH31" s="56"/>
      <c r="XI31" s="56"/>
      <c r="XJ31" s="56"/>
      <c r="XK31" s="56"/>
      <c r="XL31" s="56"/>
      <c r="XM31" s="56"/>
      <c r="XN31" s="56"/>
      <c r="XO31" s="56"/>
      <c r="XP31" s="56"/>
      <c r="XQ31" s="56"/>
      <c r="XR31" s="56"/>
      <c r="XS31" s="56"/>
      <c r="XT31" s="56"/>
      <c r="XU31" s="56"/>
      <c r="XV31" s="56"/>
      <c r="XW31" s="56"/>
      <c r="XX31" s="56"/>
      <c r="XY31" s="56"/>
      <c r="XZ31" s="56"/>
      <c r="YA31" s="56"/>
      <c r="YB31" s="56"/>
      <c r="YC31" s="56"/>
      <c r="YD31" s="56"/>
      <c r="YE31" s="56"/>
      <c r="YF31" s="56"/>
      <c r="YG31" s="56"/>
      <c r="YH31" s="56"/>
      <c r="YI31" s="56"/>
      <c r="YJ31" s="56"/>
      <c r="YK31" s="56"/>
      <c r="YL31" s="56"/>
      <c r="YM31" s="56"/>
      <c r="YN31" s="56"/>
      <c r="YO31" s="56"/>
      <c r="YP31" s="56"/>
      <c r="YQ31" s="56"/>
      <c r="YR31" s="56"/>
      <c r="YS31" s="56"/>
      <c r="YT31" s="56"/>
      <c r="YU31" s="56"/>
      <c r="YV31" s="56"/>
      <c r="YW31" s="56"/>
      <c r="YX31" s="56"/>
      <c r="YY31" s="56"/>
      <c r="YZ31" s="56"/>
      <c r="ZA31" s="56"/>
      <c r="ZB31" s="56"/>
      <c r="ZC31" s="56"/>
      <c r="ZD31" s="56"/>
      <c r="ZE31" s="56"/>
      <c r="ZF31" s="56"/>
      <c r="ZG31" s="56"/>
      <c r="ZH31" s="56"/>
      <c r="ZI31" s="56"/>
      <c r="ZJ31" s="56"/>
      <c r="ZK31" s="56"/>
      <c r="ZL31" s="56"/>
      <c r="ZM31" s="56"/>
      <c r="ZN31" s="56"/>
      <c r="ZO31" s="56"/>
      <c r="ZP31" s="56"/>
      <c r="ZQ31" s="56"/>
      <c r="ZR31" s="56"/>
      <c r="ZS31" s="56"/>
      <c r="ZT31" s="56"/>
      <c r="ZU31" s="56"/>
      <c r="ZV31" s="56"/>
      <c r="ZW31" s="56"/>
      <c r="ZX31" s="56"/>
      <c r="ZY31" s="56"/>
      <c r="ZZ31" s="56"/>
      <c r="AAA31" s="56"/>
      <c r="AAB31" s="56"/>
      <c r="AAC31" s="56"/>
      <c r="AAD31" s="56"/>
      <c r="AAE31" s="56"/>
      <c r="AAF31" s="56"/>
      <c r="AAG31" s="56"/>
      <c r="AAH31" s="56"/>
      <c r="AAI31" s="56"/>
      <c r="AAJ31" s="56"/>
      <c r="AAK31" s="56"/>
      <c r="AAL31" s="56"/>
      <c r="AAM31" s="56"/>
      <c r="AAN31" s="56"/>
      <c r="AAO31" s="56"/>
      <c r="AAP31" s="56"/>
      <c r="AAQ31" s="56"/>
      <c r="AAR31" s="56"/>
      <c r="AAS31" s="56"/>
      <c r="AAT31" s="56"/>
      <c r="AAU31" s="56"/>
      <c r="AAV31" s="56"/>
      <c r="AAW31" s="56"/>
      <c r="AAX31" s="56"/>
      <c r="AAY31" s="56"/>
      <c r="AAZ31" s="56"/>
      <c r="ABA31" s="56"/>
      <c r="ABB31" s="56"/>
      <c r="ABC31" s="56"/>
      <c r="ABD31" s="56"/>
      <c r="ABE31" s="56"/>
      <c r="ABF31" s="56"/>
      <c r="ABG31" s="56"/>
      <c r="ABH31" s="56"/>
      <c r="ABI31" s="56"/>
      <c r="ABJ31" s="56"/>
      <c r="ABK31" s="56"/>
      <c r="ABL31" s="56"/>
      <c r="ABM31" s="56"/>
      <c r="ABN31" s="56"/>
      <c r="ABO31" s="56"/>
      <c r="ABP31" s="56"/>
      <c r="ABQ31" s="56"/>
      <c r="ABR31" s="56"/>
      <c r="ABS31" s="56"/>
      <c r="ABT31" s="56"/>
      <c r="ABU31" s="56"/>
      <c r="ABV31" s="56"/>
      <c r="ABW31" s="56"/>
      <c r="ABX31" s="56"/>
      <c r="ABY31" s="56"/>
      <c r="ABZ31" s="56"/>
      <c r="ACA31" s="56"/>
      <c r="ACB31" s="56"/>
      <c r="ACC31" s="56"/>
      <c r="ACD31" s="56"/>
      <c r="ACE31" s="56"/>
      <c r="ACF31" s="56"/>
      <c r="ACG31" s="56"/>
      <c r="ACH31" s="56"/>
      <c r="ACI31" s="56"/>
      <c r="ACJ31" s="56"/>
      <c r="ACK31" s="56"/>
      <c r="ACL31" s="56"/>
      <c r="ACM31" s="56"/>
      <c r="ACN31" s="56"/>
      <c r="ACO31" s="56"/>
      <c r="ACP31" s="56"/>
      <c r="ACQ31" s="56"/>
      <c r="ACR31" s="56"/>
      <c r="ACS31" s="56"/>
      <c r="ACT31" s="56"/>
      <c r="ACU31" s="56"/>
      <c r="ACV31" s="56"/>
      <c r="ACW31" s="56"/>
      <c r="ACX31" s="56"/>
      <c r="ACY31" s="56"/>
      <c r="ACZ31" s="56"/>
      <c r="ADA31" s="56"/>
      <c r="ADB31" s="56"/>
      <c r="ADC31" s="56"/>
      <c r="ADD31" s="56"/>
      <c r="ADE31" s="56"/>
      <c r="ADF31" s="56"/>
      <c r="ADG31" s="56"/>
      <c r="ADH31" s="56"/>
      <c r="ADI31" s="56"/>
      <c r="ADJ31" s="56"/>
      <c r="ADK31" s="56"/>
      <c r="ADL31" s="56"/>
      <c r="ADM31" s="56"/>
      <c r="ADN31" s="56"/>
      <c r="ADO31" s="56"/>
      <c r="ADP31" s="56"/>
      <c r="ADQ31" s="56"/>
      <c r="ADR31" s="56"/>
      <c r="ADS31" s="56"/>
      <c r="ADT31" s="56"/>
      <c r="ADU31" s="56"/>
      <c r="ADV31" s="56"/>
      <c r="ADW31" s="56"/>
      <c r="ADX31" s="56"/>
      <c r="ADY31" s="56"/>
      <c r="ADZ31" s="56"/>
      <c r="AEA31" s="56"/>
      <c r="AEB31" s="56"/>
      <c r="AEC31" s="56"/>
      <c r="AED31" s="56"/>
      <c r="AEE31" s="56"/>
      <c r="AEF31" s="56"/>
      <c r="AEG31" s="56"/>
      <c r="AEH31" s="56"/>
      <c r="AEI31" s="56"/>
      <c r="AEJ31" s="56"/>
      <c r="AEK31" s="56"/>
      <c r="AEL31" s="56"/>
      <c r="AEM31" s="56"/>
      <c r="AEN31" s="56"/>
      <c r="AEO31" s="56"/>
      <c r="AEP31" s="56"/>
      <c r="AEQ31" s="56"/>
      <c r="AER31" s="56"/>
      <c r="AES31" s="56"/>
      <c r="AET31" s="56"/>
      <c r="AEU31" s="56"/>
      <c r="AEV31" s="56"/>
      <c r="AEW31" s="56"/>
      <c r="AEX31" s="56"/>
      <c r="AEY31" s="56"/>
      <c r="AEZ31" s="56"/>
      <c r="AFA31" s="56"/>
      <c r="AFB31" s="56"/>
      <c r="AFC31" s="56"/>
      <c r="AFD31" s="56"/>
      <c r="AFE31" s="56"/>
      <c r="AFF31" s="56"/>
      <c r="AFG31" s="56"/>
      <c r="AFH31" s="56"/>
      <c r="AFI31" s="56"/>
      <c r="AFJ31" s="56"/>
      <c r="AFK31" s="56"/>
      <c r="AFL31" s="56"/>
      <c r="AFM31" s="56"/>
      <c r="AFN31" s="56"/>
      <c r="AFO31" s="56"/>
      <c r="AFP31" s="56"/>
      <c r="AFQ31" s="56"/>
      <c r="AFR31" s="56"/>
      <c r="AFS31" s="56"/>
      <c r="AFT31" s="56"/>
      <c r="AFU31" s="56"/>
      <c r="AFV31" s="56"/>
      <c r="AFW31" s="56"/>
      <c r="AFX31" s="56"/>
      <c r="AFY31" s="56"/>
      <c r="AFZ31" s="56"/>
      <c r="AGA31" s="56"/>
      <c r="AGB31" s="56"/>
      <c r="AGC31" s="56"/>
      <c r="AGD31" s="56"/>
      <c r="AGE31" s="56"/>
      <c r="AGF31" s="56"/>
      <c r="AGG31" s="56"/>
      <c r="AGH31" s="56"/>
      <c r="AGI31" s="56"/>
      <c r="AGJ31" s="56"/>
      <c r="AGK31" s="56"/>
      <c r="AGL31" s="56"/>
      <c r="AGM31" s="56"/>
      <c r="AGN31" s="56"/>
      <c r="AGO31" s="56"/>
      <c r="AGP31" s="56"/>
      <c r="AGQ31" s="56"/>
      <c r="AGR31" s="56"/>
      <c r="AGS31" s="56"/>
      <c r="AGT31" s="56"/>
      <c r="AGU31" s="56"/>
      <c r="AGV31" s="56"/>
      <c r="AGW31" s="56"/>
      <c r="AGX31" s="56"/>
      <c r="AGY31" s="56"/>
      <c r="AGZ31" s="56"/>
      <c r="AHA31" s="56"/>
      <c r="AHB31" s="56"/>
      <c r="AHC31" s="56"/>
      <c r="AHD31" s="56"/>
      <c r="AHE31" s="56"/>
      <c r="AHF31" s="56"/>
      <c r="AHG31" s="56"/>
      <c r="AHH31" s="56"/>
      <c r="AHI31" s="56"/>
      <c r="AHJ31" s="56"/>
      <c r="AHK31" s="56"/>
      <c r="AHL31" s="56"/>
      <c r="AHM31" s="56"/>
      <c r="AHN31" s="56"/>
      <c r="AHO31" s="56"/>
      <c r="AHP31" s="56"/>
      <c r="AHQ31" s="56"/>
      <c r="AHR31" s="56"/>
      <c r="AHS31" s="56"/>
      <c r="AHT31" s="56"/>
      <c r="AHU31" s="56"/>
      <c r="AHV31" s="56"/>
      <c r="AHW31" s="56"/>
      <c r="AHX31" s="56"/>
      <c r="AHY31" s="56"/>
      <c r="AHZ31" s="56"/>
      <c r="AIA31" s="56"/>
      <c r="AIB31" s="56"/>
      <c r="AIC31" s="56"/>
      <c r="AID31" s="56"/>
      <c r="AIE31" s="56"/>
      <c r="AIF31" s="56"/>
      <c r="AIG31" s="56"/>
      <c r="AIH31" s="56"/>
      <c r="AII31" s="56"/>
      <c r="AIJ31" s="56"/>
      <c r="AIK31" s="56"/>
      <c r="AIL31" s="56"/>
      <c r="AIM31" s="56"/>
      <c r="AIN31" s="56"/>
      <c r="AIO31" s="56"/>
      <c r="AIP31" s="56"/>
      <c r="AIQ31" s="56"/>
      <c r="AIR31" s="56"/>
      <c r="AIS31" s="56"/>
      <c r="AIT31" s="56"/>
      <c r="AIU31" s="56"/>
      <c r="AIV31" s="56"/>
      <c r="AIW31" s="56"/>
      <c r="AIX31" s="56"/>
      <c r="AIY31" s="56"/>
      <c r="AIZ31" s="56"/>
      <c r="AJA31" s="56"/>
      <c r="AJB31" s="56"/>
      <c r="AJC31" s="56"/>
      <c r="AJD31" s="56"/>
      <c r="AJE31" s="56"/>
      <c r="AJF31" s="56"/>
      <c r="AJG31" s="56"/>
      <c r="AJH31" s="56"/>
      <c r="AJI31" s="56"/>
      <c r="AJJ31" s="56"/>
      <c r="AJK31" s="56"/>
      <c r="AJL31" s="56"/>
      <c r="AJM31" s="56"/>
      <c r="AJN31" s="56"/>
      <c r="AJO31" s="56"/>
      <c r="AJP31" s="56"/>
      <c r="AJQ31" s="56"/>
      <c r="AJR31" s="56"/>
      <c r="AJS31" s="56"/>
      <c r="AJT31" s="56"/>
      <c r="AJU31" s="56"/>
      <c r="AJV31" s="56"/>
      <c r="AJW31" s="56"/>
      <c r="AJX31" s="56"/>
      <c r="AJY31" s="56"/>
      <c r="AJZ31" s="56"/>
      <c r="AKA31" s="56"/>
      <c r="AKB31" s="56"/>
      <c r="AKC31" s="56"/>
      <c r="AKD31" s="56"/>
      <c r="AKE31" s="56"/>
      <c r="AKF31" s="56"/>
      <c r="AKG31" s="56"/>
      <c r="AKH31" s="56"/>
      <c r="AKI31" s="56"/>
      <c r="AKJ31" s="56"/>
      <c r="AKK31" s="56"/>
      <c r="AKL31" s="56"/>
      <c r="AKM31" s="56"/>
      <c r="AKN31" s="56"/>
      <c r="AKO31" s="56"/>
      <c r="AKP31" s="56"/>
      <c r="AKQ31" s="56"/>
      <c r="AKR31" s="56"/>
      <c r="AKS31" s="56"/>
      <c r="AKT31" s="56"/>
      <c r="AKU31" s="56"/>
      <c r="AKV31" s="56"/>
      <c r="AKW31" s="56"/>
      <c r="AKX31" s="56"/>
      <c r="AKY31" s="56"/>
      <c r="AKZ31" s="56"/>
      <c r="ALA31" s="56"/>
      <c r="ALB31" s="56"/>
      <c r="ALC31" s="56"/>
      <c r="ALD31" s="56"/>
      <c r="ALE31" s="56"/>
      <c r="ALF31" s="56"/>
      <c r="ALG31" s="56"/>
      <c r="ALH31" s="56"/>
      <c r="ALI31" s="56"/>
      <c r="ALJ31" s="56"/>
      <c r="ALK31" s="56"/>
      <c r="ALL31" s="56"/>
      <c r="ALM31" s="56"/>
      <c r="ALN31" s="56"/>
      <c r="ALO31" s="56"/>
      <c r="ALP31" s="56"/>
      <c r="ALQ31" s="56"/>
      <c r="ALR31" s="56"/>
      <c r="ALS31" s="56"/>
      <c r="ALT31" s="56"/>
      <c r="ALU31" s="56"/>
      <c r="ALV31" s="56"/>
      <c r="ALW31" s="56"/>
      <c r="ALX31" s="56"/>
      <c r="ALY31" s="56"/>
      <c r="ALZ31" s="56"/>
      <c r="AMA31" s="56"/>
      <c r="AMB31" s="56"/>
      <c r="AMC31" s="56"/>
      <c r="AMD31" s="56"/>
      <c r="AME31" s="56"/>
      <c r="AMF31" s="56"/>
      <c r="AMG31" s="56"/>
      <c r="AMH31" s="56"/>
      <c r="AMI31" s="56"/>
      <c r="AMJ31" s="56"/>
      <c r="AMK31" s="56"/>
      <c r="AML31" s="56"/>
      <c r="AMM31" s="56"/>
      <c r="AMN31" s="56"/>
      <c r="AMO31" s="56"/>
      <c r="AMP31" s="56"/>
      <c r="AMQ31" s="56"/>
      <c r="AMR31" s="56"/>
      <c r="AMS31" s="56"/>
      <c r="AMT31" s="56"/>
      <c r="AMU31" s="56"/>
      <c r="AMV31" s="56"/>
      <c r="AMW31" s="56"/>
      <c r="AMX31" s="56"/>
      <c r="AMY31" s="56"/>
      <c r="AMZ31" s="56"/>
      <c r="ANA31" s="56"/>
      <c r="ANB31" s="56"/>
      <c r="ANC31" s="56"/>
      <c r="AND31" s="56"/>
      <c r="ANE31" s="56"/>
      <c r="ANF31" s="56"/>
      <c r="ANG31" s="56"/>
      <c r="ANH31" s="56"/>
      <c r="ANI31" s="56"/>
      <c r="ANJ31" s="56"/>
      <c r="ANK31" s="56"/>
      <c r="ANL31" s="56"/>
      <c r="ANM31" s="56"/>
      <c r="ANN31" s="56"/>
      <c r="ANO31" s="56"/>
      <c r="ANP31" s="56"/>
      <c r="ANQ31" s="56"/>
      <c r="ANR31" s="56"/>
      <c r="ANS31" s="56"/>
      <c r="ANT31" s="56"/>
      <c r="ANU31" s="56"/>
      <c r="ANV31" s="56"/>
      <c r="ANW31" s="56"/>
      <c r="ANX31" s="56"/>
      <c r="ANY31" s="56"/>
      <c r="ANZ31" s="56"/>
      <c r="AOA31" s="56"/>
      <c r="AOB31" s="56"/>
      <c r="AOC31" s="56"/>
      <c r="AOD31" s="56"/>
      <c r="AOE31" s="56"/>
      <c r="AOF31" s="56"/>
      <c r="AOG31" s="56"/>
      <c r="AOH31" s="56"/>
      <c r="AOI31" s="56"/>
      <c r="AOJ31" s="56"/>
      <c r="AOK31" s="56"/>
      <c r="AOL31" s="56"/>
      <c r="AOM31" s="56"/>
      <c r="AON31" s="56"/>
      <c r="AOO31" s="56"/>
      <c r="AOP31" s="56"/>
      <c r="AOQ31" s="56"/>
      <c r="AOR31" s="56"/>
      <c r="AOS31" s="56"/>
      <c r="AOT31" s="56"/>
      <c r="AOU31" s="56"/>
      <c r="AOV31" s="56"/>
      <c r="AOW31" s="56"/>
      <c r="AOX31" s="56"/>
      <c r="AOY31" s="56"/>
      <c r="AOZ31" s="56"/>
      <c r="APA31" s="56"/>
      <c r="APB31" s="56"/>
      <c r="APC31" s="56"/>
      <c r="APD31" s="56"/>
      <c r="APE31" s="56"/>
      <c r="APF31" s="56"/>
      <c r="APG31" s="56"/>
      <c r="APH31" s="56"/>
      <c r="API31" s="56"/>
      <c r="APJ31" s="56"/>
      <c r="APK31" s="56"/>
      <c r="APL31" s="56"/>
      <c r="APM31" s="56"/>
      <c r="APN31" s="56"/>
      <c r="APO31" s="56"/>
      <c r="APP31" s="56"/>
      <c r="APQ31" s="56"/>
      <c r="APR31" s="56"/>
      <c r="APS31" s="56"/>
      <c r="APT31" s="56"/>
      <c r="APU31" s="56"/>
      <c r="APV31" s="56"/>
      <c r="APW31" s="56"/>
      <c r="APX31" s="56"/>
      <c r="APY31" s="56"/>
      <c r="APZ31" s="56"/>
      <c r="AQA31" s="56"/>
      <c r="AQB31" s="56"/>
      <c r="AQC31" s="56"/>
      <c r="AQD31" s="56"/>
      <c r="AQE31" s="56"/>
      <c r="AQF31" s="56"/>
      <c r="AQG31" s="56"/>
      <c r="AQH31" s="56"/>
      <c r="AQI31" s="56"/>
      <c r="AQJ31" s="56"/>
      <c r="AQK31" s="56"/>
      <c r="AQL31" s="56"/>
      <c r="AQM31" s="56"/>
      <c r="AQN31" s="56"/>
      <c r="AQO31" s="56"/>
      <c r="AQP31" s="56"/>
      <c r="AQQ31" s="56"/>
      <c r="AQR31" s="56"/>
      <c r="AQS31" s="56"/>
      <c r="AQT31" s="56"/>
      <c r="AQU31" s="56"/>
      <c r="AQV31" s="56"/>
      <c r="AQW31" s="56"/>
      <c r="AQX31" s="56"/>
      <c r="AQY31" s="56"/>
      <c r="AQZ31" s="56"/>
      <c r="ARA31" s="56"/>
      <c r="ARB31" s="56"/>
      <c r="ARC31" s="56"/>
      <c r="ARD31" s="56"/>
      <c r="ARE31" s="56"/>
      <c r="ARF31" s="56"/>
      <c r="ARG31" s="56"/>
      <c r="ARH31" s="56"/>
      <c r="ARI31" s="56"/>
      <c r="ARJ31" s="56"/>
      <c r="ARK31" s="56"/>
      <c r="ARL31" s="56"/>
      <c r="ARM31" s="56"/>
      <c r="ARN31" s="56"/>
      <c r="ARO31" s="56"/>
      <c r="ARP31" s="56"/>
      <c r="ARQ31" s="56"/>
      <c r="ARR31" s="56"/>
      <c r="ARS31" s="56"/>
      <c r="ART31" s="56"/>
      <c r="ARU31" s="56"/>
      <c r="ARV31" s="56"/>
      <c r="ARW31" s="56"/>
      <c r="ARX31" s="56"/>
      <c r="ARY31" s="56"/>
      <c r="ARZ31" s="56"/>
      <c r="ASA31" s="56"/>
      <c r="ASB31" s="56"/>
      <c r="ASC31" s="56"/>
      <c r="ASD31" s="56"/>
      <c r="ASE31" s="56"/>
      <c r="ASF31" s="56"/>
      <c r="ASG31" s="56"/>
      <c r="ASH31" s="56"/>
      <c r="ASI31" s="56"/>
      <c r="ASJ31" s="56"/>
      <c r="ASK31" s="56"/>
      <c r="ASL31" s="56"/>
      <c r="ASM31" s="56"/>
      <c r="ASN31" s="56"/>
      <c r="ASO31" s="56"/>
      <c r="ASP31" s="56"/>
      <c r="ASQ31" s="56"/>
      <c r="ASR31" s="56"/>
      <c r="ASS31" s="56"/>
      <c r="AST31" s="56"/>
      <c r="ASU31" s="56"/>
      <c r="ASV31" s="56"/>
      <c r="ASW31" s="56"/>
      <c r="ASX31" s="56"/>
      <c r="ASY31" s="56"/>
      <c r="ASZ31" s="56"/>
      <c r="ATA31" s="56"/>
      <c r="ATB31" s="56"/>
      <c r="ATC31" s="56"/>
      <c r="ATD31" s="56"/>
      <c r="ATE31" s="56"/>
      <c r="ATF31" s="56"/>
      <c r="ATG31" s="56"/>
      <c r="ATH31" s="56"/>
      <c r="ATI31" s="56"/>
      <c r="ATJ31" s="56"/>
      <c r="ATK31" s="56"/>
      <c r="ATL31" s="56"/>
      <c r="ATM31" s="56"/>
      <c r="ATN31" s="56"/>
      <c r="ATO31" s="56"/>
      <c r="ATP31" s="56"/>
      <c r="ATQ31" s="56"/>
      <c r="ATR31" s="56"/>
      <c r="ATS31" s="56"/>
      <c r="ATT31" s="56"/>
      <c r="ATU31" s="56"/>
      <c r="ATV31" s="56"/>
      <c r="ATW31" s="56"/>
      <c r="ATX31" s="56"/>
      <c r="ATY31" s="56"/>
      <c r="ATZ31" s="56"/>
      <c r="AUA31" s="56"/>
      <c r="AUB31" s="56"/>
      <c r="AUC31" s="56"/>
      <c r="AUD31" s="56"/>
      <c r="AUE31" s="56"/>
      <c r="AUF31" s="56"/>
      <c r="AUG31" s="56"/>
      <c r="AUH31" s="56"/>
      <c r="AUI31" s="56"/>
      <c r="AUJ31" s="56"/>
      <c r="AUK31" s="56"/>
      <c r="AUL31" s="56"/>
      <c r="AUM31" s="56"/>
      <c r="AUN31" s="56"/>
      <c r="AUO31" s="56"/>
      <c r="AUP31" s="56"/>
      <c r="AUQ31" s="56"/>
      <c r="AUR31" s="56"/>
      <c r="AUS31" s="56"/>
      <c r="AUT31" s="56"/>
      <c r="AUU31" s="56"/>
      <c r="AUV31" s="56"/>
      <c r="AUW31" s="56"/>
      <c r="AUX31" s="56"/>
      <c r="AUY31" s="56"/>
      <c r="AUZ31" s="56"/>
      <c r="AVA31" s="56"/>
      <c r="AVB31" s="56"/>
      <c r="AVC31" s="56"/>
      <c r="AVD31" s="56"/>
      <c r="AVE31" s="56"/>
      <c r="AVF31" s="56"/>
      <c r="AVG31" s="56"/>
      <c r="AVH31" s="56"/>
      <c r="AVI31" s="56"/>
      <c r="AVJ31" s="56"/>
      <c r="AVK31" s="56"/>
      <c r="AVL31" s="56"/>
      <c r="AVM31" s="56"/>
      <c r="AVN31" s="56"/>
      <c r="AVO31" s="56"/>
      <c r="AVP31" s="56"/>
      <c r="AVQ31" s="56"/>
      <c r="AVR31" s="56"/>
      <c r="AVS31" s="56"/>
      <c r="AVT31" s="56"/>
      <c r="AVU31" s="56"/>
      <c r="AVV31" s="56"/>
      <c r="AVW31" s="56"/>
      <c r="AVX31" s="56"/>
      <c r="AVY31" s="56"/>
      <c r="AVZ31" s="56"/>
      <c r="AWA31" s="56"/>
      <c r="AWB31" s="56"/>
      <c r="AWC31" s="56"/>
      <c r="AWD31" s="56"/>
      <c r="AWE31" s="56"/>
      <c r="AWF31" s="56"/>
      <c r="AWG31" s="56"/>
      <c r="AWH31" s="56"/>
      <c r="AWI31" s="56"/>
      <c r="AWJ31" s="56"/>
      <c r="AWK31" s="56"/>
      <c r="AWL31" s="56"/>
      <c r="AWM31" s="56"/>
      <c r="AWN31" s="56"/>
      <c r="AWO31" s="56"/>
      <c r="AWP31" s="56"/>
      <c r="AWQ31" s="56"/>
      <c r="AWR31" s="56"/>
      <c r="AWS31" s="56"/>
      <c r="AWT31" s="56"/>
      <c r="AWU31" s="56"/>
      <c r="AWV31" s="56"/>
      <c r="AWW31" s="56"/>
      <c r="AWX31" s="56"/>
      <c r="AWY31" s="56"/>
      <c r="AWZ31" s="56"/>
      <c r="AXA31" s="56"/>
      <c r="AXB31" s="56"/>
      <c r="AXC31" s="56"/>
      <c r="AXD31" s="56"/>
      <c r="AXE31" s="56"/>
      <c r="AXF31" s="56"/>
      <c r="AXG31" s="56"/>
      <c r="AXH31" s="56"/>
      <c r="AXI31" s="56"/>
      <c r="AXJ31" s="56"/>
      <c r="AXK31" s="56"/>
      <c r="AXL31" s="56"/>
      <c r="AXM31" s="56"/>
      <c r="AXN31" s="56"/>
      <c r="AXO31" s="56"/>
      <c r="AXP31" s="56"/>
      <c r="AXQ31" s="56"/>
      <c r="AXR31" s="56"/>
      <c r="AXS31" s="56"/>
      <c r="AXT31" s="56"/>
      <c r="AXU31" s="56"/>
      <c r="AXV31" s="56"/>
      <c r="AXW31" s="56"/>
      <c r="AXX31" s="56"/>
      <c r="AXY31" s="56"/>
      <c r="AXZ31" s="56"/>
      <c r="AYA31" s="56"/>
      <c r="AYB31" s="56"/>
      <c r="AYC31" s="56"/>
      <c r="AYD31" s="56"/>
      <c r="AYE31" s="56"/>
      <c r="AYF31" s="56"/>
      <c r="AYG31" s="56"/>
      <c r="AYH31" s="56"/>
      <c r="AYI31" s="56"/>
      <c r="AYJ31" s="56"/>
      <c r="AYK31" s="56"/>
      <c r="AYL31" s="56"/>
      <c r="AYM31" s="56"/>
      <c r="AYN31" s="56"/>
      <c r="AYO31" s="56"/>
      <c r="AYP31" s="56"/>
      <c r="AYQ31" s="56"/>
      <c r="AYR31" s="56"/>
      <c r="AYS31" s="56"/>
      <c r="AYT31" s="56"/>
      <c r="AYU31" s="56"/>
      <c r="AYV31" s="56"/>
      <c r="AYW31" s="56"/>
      <c r="AYX31" s="56"/>
      <c r="AYY31" s="56"/>
      <c r="AYZ31" s="56"/>
      <c r="AZA31" s="56"/>
      <c r="AZB31" s="56"/>
      <c r="AZC31" s="56"/>
      <c r="AZD31" s="56"/>
      <c r="AZE31" s="56"/>
      <c r="AZF31" s="56"/>
      <c r="AZG31" s="56"/>
      <c r="AZH31" s="56"/>
      <c r="AZI31" s="56"/>
      <c r="AZJ31" s="56"/>
      <c r="AZK31" s="56"/>
      <c r="AZL31" s="56"/>
      <c r="AZM31" s="56"/>
      <c r="AZN31" s="56"/>
      <c r="AZO31" s="56"/>
      <c r="AZP31" s="56"/>
      <c r="AZQ31" s="56"/>
      <c r="AZR31" s="56"/>
      <c r="AZS31" s="56"/>
      <c r="AZT31" s="56"/>
      <c r="AZU31" s="56"/>
      <c r="AZV31" s="56"/>
      <c r="AZW31" s="56"/>
      <c r="AZX31" s="56"/>
      <c r="AZY31" s="56"/>
      <c r="AZZ31" s="56"/>
      <c r="BAA31" s="56"/>
      <c r="BAB31" s="56"/>
      <c r="BAC31" s="56"/>
      <c r="BAD31" s="56"/>
      <c r="BAE31" s="56"/>
      <c r="BAF31" s="56"/>
      <c r="BAG31" s="56"/>
      <c r="BAH31" s="56"/>
      <c r="BAI31" s="56"/>
      <c r="BAJ31" s="56"/>
      <c r="BAK31" s="56"/>
      <c r="BAL31" s="56"/>
      <c r="BAM31" s="56"/>
      <c r="BAN31" s="56"/>
      <c r="BAO31" s="56"/>
      <c r="BAP31" s="56"/>
      <c r="BAQ31" s="56"/>
      <c r="BAR31" s="56"/>
      <c r="BAS31" s="56"/>
      <c r="BAT31" s="56"/>
      <c r="BAU31" s="56"/>
      <c r="BAV31" s="56"/>
      <c r="BAW31" s="56"/>
      <c r="BAX31" s="56"/>
      <c r="BAY31" s="56"/>
      <c r="BAZ31" s="56"/>
      <c r="BBA31" s="56"/>
      <c r="BBB31" s="56"/>
      <c r="BBC31" s="56"/>
      <c r="BBD31" s="56"/>
      <c r="BBE31" s="56"/>
      <c r="BBF31" s="56"/>
      <c r="BBG31" s="56"/>
      <c r="BBH31" s="56"/>
      <c r="BBI31" s="56"/>
      <c r="BBJ31" s="56"/>
      <c r="BBK31" s="56"/>
      <c r="BBL31" s="56"/>
      <c r="BBM31" s="56"/>
      <c r="BBN31" s="56"/>
      <c r="BBO31" s="56"/>
      <c r="BBP31" s="56"/>
      <c r="BBQ31" s="56"/>
      <c r="BBR31" s="56"/>
      <c r="BBS31" s="56"/>
      <c r="BBT31" s="56"/>
      <c r="BBU31" s="56"/>
      <c r="BBV31" s="56"/>
      <c r="BBW31" s="56"/>
      <c r="BBX31" s="56"/>
      <c r="BBY31" s="56"/>
      <c r="BBZ31" s="56"/>
      <c r="BCA31" s="56"/>
      <c r="BCB31" s="56"/>
      <c r="BCC31" s="56"/>
      <c r="BCD31" s="56"/>
      <c r="BCE31" s="56"/>
      <c r="BCF31" s="56"/>
      <c r="BCG31" s="56"/>
      <c r="BCH31" s="56"/>
      <c r="BCI31" s="56"/>
      <c r="BCJ31" s="56"/>
      <c r="BCK31" s="56"/>
      <c r="BCL31" s="56"/>
      <c r="BCM31" s="56"/>
      <c r="BCN31" s="56"/>
      <c r="BCO31" s="56"/>
      <c r="BCP31" s="56"/>
      <c r="BCQ31" s="56"/>
      <c r="BCR31" s="56"/>
      <c r="BCS31" s="56"/>
      <c r="BCT31" s="56"/>
      <c r="BCU31" s="56"/>
      <c r="BCV31" s="56"/>
      <c r="BCW31" s="56"/>
      <c r="BCX31" s="56"/>
      <c r="BCY31" s="56"/>
      <c r="BCZ31" s="56"/>
      <c r="BDA31" s="56"/>
      <c r="BDB31" s="56"/>
      <c r="BDC31" s="56"/>
      <c r="BDD31" s="56"/>
      <c r="BDE31" s="56"/>
      <c r="BDF31" s="56"/>
      <c r="BDG31" s="56"/>
      <c r="BDH31" s="56"/>
      <c r="BDI31" s="56"/>
      <c r="BDJ31" s="56"/>
      <c r="BDK31" s="56"/>
      <c r="BDL31" s="56"/>
      <c r="BDM31" s="56"/>
      <c r="BDN31" s="56"/>
      <c r="BDO31" s="56"/>
      <c r="BDP31" s="56"/>
      <c r="BDQ31" s="56"/>
      <c r="BDR31" s="56"/>
      <c r="BDS31" s="56"/>
      <c r="BDT31" s="56"/>
      <c r="BDU31" s="56"/>
      <c r="BDV31" s="56"/>
      <c r="BDW31" s="56"/>
      <c r="BDX31" s="56"/>
      <c r="BDY31" s="56"/>
      <c r="BDZ31" s="56"/>
      <c r="BEA31" s="56"/>
      <c r="BEB31" s="56"/>
      <c r="BEC31" s="56"/>
      <c r="BED31" s="56"/>
      <c r="BEE31" s="56"/>
      <c r="BEF31" s="56"/>
      <c r="BEG31" s="56"/>
      <c r="BEH31" s="56"/>
      <c r="BEI31" s="56"/>
      <c r="BEJ31" s="56"/>
      <c r="BEK31" s="56"/>
      <c r="BEL31" s="56"/>
      <c r="BEM31" s="56"/>
      <c r="BEN31" s="56"/>
      <c r="BEO31" s="56"/>
      <c r="BEP31" s="56"/>
      <c r="BEQ31" s="56"/>
      <c r="BER31" s="56"/>
      <c r="BES31" s="56"/>
      <c r="BET31" s="56"/>
      <c r="BEU31" s="56"/>
      <c r="BEV31" s="56"/>
      <c r="BEW31" s="56"/>
      <c r="BEX31" s="56"/>
      <c r="BEY31" s="56"/>
      <c r="BEZ31" s="56"/>
      <c r="BFA31" s="56"/>
      <c r="BFB31" s="56"/>
      <c r="BFC31" s="56"/>
      <c r="BFD31" s="56"/>
      <c r="BFE31" s="56"/>
      <c r="BFF31" s="56"/>
      <c r="BFG31" s="56"/>
      <c r="BFH31" s="56"/>
      <c r="BFI31" s="56"/>
      <c r="BFJ31" s="56"/>
      <c r="BFK31" s="56"/>
      <c r="BFL31" s="56"/>
      <c r="BFM31" s="56"/>
      <c r="BFN31" s="56"/>
      <c r="BFO31" s="56"/>
      <c r="BFP31" s="56"/>
      <c r="BFQ31" s="56"/>
      <c r="BFR31" s="56"/>
      <c r="BFS31" s="56"/>
      <c r="BFT31" s="56"/>
      <c r="BFU31" s="56"/>
      <c r="BFV31" s="56"/>
      <c r="BFW31" s="56"/>
      <c r="BFX31" s="56"/>
      <c r="BFY31" s="56"/>
      <c r="BFZ31" s="56"/>
      <c r="BGA31" s="56"/>
      <c r="BGB31" s="56"/>
      <c r="BGC31" s="56"/>
      <c r="BGD31" s="56"/>
      <c r="BGE31" s="56"/>
      <c r="BGF31" s="56"/>
      <c r="BGG31" s="56"/>
      <c r="BGH31" s="56"/>
      <c r="BGI31" s="56"/>
      <c r="BGJ31" s="56"/>
      <c r="BGK31" s="56"/>
      <c r="BGL31" s="56"/>
      <c r="BGM31" s="56"/>
      <c r="BGN31" s="56"/>
      <c r="BGO31" s="56"/>
      <c r="BGP31" s="56"/>
      <c r="BGQ31" s="56"/>
      <c r="BGR31" s="56"/>
      <c r="BGS31" s="56"/>
      <c r="BGT31" s="56"/>
      <c r="BGU31" s="56"/>
      <c r="BGV31" s="56"/>
      <c r="BGW31" s="56"/>
      <c r="BGX31" s="56"/>
      <c r="BGY31" s="56"/>
      <c r="BGZ31" s="56"/>
      <c r="BHA31" s="56"/>
      <c r="BHB31" s="56"/>
      <c r="BHC31" s="56"/>
      <c r="BHD31" s="56"/>
      <c r="BHE31" s="56"/>
      <c r="BHF31" s="56"/>
      <c r="BHG31" s="56"/>
      <c r="BHH31" s="56"/>
      <c r="BHI31" s="56"/>
      <c r="BHJ31" s="56"/>
      <c r="BHK31" s="56"/>
      <c r="BHL31" s="56"/>
      <c r="BHM31" s="56"/>
      <c r="BHN31" s="56"/>
      <c r="BHO31" s="56"/>
      <c r="BHP31" s="56"/>
      <c r="BHQ31" s="56"/>
      <c r="BHR31" s="56"/>
      <c r="BHS31" s="56"/>
      <c r="BHT31" s="56"/>
      <c r="BHU31" s="56"/>
      <c r="BHV31" s="56"/>
      <c r="BHW31" s="56"/>
      <c r="BHX31" s="56"/>
      <c r="BHY31" s="56"/>
      <c r="BHZ31" s="56"/>
      <c r="BIA31" s="56"/>
      <c r="BIB31" s="56"/>
      <c r="BIC31" s="56"/>
      <c r="BID31" s="56"/>
      <c r="BIE31" s="56"/>
      <c r="BIF31" s="56"/>
      <c r="BIG31" s="56"/>
      <c r="BIH31" s="56"/>
      <c r="BII31" s="56"/>
      <c r="BIJ31" s="56"/>
      <c r="BIK31" s="56"/>
      <c r="BIL31" s="56"/>
      <c r="BIM31" s="56"/>
      <c r="BIN31" s="56"/>
      <c r="BIO31" s="56"/>
      <c r="BIP31" s="56"/>
      <c r="BIQ31" s="56"/>
      <c r="BIR31" s="56"/>
      <c r="BIS31" s="56"/>
      <c r="BIT31" s="56"/>
      <c r="BIU31" s="56"/>
      <c r="BIV31" s="56"/>
      <c r="BIW31" s="56"/>
      <c r="BIX31" s="56"/>
      <c r="BIY31" s="56"/>
      <c r="BIZ31" s="56"/>
      <c r="BJA31" s="56"/>
      <c r="BJB31" s="56"/>
      <c r="BJC31" s="56"/>
      <c r="BJD31" s="56"/>
      <c r="BJE31" s="56"/>
      <c r="BJF31" s="56"/>
      <c r="BJG31" s="56"/>
      <c r="BJH31" s="56"/>
      <c r="BJI31" s="56"/>
      <c r="BJJ31" s="56"/>
      <c r="BJK31" s="56"/>
      <c r="BJL31" s="56"/>
      <c r="BJM31" s="56"/>
      <c r="BJN31" s="56"/>
      <c r="BJO31" s="56"/>
      <c r="BJP31" s="56"/>
      <c r="BJQ31" s="56"/>
      <c r="BJR31" s="56"/>
      <c r="BJS31" s="56"/>
      <c r="BJT31" s="56"/>
      <c r="BJU31" s="56"/>
      <c r="BJV31" s="56"/>
      <c r="BJW31" s="56"/>
      <c r="BJX31" s="56"/>
      <c r="BJY31" s="56"/>
      <c r="BJZ31" s="56"/>
      <c r="BKA31" s="56"/>
      <c r="BKB31" s="56"/>
      <c r="BKC31" s="56"/>
      <c r="BKD31" s="56"/>
      <c r="BKE31" s="56"/>
      <c r="BKF31" s="56"/>
      <c r="BKG31" s="56"/>
      <c r="BKH31" s="56"/>
      <c r="BKI31" s="56"/>
      <c r="BKJ31" s="56"/>
      <c r="BKK31" s="56"/>
      <c r="BKL31" s="56"/>
      <c r="BKM31" s="56"/>
      <c r="BKN31" s="56"/>
      <c r="BKO31" s="56"/>
      <c r="BKP31" s="56"/>
      <c r="BKQ31" s="56"/>
      <c r="BKR31" s="56"/>
      <c r="BKS31" s="56"/>
      <c r="BKT31" s="56"/>
      <c r="BKU31" s="56"/>
      <c r="BKV31" s="56"/>
      <c r="BKW31" s="56"/>
      <c r="BKX31" s="56"/>
      <c r="BKY31" s="56"/>
      <c r="BKZ31" s="56"/>
      <c r="BLA31" s="56"/>
      <c r="BLB31" s="56"/>
      <c r="BLC31" s="56"/>
      <c r="BLD31" s="56"/>
      <c r="BLE31" s="56"/>
      <c r="BLF31" s="56"/>
      <c r="BLG31" s="56"/>
      <c r="BLH31" s="56"/>
      <c r="BLI31" s="56"/>
      <c r="BLJ31" s="56"/>
      <c r="BLK31" s="56"/>
      <c r="BLL31" s="56"/>
      <c r="BLM31" s="56"/>
      <c r="BLN31" s="56"/>
      <c r="BLO31" s="56"/>
      <c r="BLP31" s="56"/>
      <c r="BLQ31" s="56"/>
      <c r="BLR31" s="56"/>
      <c r="BLS31" s="56"/>
      <c r="BLT31" s="56"/>
      <c r="BLU31" s="56"/>
      <c r="BLV31" s="56"/>
      <c r="BLW31" s="56"/>
      <c r="BLX31" s="56"/>
      <c r="BLY31" s="56"/>
      <c r="BLZ31" s="56"/>
      <c r="BMA31" s="56"/>
      <c r="BMB31" s="56"/>
      <c r="BMC31" s="56"/>
      <c r="BMD31" s="56"/>
      <c r="BME31" s="56"/>
      <c r="BMF31" s="56"/>
      <c r="BMG31" s="56"/>
      <c r="BMH31" s="56"/>
      <c r="BMI31" s="56"/>
      <c r="BMJ31" s="56"/>
      <c r="BMK31" s="56"/>
      <c r="BML31" s="56"/>
      <c r="BMM31" s="56"/>
      <c r="BMN31" s="56"/>
      <c r="BMO31" s="56"/>
      <c r="BMP31" s="56"/>
      <c r="BMQ31" s="56"/>
      <c r="BMR31" s="56"/>
      <c r="BMS31" s="56"/>
      <c r="BMT31" s="56"/>
      <c r="BMU31" s="56"/>
      <c r="BMV31" s="56"/>
      <c r="BMW31" s="56"/>
      <c r="BMX31" s="56"/>
      <c r="BMY31" s="56"/>
      <c r="BMZ31" s="56"/>
      <c r="BNA31" s="56"/>
      <c r="BNB31" s="56"/>
      <c r="BNC31" s="56"/>
      <c r="BND31" s="56"/>
      <c r="BNE31" s="56"/>
      <c r="BNF31" s="56"/>
      <c r="BNG31" s="56"/>
      <c r="BNH31" s="56"/>
      <c r="BNI31" s="56"/>
      <c r="BNJ31" s="56"/>
      <c r="BNK31" s="56"/>
      <c r="BNL31" s="56"/>
      <c r="BNM31" s="56"/>
      <c r="BNN31" s="56"/>
      <c r="BNO31" s="56"/>
      <c r="BNP31" s="56"/>
      <c r="BNQ31" s="56"/>
      <c r="BNR31" s="56"/>
      <c r="BNS31" s="56"/>
      <c r="BNT31" s="56"/>
      <c r="BNU31" s="56"/>
      <c r="BNV31" s="56"/>
      <c r="BNW31" s="56"/>
      <c r="BNX31" s="56"/>
      <c r="BNY31" s="56"/>
      <c r="BNZ31" s="56"/>
      <c r="BOA31" s="56"/>
      <c r="BOB31" s="56"/>
      <c r="BOC31" s="56"/>
      <c r="BOD31" s="56"/>
      <c r="BOE31" s="56"/>
      <c r="BOF31" s="56"/>
      <c r="BOG31" s="56"/>
      <c r="BOH31" s="56"/>
      <c r="BOI31" s="56"/>
      <c r="BOJ31" s="56"/>
      <c r="BOK31" s="56"/>
      <c r="BOL31" s="56"/>
      <c r="BOM31" s="56"/>
      <c r="BON31" s="56"/>
      <c r="BOO31" s="56"/>
      <c r="BOP31" s="56"/>
      <c r="BOQ31" s="56"/>
      <c r="BOR31" s="56"/>
      <c r="BOS31" s="56"/>
      <c r="BOT31" s="56"/>
      <c r="BOU31" s="56"/>
      <c r="BOV31" s="56"/>
      <c r="BOW31" s="56"/>
      <c r="BOX31" s="56"/>
      <c r="BOY31" s="56"/>
      <c r="BOZ31" s="56"/>
      <c r="BPA31" s="56"/>
      <c r="BPB31" s="56"/>
      <c r="BPC31" s="56"/>
      <c r="BPD31" s="56"/>
      <c r="BPE31" s="56"/>
      <c r="BPF31" s="56"/>
      <c r="BPG31" s="56"/>
      <c r="BPH31" s="56"/>
      <c r="BPI31" s="56"/>
      <c r="BPJ31" s="56"/>
      <c r="BPK31" s="56"/>
      <c r="BPL31" s="56"/>
      <c r="BPM31" s="56"/>
      <c r="BPN31" s="56"/>
      <c r="BPO31" s="56"/>
      <c r="BPP31" s="56"/>
      <c r="BPQ31" s="56"/>
      <c r="BPR31" s="56"/>
      <c r="BPS31" s="56"/>
      <c r="BPT31" s="56"/>
      <c r="BPU31" s="56"/>
      <c r="BPV31" s="56"/>
      <c r="BPW31" s="56"/>
      <c r="BPX31" s="56"/>
      <c r="BPY31" s="56"/>
      <c r="BPZ31" s="56"/>
      <c r="BQA31" s="56"/>
      <c r="BQB31" s="56"/>
      <c r="BQC31" s="56"/>
      <c r="BQD31" s="56"/>
      <c r="BQE31" s="56"/>
      <c r="BQF31" s="56"/>
      <c r="BQG31" s="56"/>
      <c r="BQH31" s="56"/>
      <c r="BQI31" s="56"/>
      <c r="BQJ31" s="56"/>
      <c r="BQK31" s="56"/>
      <c r="BQL31" s="56"/>
      <c r="BQM31" s="56"/>
      <c r="BQN31" s="56"/>
      <c r="BQO31" s="56"/>
      <c r="BQP31" s="56"/>
      <c r="BQQ31" s="56"/>
      <c r="BQR31" s="56"/>
      <c r="BQS31" s="56"/>
      <c r="BQT31" s="56"/>
      <c r="BQU31" s="56"/>
      <c r="BQV31" s="56"/>
      <c r="BQW31" s="56"/>
      <c r="BQX31" s="56"/>
      <c r="BQY31" s="56"/>
      <c r="BQZ31" s="56"/>
      <c r="BRA31" s="56"/>
      <c r="BRB31" s="56"/>
      <c r="BRC31" s="56"/>
      <c r="BRD31" s="56"/>
      <c r="BRE31" s="56"/>
      <c r="BRF31" s="56"/>
      <c r="BRG31" s="56"/>
      <c r="BRH31" s="56"/>
      <c r="BRI31" s="56"/>
      <c r="BRJ31" s="56"/>
      <c r="BRK31" s="56"/>
      <c r="BRL31" s="56"/>
      <c r="BRM31" s="56"/>
      <c r="BRN31" s="56"/>
      <c r="BRO31" s="56"/>
      <c r="BRP31" s="56"/>
      <c r="BRQ31" s="56"/>
      <c r="BRR31" s="56"/>
      <c r="BRS31" s="56"/>
      <c r="BRT31" s="56"/>
      <c r="BRU31" s="56"/>
      <c r="BRV31" s="56"/>
      <c r="BRW31" s="56"/>
      <c r="BRX31" s="56"/>
      <c r="BRY31" s="56"/>
      <c r="BRZ31" s="56"/>
      <c r="BSA31" s="56"/>
      <c r="BSB31" s="56"/>
      <c r="BSC31" s="56"/>
      <c r="BSD31" s="56"/>
      <c r="BSE31" s="56"/>
      <c r="BSF31" s="56"/>
      <c r="BSG31" s="56"/>
      <c r="BSH31" s="56"/>
      <c r="BSI31" s="56"/>
      <c r="BSJ31" s="56"/>
      <c r="BSK31" s="56"/>
      <c r="BSL31" s="56"/>
      <c r="BSM31" s="56"/>
      <c r="BSN31" s="56"/>
      <c r="BSO31" s="56"/>
      <c r="BSP31" s="56"/>
      <c r="BSQ31" s="56"/>
      <c r="BSR31" s="56"/>
      <c r="BSS31" s="56"/>
      <c r="BST31" s="56"/>
      <c r="BSU31" s="56"/>
      <c r="BSV31" s="56"/>
      <c r="BSW31" s="56"/>
      <c r="BSX31" s="56"/>
      <c r="BSY31" s="56"/>
      <c r="BSZ31" s="56"/>
      <c r="BTA31" s="56"/>
      <c r="BTB31" s="56"/>
      <c r="BTC31" s="56"/>
      <c r="BTD31" s="56"/>
      <c r="BTE31" s="56"/>
      <c r="BTF31" s="56"/>
      <c r="BTG31" s="56"/>
      <c r="BTH31" s="56"/>
      <c r="BTI31" s="56"/>
      <c r="BTJ31" s="56"/>
      <c r="BTK31" s="56"/>
      <c r="BTL31" s="56"/>
      <c r="BTM31" s="56"/>
      <c r="BTN31" s="56"/>
      <c r="BTO31" s="56"/>
      <c r="BTP31" s="56"/>
      <c r="BTQ31" s="56"/>
      <c r="BTR31" s="56"/>
      <c r="BTS31" s="56"/>
      <c r="BTT31" s="56"/>
      <c r="BTU31" s="56"/>
      <c r="BTV31" s="56"/>
      <c r="BTW31" s="56"/>
      <c r="BTX31" s="56"/>
      <c r="BTY31" s="56"/>
      <c r="BTZ31" s="56"/>
      <c r="BUA31" s="56"/>
      <c r="BUB31" s="56"/>
      <c r="BUC31" s="56"/>
      <c r="BUD31" s="56"/>
      <c r="BUE31" s="56"/>
      <c r="BUF31" s="56"/>
      <c r="BUG31" s="56"/>
      <c r="BUH31" s="56"/>
      <c r="BUI31" s="56"/>
      <c r="BUJ31" s="56"/>
      <c r="BUK31" s="56"/>
      <c r="BUL31" s="56"/>
      <c r="BUM31" s="56"/>
      <c r="BUN31" s="56"/>
      <c r="BUO31" s="56"/>
      <c r="BUP31" s="56"/>
      <c r="BUQ31" s="56"/>
      <c r="BUR31" s="56"/>
      <c r="BUS31" s="56"/>
      <c r="BUT31" s="56"/>
      <c r="BUU31" s="56"/>
      <c r="BUV31" s="56"/>
      <c r="BUW31" s="56"/>
      <c r="BUX31" s="56"/>
      <c r="BUY31" s="56"/>
      <c r="BUZ31" s="56"/>
      <c r="BVA31" s="56"/>
      <c r="BVB31" s="56"/>
      <c r="BVC31" s="56"/>
      <c r="BVD31" s="56"/>
      <c r="BVE31" s="56"/>
      <c r="BVF31" s="56"/>
      <c r="BVG31" s="56"/>
      <c r="BVH31" s="56"/>
      <c r="BVI31" s="56"/>
      <c r="BVJ31" s="56"/>
      <c r="BVK31" s="56"/>
      <c r="BVL31" s="56"/>
      <c r="BVM31" s="56"/>
      <c r="BVN31" s="56"/>
      <c r="BVO31" s="56"/>
      <c r="BVP31" s="56"/>
      <c r="BVQ31" s="56"/>
      <c r="BVR31" s="56"/>
      <c r="BVS31" s="56"/>
      <c r="BVT31" s="56"/>
      <c r="BVU31" s="56"/>
      <c r="BVV31" s="56"/>
      <c r="BVW31" s="56"/>
      <c r="BVX31" s="56"/>
      <c r="BVY31" s="56"/>
      <c r="BVZ31" s="56"/>
      <c r="BWA31" s="56"/>
      <c r="BWB31" s="56"/>
      <c r="BWC31" s="56"/>
      <c r="BWD31" s="56"/>
      <c r="BWE31" s="56"/>
      <c r="BWF31" s="56"/>
      <c r="BWG31" s="56"/>
      <c r="BWH31" s="56"/>
      <c r="BWI31" s="56"/>
      <c r="BWJ31" s="56"/>
      <c r="BWK31" s="56"/>
      <c r="BWL31" s="56"/>
      <c r="BWM31" s="56"/>
      <c r="BWN31" s="56"/>
      <c r="BWO31" s="56"/>
      <c r="BWP31" s="56"/>
      <c r="BWQ31" s="56"/>
      <c r="BWR31" s="56"/>
      <c r="BWS31" s="56"/>
      <c r="BWT31" s="56"/>
      <c r="BWU31" s="56"/>
      <c r="BWV31" s="56"/>
      <c r="BWW31" s="56"/>
      <c r="BWX31" s="56"/>
      <c r="BWY31" s="56"/>
      <c r="BWZ31" s="56"/>
      <c r="BXA31" s="56"/>
      <c r="BXB31" s="56"/>
      <c r="BXC31" s="56"/>
      <c r="BXD31" s="56"/>
      <c r="BXE31" s="56"/>
      <c r="BXF31" s="56"/>
      <c r="BXG31" s="56"/>
      <c r="BXH31" s="56"/>
      <c r="BXI31" s="56"/>
      <c r="BXJ31" s="56"/>
      <c r="BXK31" s="56"/>
      <c r="BXL31" s="56"/>
      <c r="BXM31" s="56"/>
      <c r="BXN31" s="56"/>
      <c r="BXO31" s="56"/>
      <c r="BXP31" s="56"/>
      <c r="BXQ31" s="56"/>
      <c r="BXR31" s="56"/>
      <c r="BXS31" s="56"/>
      <c r="BXT31" s="56"/>
      <c r="BXU31" s="56"/>
      <c r="BXV31" s="56"/>
      <c r="BXW31" s="56"/>
      <c r="BXX31" s="56"/>
      <c r="BXY31" s="56"/>
      <c r="BXZ31" s="56"/>
      <c r="BYA31" s="56"/>
      <c r="BYB31" s="56"/>
      <c r="BYC31" s="56"/>
      <c r="BYD31" s="56"/>
      <c r="BYE31" s="56"/>
      <c r="BYF31" s="56"/>
      <c r="BYG31" s="56"/>
      <c r="BYH31" s="56"/>
      <c r="BYI31" s="56"/>
      <c r="BYJ31" s="56"/>
      <c r="BYK31" s="56"/>
      <c r="BYL31" s="56"/>
      <c r="BYM31" s="56"/>
      <c r="BYN31" s="56"/>
      <c r="BYO31" s="56"/>
      <c r="BYP31" s="56"/>
      <c r="BYQ31" s="56"/>
      <c r="BYR31" s="56"/>
      <c r="BYS31" s="56"/>
      <c r="BYT31" s="56"/>
      <c r="BYU31" s="56"/>
      <c r="BYV31" s="56"/>
      <c r="BYW31" s="56"/>
      <c r="BYX31" s="56"/>
      <c r="BYY31" s="56"/>
      <c r="BYZ31" s="56"/>
      <c r="BZA31" s="56"/>
      <c r="BZB31" s="56"/>
      <c r="BZC31" s="56"/>
      <c r="BZD31" s="56"/>
      <c r="BZE31" s="56"/>
      <c r="BZF31" s="56"/>
      <c r="BZG31" s="56"/>
      <c r="BZH31" s="56"/>
      <c r="BZI31" s="56"/>
      <c r="BZJ31" s="56"/>
      <c r="BZK31" s="56"/>
      <c r="BZL31" s="56"/>
      <c r="BZM31" s="56"/>
      <c r="BZN31" s="56"/>
      <c r="BZO31" s="56"/>
      <c r="BZP31" s="56"/>
      <c r="BZQ31" s="56"/>
      <c r="BZR31" s="56"/>
      <c r="BZS31" s="56"/>
      <c r="BZT31" s="56"/>
      <c r="BZU31" s="56"/>
      <c r="BZV31" s="56"/>
      <c r="BZW31" s="56"/>
      <c r="BZX31" s="56"/>
      <c r="BZY31" s="56"/>
      <c r="BZZ31" s="56"/>
      <c r="CAA31" s="56"/>
      <c r="CAB31" s="56"/>
      <c r="CAC31" s="56"/>
      <c r="CAD31" s="56"/>
      <c r="CAE31" s="56"/>
      <c r="CAF31" s="56"/>
      <c r="CAG31" s="56"/>
      <c r="CAH31" s="56"/>
      <c r="CAI31" s="56"/>
      <c r="CAJ31" s="56"/>
      <c r="CAK31" s="56"/>
      <c r="CAL31" s="56"/>
      <c r="CAM31" s="56"/>
      <c r="CAN31" s="56"/>
      <c r="CAO31" s="56"/>
      <c r="CAP31" s="56"/>
      <c r="CAQ31" s="56"/>
      <c r="CAR31" s="56"/>
      <c r="CAS31" s="56"/>
      <c r="CAT31" s="56"/>
      <c r="CAU31" s="56"/>
      <c r="CAV31" s="56"/>
      <c r="CAW31" s="56"/>
      <c r="CAX31" s="56"/>
      <c r="CAY31" s="56"/>
      <c r="CAZ31" s="56"/>
      <c r="CBA31" s="56"/>
      <c r="CBB31" s="56"/>
      <c r="CBC31" s="56"/>
      <c r="CBD31" s="56"/>
      <c r="CBE31" s="56"/>
      <c r="CBF31" s="56"/>
      <c r="CBG31" s="56"/>
      <c r="CBH31" s="56"/>
      <c r="CBI31" s="56"/>
      <c r="CBJ31" s="56"/>
      <c r="CBK31" s="56"/>
      <c r="CBL31" s="56"/>
      <c r="CBM31" s="56"/>
      <c r="CBN31" s="56"/>
      <c r="CBO31" s="56"/>
      <c r="CBP31" s="56"/>
      <c r="CBQ31" s="56"/>
      <c r="CBR31" s="56"/>
      <c r="CBS31" s="56"/>
      <c r="CBT31" s="56"/>
      <c r="CBU31" s="56"/>
      <c r="CBV31" s="56"/>
      <c r="CBW31" s="56"/>
      <c r="CBX31" s="56"/>
      <c r="CBY31" s="56"/>
      <c r="CBZ31" s="56"/>
      <c r="CCA31" s="56"/>
      <c r="CCB31" s="56"/>
      <c r="CCC31" s="56"/>
      <c r="CCD31" s="56"/>
      <c r="CCE31" s="56"/>
      <c r="CCF31" s="56"/>
      <c r="CCG31" s="56"/>
      <c r="CCH31" s="56"/>
      <c r="CCI31" s="56"/>
      <c r="CCJ31" s="56"/>
      <c r="CCK31" s="56"/>
      <c r="CCL31" s="56"/>
      <c r="CCM31" s="56"/>
      <c r="CCN31" s="56"/>
      <c r="CCO31" s="56"/>
      <c r="CCP31" s="56"/>
      <c r="CCQ31" s="56"/>
      <c r="CCR31" s="56"/>
      <c r="CCS31" s="56"/>
      <c r="CCT31" s="56"/>
      <c r="CCU31" s="56"/>
      <c r="CCV31" s="56"/>
      <c r="CCW31" s="56"/>
      <c r="CCX31" s="56"/>
      <c r="CCY31" s="56"/>
      <c r="CCZ31" s="56"/>
      <c r="CDA31" s="56"/>
      <c r="CDB31" s="56"/>
      <c r="CDC31" s="56"/>
      <c r="CDD31" s="56"/>
      <c r="CDE31" s="56"/>
      <c r="CDF31" s="56"/>
      <c r="CDG31" s="56"/>
      <c r="CDH31" s="56"/>
      <c r="CDI31" s="56"/>
      <c r="CDJ31" s="56"/>
      <c r="CDK31" s="56"/>
      <c r="CDL31" s="56"/>
      <c r="CDM31" s="56"/>
      <c r="CDN31" s="56"/>
      <c r="CDO31" s="56"/>
      <c r="CDP31" s="56"/>
      <c r="CDQ31" s="56"/>
      <c r="CDR31" s="56"/>
      <c r="CDS31" s="56"/>
      <c r="CDT31" s="56"/>
      <c r="CDU31" s="56"/>
      <c r="CDV31" s="56"/>
      <c r="CDW31" s="56"/>
      <c r="CDX31" s="56"/>
      <c r="CDY31" s="56"/>
      <c r="CDZ31" s="56"/>
      <c r="CEA31" s="56"/>
      <c r="CEB31" s="56"/>
      <c r="CEC31" s="56"/>
      <c r="CED31" s="56"/>
      <c r="CEE31" s="56"/>
      <c r="CEF31" s="56"/>
      <c r="CEG31" s="56"/>
      <c r="CEH31" s="56"/>
      <c r="CEI31" s="56"/>
      <c r="CEJ31" s="56"/>
      <c r="CEK31" s="56"/>
      <c r="CEL31" s="56"/>
      <c r="CEM31" s="56"/>
      <c r="CEN31" s="56"/>
      <c r="CEO31" s="56"/>
      <c r="CEP31" s="56"/>
      <c r="CEQ31" s="56"/>
      <c r="CER31" s="56"/>
      <c r="CES31" s="56"/>
      <c r="CET31" s="56"/>
      <c r="CEU31" s="56"/>
      <c r="CEV31" s="56"/>
      <c r="CEW31" s="56"/>
      <c r="CEX31" s="56"/>
      <c r="CEY31" s="56"/>
      <c r="CEZ31" s="56"/>
      <c r="CFA31" s="56"/>
      <c r="CFB31" s="56"/>
      <c r="CFC31" s="56"/>
      <c r="CFD31" s="56"/>
      <c r="CFE31" s="56"/>
      <c r="CFF31" s="56"/>
      <c r="CFG31" s="56"/>
      <c r="CFH31" s="56"/>
      <c r="CFI31" s="56"/>
      <c r="CFJ31" s="56"/>
      <c r="CFK31" s="56"/>
      <c r="CFL31" s="56"/>
      <c r="CFM31" s="56"/>
      <c r="CFN31" s="56"/>
      <c r="CFO31" s="56"/>
      <c r="CFP31" s="56"/>
      <c r="CFQ31" s="56"/>
      <c r="CFR31" s="56"/>
      <c r="CFS31" s="56"/>
      <c r="CFT31" s="56"/>
      <c r="CFU31" s="56"/>
      <c r="CFV31" s="56"/>
      <c r="CFW31" s="56"/>
      <c r="CFX31" s="56"/>
      <c r="CFY31" s="56"/>
      <c r="CFZ31" s="56"/>
      <c r="CGA31" s="56"/>
      <c r="CGB31" s="56"/>
      <c r="CGC31" s="56"/>
      <c r="CGD31" s="56"/>
      <c r="CGE31" s="56"/>
      <c r="CGF31" s="56"/>
      <c r="CGG31" s="56"/>
      <c r="CGH31" s="56"/>
      <c r="CGI31" s="56"/>
      <c r="CGJ31" s="56"/>
      <c r="CGK31" s="56"/>
      <c r="CGL31" s="56"/>
      <c r="CGM31" s="56"/>
      <c r="CGN31" s="56"/>
      <c r="CGO31" s="56"/>
      <c r="CGP31" s="56"/>
      <c r="CGQ31" s="56"/>
      <c r="CGR31" s="56"/>
      <c r="CGS31" s="56"/>
      <c r="CGT31" s="56"/>
      <c r="CGU31" s="56"/>
      <c r="CGV31" s="56"/>
      <c r="CGW31" s="56"/>
      <c r="CGX31" s="56"/>
      <c r="CGY31" s="56"/>
      <c r="CGZ31" s="56"/>
      <c r="CHA31" s="56"/>
      <c r="CHB31" s="56"/>
      <c r="CHC31" s="56"/>
      <c r="CHD31" s="56"/>
      <c r="CHE31" s="56"/>
      <c r="CHF31" s="56"/>
      <c r="CHG31" s="56"/>
      <c r="CHH31" s="56"/>
      <c r="CHI31" s="56"/>
      <c r="CHJ31" s="56"/>
      <c r="CHK31" s="56"/>
      <c r="CHL31" s="56"/>
      <c r="CHM31" s="56"/>
      <c r="CHN31" s="56"/>
      <c r="CHO31" s="56"/>
      <c r="CHP31" s="56"/>
      <c r="CHQ31" s="56"/>
      <c r="CHR31" s="56"/>
      <c r="CHS31" s="56"/>
      <c r="CHT31" s="56"/>
      <c r="CHU31" s="56"/>
      <c r="CHV31" s="56"/>
      <c r="CHW31" s="56"/>
      <c r="CHX31" s="56"/>
      <c r="CHY31" s="56"/>
      <c r="CHZ31" s="56"/>
      <c r="CIA31" s="56"/>
      <c r="CIB31" s="56"/>
      <c r="CIC31" s="56"/>
      <c r="CID31" s="56"/>
      <c r="CIE31" s="56"/>
      <c r="CIF31" s="56"/>
      <c r="CIG31" s="56"/>
      <c r="CIH31" s="56"/>
      <c r="CII31" s="56"/>
      <c r="CIJ31" s="56"/>
      <c r="CIK31" s="56"/>
      <c r="CIL31" s="56"/>
      <c r="CIM31" s="56"/>
      <c r="CIN31" s="56"/>
      <c r="CIO31" s="56"/>
      <c r="CIP31" s="56"/>
      <c r="CIQ31" s="56"/>
      <c r="CIR31" s="56"/>
      <c r="CIS31" s="56"/>
      <c r="CIT31" s="56"/>
      <c r="CIU31" s="56"/>
      <c r="CIV31" s="56"/>
      <c r="CIW31" s="56"/>
      <c r="CIX31" s="56"/>
      <c r="CIY31" s="56"/>
      <c r="CIZ31" s="56"/>
      <c r="CJA31" s="56"/>
      <c r="CJB31" s="56"/>
      <c r="CJC31" s="56"/>
      <c r="CJD31" s="56"/>
      <c r="CJE31" s="56"/>
      <c r="CJF31" s="56"/>
      <c r="CJG31" s="56"/>
      <c r="CJH31" s="56"/>
      <c r="CJI31" s="56"/>
      <c r="CJJ31" s="56"/>
      <c r="CJK31" s="56"/>
      <c r="CJL31" s="56"/>
      <c r="CJM31" s="56"/>
      <c r="CJN31" s="56"/>
      <c r="CJO31" s="56"/>
      <c r="CJP31" s="56"/>
      <c r="CJQ31" s="56"/>
      <c r="CJR31" s="56"/>
      <c r="CJS31" s="56"/>
      <c r="CJT31" s="56"/>
      <c r="CJU31" s="56"/>
      <c r="CJV31" s="56"/>
      <c r="CJW31" s="56"/>
      <c r="CJX31" s="56"/>
      <c r="CJY31" s="56"/>
      <c r="CJZ31" s="56"/>
      <c r="CKA31" s="56"/>
      <c r="CKB31" s="56"/>
      <c r="CKC31" s="56"/>
      <c r="CKD31" s="56"/>
      <c r="CKE31" s="56"/>
      <c r="CKF31" s="56"/>
      <c r="CKG31" s="56"/>
      <c r="CKH31" s="56"/>
      <c r="CKI31" s="56"/>
      <c r="CKJ31" s="56"/>
      <c r="CKK31" s="56"/>
      <c r="CKL31" s="56"/>
      <c r="CKM31" s="56"/>
      <c r="CKN31" s="56"/>
      <c r="CKO31" s="56"/>
      <c r="CKP31" s="56"/>
      <c r="CKQ31" s="56"/>
      <c r="CKR31" s="56"/>
      <c r="CKS31" s="56"/>
      <c r="CKT31" s="56"/>
      <c r="CKU31" s="56"/>
      <c r="CKV31" s="56"/>
      <c r="CKW31" s="56"/>
      <c r="CKX31" s="56"/>
      <c r="CKY31" s="56"/>
      <c r="CKZ31" s="56"/>
      <c r="CLA31" s="56"/>
      <c r="CLB31" s="56"/>
      <c r="CLC31" s="56"/>
      <c r="CLD31" s="56"/>
      <c r="CLE31" s="56"/>
      <c r="CLF31" s="56"/>
      <c r="CLG31" s="56"/>
      <c r="CLH31" s="56"/>
      <c r="CLI31" s="56"/>
      <c r="CLJ31" s="56"/>
      <c r="CLK31" s="56"/>
      <c r="CLL31" s="56"/>
      <c r="CLM31" s="56"/>
      <c r="CLN31" s="56"/>
      <c r="CLO31" s="56"/>
      <c r="CLP31" s="56"/>
      <c r="CLQ31" s="56"/>
      <c r="CLR31" s="56"/>
      <c r="CLS31" s="56"/>
      <c r="CLT31" s="56"/>
      <c r="CLU31" s="56"/>
      <c r="CLV31" s="56"/>
      <c r="CLW31" s="56"/>
      <c r="CLX31" s="56"/>
      <c r="CLY31" s="56"/>
      <c r="CLZ31" s="56"/>
      <c r="CMA31" s="56"/>
      <c r="CMB31" s="56"/>
      <c r="CMC31" s="56"/>
      <c r="CMD31" s="56"/>
      <c r="CME31" s="56"/>
      <c r="CMF31" s="56"/>
      <c r="CMG31" s="56"/>
      <c r="CMH31" s="56"/>
      <c r="CMI31" s="56"/>
      <c r="CMJ31" s="56"/>
      <c r="CMK31" s="56"/>
      <c r="CML31" s="56"/>
      <c r="CMM31" s="56"/>
      <c r="CMN31" s="56"/>
      <c r="CMO31" s="56"/>
      <c r="CMP31" s="56"/>
      <c r="CMQ31" s="56"/>
      <c r="CMR31" s="56"/>
      <c r="CMS31" s="56"/>
      <c r="CMT31" s="56"/>
      <c r="CMU31" s="56"/>
      <c r="CMV31" s="56"/>
      <c r="CMW31" s="56"/>
      <c r="CMX31" s="56"/>
      <c r="CMY31" s="56"/>
      <c r="CMZ31" s="56"/>
      <c r="CNA31" s="56"/>
      <c r="CNB31" s="56"/>
      <c r="CNC31" s="56"/>
      <c r="CND31" s="56"/>
      <c r="CNE31" s="56"/>
      <c r="CNF31" s="56"/>
      <c r="CNG31" s="56"/>
      <c r="CNH31" s="56"/>
      <c r="CNI31" s="56"/>
      <c r="CNJ31" s="56"/>
      <c r="CNK31" s="56"/>
      <c r="CNL31" s="56"/>
      <c r="CNM31" s="56"/>
      <c r="CNN31" s="56"/>
      <c r="CNO31" s="56"/>
      <c r="CNP31" s="56"/>
      <c r="CNQ31" s="56"/>
      <c r="CNR31" s="56"/>
      <c r="CNS31" s="56"/>
      <c r="CNT31" s="56"/>
      <c r="CNU31" s="56"/>
      <c r="CNV31" s="56"/>
      <c r="CNW31" s="56"/>
      <c r="CNX31" s="56"/>
      <c r="CNY31" s="56"/>
      <c r="CNZ31" s="56"/>
      <c r="COA31" s="56"/>
      <c r="COB31" s="56"/>
      <c r="COC31" s="56"/>
      <c r="COD31" s="56"/>
      <c r="COE31" s="56"/>
      <c r="COF31" s="56"/>
      <c r="COG31" s="56"/>
      <c r="COH31" s="56"/>
      <c r="COI31" s="56"/>
      <c r="COJ31" s="56"/>
      <c r="COK31" s="56"/>
      <c r="COL31" s="56"/>
      <c r="COM31" s="56"/>
      <c r="CON31" s="56"/>
      <c r="COO31" s="56"/>
      <c r="COP31" s="56"/>
      <c r="COQ31" s="56"/>
      <c r="COR31" s="56"/>
      <c r="COS31" s="56"/>
      <c r="COT31" s="56"/>
      <c r="COU31" s="56"/>
      <c r="COV31" s="56"/>
      <c r="COW31" s="56"/>
      <c r="COX31" s="56"/>
      <c r="COY31" s="56"/>
      <c r="COZ31" s="56"/>
      <c r="CPA31" s="56"/>
      <c r="CPB31" s="56"/>
      <c r="CPC31" s="56"/>
      <c r="CPD31" s="56"/>
      <c r="CPE31" s="56"/>
      <c r="CPF31" s="56"/>
      <c r="CPG31" s="56"/>
      <c r="CPH31" s="56"/>
      <c r="CPI31" s="56"/>
      <c r="CPJ31" s="56"/>
      <c r="CPK31" s="56"/>
      <c r="CPL31" s="56"/>
      <c r="CPM31" s="56"/>
      <c r="CPN31" s="56"/>
      <c r="CPO31" s="56"/>
      <c r="CPP31" s="56"/>
      <c r="CPQ31" s="56"/>
      <c r="CPR31" s="56"/>
      <c r="CPS31" s="56"/>
      <c r="CPT31" s="56"/>
      <c r="CPU31" s="56"/>
      <c r="CPV31" s="56"/>
      <c r="CPW31" s="56"/>
      <c r="CPX31" s="56"/>
      <c r="CPY31" s="56"/>
      <c r="CPZ31" s="56"/>
      <c r="CQA31" s="56"/>
      <c r="CQB31" s="56"/>
      <c r="CQC31" s="56"/>
      <c r="CQD31" s="56"/>
      <c r="CQE31" s="56"/>
      <c r="CQF31" s="56"/>
      <c r="CQG31" s="56"/>
      <c r="CQH31" s="56"/>
      <c r="CQI31" s="56"/>
      <c r="CQJ31" s="56"/>
      <c r="CQK31" s="56"/>
      <c r="CQL31" s="56"/>
      <c r="CQM31" s="56"/>
      <c r="CQN31" s="56"/>
      <c r="CQO31" s="56"/>
      <c r="CQP31" s="56"/>
      <c r="CQQ31" s="56"/>
      <c r="CQR31" s="56"/>
      <c r="CQS31" s="56"/>
      <c r="CQT31" s="56"/>
      <c r="CQU31" s="56"/>
      <c r="CQV31" s="56"/>
      <c r="CQW31" s="56"/>
      <c r="CQX31" s="56"/>
      <c r="CQY31" s="56"/>
      <c r="CQZ31" s="56"/>
      <c r="CRA31" s="56"/>
      <c r="CRB31" s="56"/>
      <c r="CRC31" s="56"/>
      <c r="CRD31" s="56"/>
      <c r="CRE31" s="56"/>
      <c r="CRF31" s="56"/>
      <c r="CRG31" s="56"/>
      <c r="CRH31" s="56"/>
      <c r="CRI31" s="56"/>
      <c r="CRJ31" s="56"/>
      <c r="CRK31" s="56"/>
      <c r="CRL31" s="56"/>
      <c r="CRM31" s="56"/>
      <c r="CRN31" s="56"/>
      <c r="CRO31" s="56"/>
      <c r="CRP31" s="56"/>
      <c r="CRQ31" s="56"/>
      <c r="CRR31" s="56"/>
      <c r="CRS31" s="56"/>
      <c r="CRT31" s="56"/>
      <c r="CRU31" s="56"/>
      <c r="CRV31" s="56"/>
      <c r="CRW31" s="56"/>
      <c r="CRX31" s="56"/>
      <c r="CRY31" s="56"/>
      <c r="CRZ31" s="56"/>
      <c r="CSA31" s="56"/>
      <c r="CSB31" s="56"/>
      <c r="CSC31" s="56"/>
      <c r="CSD31" s="56"/>
      <c r="CSE31" s="56"/>
      <c r="CSF31" s="56"/>
      <c r="CSG31" s="56"/>
      <c r="CSH31" s="56"/>
      <c r="CSI31" s="56"/>
      <c r="CSJ31" s="56"/>
      <c r="CSK31" s="56"/>
      <c r="CSL31" s="56"/>
      <c r="CSM31" s="56"/>
      <c r="CSN31" s="56"/>
      <c r="CSO31" s="56"/>
      <c r="CSP31" s="56"/>
      <c r="CSQ31" s="56"/>
      <c r="CSR31" s="56"/>
      <c r="CSS31" s="56"/>
      <c r="CST31" s="56"/>
      <c r="CSU31" s="56"/>
      <c r="CSV31" s="56"/>
      <c r="CSW31" s="56"/>
      <c r="CSX31" s="56"/>
      <c r="CSY31" s="56"/>
      <c r="CSZ31" s="56"/>
      <c r="CTA31" s="56"/>
      <c r="CTB31" s="56"/>
      <c r="CTC31" s="56"/>
      <c r="CTD31" s="56"/>
      <c r="CTE31" s="56"/>
      <c r="CTF31" s="56"/>
      <c r="CTG31" s="56"/>
      <c r="CTH31" s="56"/>
      <c r="CTI31" s="56"/>
      <c r="CTJ31" s="56"/>
      <c r="CTK31" s="56"/>
      <c r="CTL31" s="56"/>
      <c r="CTM31" s="56"/>
      <c r="CTN31" s="56"/>
      <c r="CTO31" s="56"/>
      <c r="CTP31" s="56"/>
      <c r="CTQ31" s="56"/>
      <c r="CTR31" s="56"/>
      <c r="CTS31" s="56"/>
      <c r="CTT31" s="56"/>
      <c r="CTU31" s="56"/>
      <c r="CTV31" s="56"/>
      <c r="CTW31" s="56"/>
      <c r="CTX31" s="56"/>
      <c r="CTY31" s="56"/>
      <c r="CTZ31" s="56"/>
      <c r="CUA31" s="56"/>
      <c r="CUB31" s="56"/>
      <c r="CUC31" s="56"/>
      <c r="CUD31" s="56"/>
      <c r="CUE31" s="56"/>
      <c r="CUF31" s="56"/>
      <c r="CUG31" s="56"/>
      <c r="CUH31" s="56"/>
      <c r="CUI31" s="56"/>
      <c r="CUJ31" s="56"/>
      <c r="CUK31" s="56"/>
      <c r="CUL31" s="56"/>
      <c r="CUM31" s="56"/>
      <c r="CUN31" s="56"/>
      <c r="CUO31" s="56"/>
      <c r="CUP31" s="56"/>
      <c r="CUQ31" s="56"/>
      <c r="CUR31" s="56"/>
      <c r="CUS31" s="56"/>
      <c r="CUT31" s="56"/>
      <c r="CUU31" s="56"/>
      <c r="CUV31" s="56"/>
      <c r="CUW31" s="56"/>
      <c r="CUX31" s="56"/>
      <c r="CUY31" s="56"/>
      <c r="CUZ31" s="56"/>
      <c r="CVA31" s="56"/>
      <c r="CVB31" s="56"/>
      <c r="CVC31" s="56"/>
      <c r="CVD31" s="56"/>
      <c r="CVE31" s="56"/>
      <c r="CVF31" s="56"/>
      <c r="CVG31" s="56"/>
      <c r="CVH31" s="56"/>
      <c r="CVI31" s="56"/>
      <c r="CVJ31" s="56"/>
      <c r="CVK31" s="56"/>
      <c r="CVL31" s="56"/>
      <c r="CVM31" s="56"/>
      <c r="CVN31" s="56"/>
      <c r="CVO31" s="56"/>
      <c r="CVP31" s="56"/>
      <c r="CVQ31" s="56"/>
      <c r="CVR31" s="56"/>
      <c r="CVS31" s="56"/>
      <c r="CVT31" s="56"/>
      <c r="CVU31" s="56"/>
      <c r="CVV31" s="56"/>
      <c r="CVW31" s="56"/>
      <c r="CVX31" s="56"/>
      <c r="CVY31" s="56"/>
      <c r="CVZ31" s="56"/>
      <c r="CWA31" s="56"/>
      <c r="CWB31" s="56"/>
      <c r="CWC31" s="56"/>
      <c r="CWD31" s="56"/>
      <c r="CWE31" s="56"/>
      <c r="CWF31" s="56"/>
      <c r="CWG31" s="56"/>
      <c r="CWH31" s="56"/>
      <c r="CWI31" s="56"/>
      <c r="CWJ31" s="56"/>
      <c r="CWK31" s="56"/>
      <c r="CWL31" s="56"/>
      <c r="CWM31" s="56"/>
      <c r="CWN31" s="56"/>
      <c r="CWO31" s="56"/>
      <c r="CWP31" s="56"/>
      <c r="CWQ31" s="56"/>
      <c r="CWR31" s="56"/>
      <c r="CWS31" s="56"/>
      <c r="CWT31" s="56"/>
      <c r="CWU31" s="56"/>
      <c r="CWV31" s="56"/>
      <c r="CWW31" s="56"/>
      <c r="CWX31" s="56"/>
      <c r="CWY31" s="56"/>
      <c r="CWZ31" s="56"/>
      <c r="CXA31" s="56"/>
      <c r="CXB31" s="56"/>
      <c r="CXC31" s="56"/>
      <c r="CXD31" s="56"/>
      <c r="CXE31" s="56"/>
      <c r="CXF31" s="56"/>
      <c r="CXG31" s="56"/>
      <c r="CXH31" s="56"/>
      <c r="CXI31" s="56"/>
      <c r="CXJ31" s="56"/>
      <c r="CXK31" s="56"/>
      <c r="CXL31" s="56"/>
      <c r="CXM31" s="56"/>
      <c r="CXN31" s="56"/>
      <c r="CXO31" s="56"/>
      <c r="CXP31" s="56"/>
      <c r="CXQ31" s="56"/>
      <c r="CXR31" s="56"/>
      <c r="CXS31" s="56"/>
      <c r="CXT31" s="56"/>
      <c r="CXU31" s="56"/>
      <c r="CXV31" s="56"/>
      <c r="CXW31" s="56"/>
      <c r="CXX31" s="56"/>
      <c r="CXY31" s="56"/>
      <c r="CXZ31" s="56"/>
      <c r="CYA31" s="56"/>
      <c r="CYB31" s="56"/>
      <c r="CYC31" s="56"/>
      <c r="CYD31" s="56"/>
      <c r="CYE31" s="56"/>
      <c r="CYF31" s="56"/>
      <c r="CYG31" s="56"/>
      <c r="CYH31" s="56"/>
      <c r="CYI31" s="56"/>
      <c r="CYJ31" s="56"/>
      <c r="CYK31" s="56"/>
      <c r="CYL31" s="56"/>
      <c r="CYM31" s="56"/>
      <c r="CYN31" s="56"/>
      <c r="CYO31" s="56"/>
      <c r="CYP31" s="56"/>
      <c r="CYQ31" s="56"/>
      <c r="CYR31" s="56"/>
      <c r="CYS31" s="56"/>
      <c r="CYT31" s="56"/>
      <c r="CYU31" s="56"/>
      <c r="CYV31" s="56"/>
      <c r="CYW31" s="56"/>
      <c r="CYX31" s="56"/>
      <c r="CYY31" s="56"/>
      <c r="CYZ31" s="56"/>
      <c r="CZA31" s="56"/>
      <c r="CZB31" s="56"/>
      <c r="CZC31" s="56"/>
      <c r="CZD31" s="56"/>
      <c r="CZE31" s="56"/>
      <c r="CZF31" s="56"/>
      <c r="CZG31" s="56"/>
      <c r="CZH31" s="56"/>
      <c r="CZI31" s="56"/>
      <c r="CZJ31" s="56"/>
      <c r="CZK31" s="56"/>
      <c r="CZL31" s="56"/>
      <c r="CZM31" s="56"/>
      <c r="CZN31" s="56"/>
      <c r="CZO31" s="56"/>
      <c r="CZP31" s="56"/>
      <c r="CZQ31" s="56"/>
      <c r="CZR31" s="56"/>
      <c r="CZS31" s="56"/>
      <c r="CZT31" s="56"/>
      <c r="CZU31" s="56"/>
      <c r="CZV31" s="56"/>
      <c r="CZW31" s="56"/>
      <c r="CZX31" s="56"/>
      <c r="CZY31" s="56"/>
      <c r="CZZ31" s="56"/>
      <c r="DAA31" s="56"/>
      <c r="DAB31" s="56"/>
      <c r="DAC31" s="56"/>
      <c r="DAD31" s="56"/>
      <c r="DAE31" s="56"/>
      <c r="DAF31" s="56"/>
      <c r="DAG31" s="56"/>
      <c r="DAH31" s="56"/>
      <c r="DAI31" s="56"/>
      <c r="DAJ31" s="56"/>
      <c r="DAK31" s="56"/>
      <c r="DAL31" s="56"/>
      <c r="DAM31" s="56"/>
      <c r="DAN31" s="56"/>
      <c r="DAO31" s="56"/>
      <c r="DAP31" s="56"/>
      <c r="DAQ31" s="56"/>
      <c r="DAR31" s="56"/>
      <c r="DAS31" s="56"/>
      <c r="DAT31" s="56"/>
      <c r="DAU31" s="56"/>
      <c r="DAV31" s="56"/>
      <c r="DAW31" s="56"/>
      <c r="DAX31" s="56"/>
      <c r="DAY31" s="56"/>
      <c r="DAZ31" s="56"/>
      <c r="DBA31" s="56"/>
      <c r="DBB31" s="56"/>
      <c r="DBC31" s="56"/>
      <c r="DBD31" s="56"/>
      <c r="DBE31" s="56"/>
      <c r="DBF31" s="56"/>
      <c r="DBG31" s="56"/>
      <c r="DBH31" s="56"/>
      <c r="DBI31" s="56"/>
      <c r="DBJ31" s="56"/>
      <c r="DBK31" s="56"/>
      <c r="DBL31" s="56"/>
      <c r="DBM31" s="56"/>
      <c r="DBN31" s="56"/>
      <c r="DBO31" s="56"/>
      <c r="DBP31" s="56"/>
      <c r="DBQ31" s="56"/>
      <c r="DBR31" s="56"/>
      <c r="DBS31" s="56"/>
      <c r="DBT31" s="56"/>
      <c r="DBU31" s="56"/>
      <c r="DBV31" s="56"/>
      <c r="DBW31" s="56"/>
      <c r="DBX31" s="56"/>
      <c r="DBY31" s="56"/>
      <c r="DBZ31" s="56"/>
      <c r="DCA31" s="56"/>
      <c r="DCB31" s="56"/>
      <c r="DCC31" s="56"/>
      <c r="DCD31" s="56"/>
      <c r="DCE31" s="56"/>
      <c r="DCF31" s="56"/>
      <c r="DCG31" s="56"/>
      <c r="DCH31" s="56"/>
      <c r="DCI31" s="56"/>
      <c r="DCJ31" s="56"/>
      <c r="DCK31" s="56"/>
      <c r="DCL31" s="56"/>
      <c r="DCM31" s="56"/>
      <c r="DCN31" s="56"/>
      <c r="DCO31" s="56"/>
      <c r="DCP31" s="56"/>
      <c r="DCQ31" s="56"/>
      <c r="DCR31" s="56"/>
      <c r="DCS31" s="56"/>
      <c r="DCT31" s="56"/>
      <c r="DCU31" s="56"/>
      <c r="DCV31" s="56"/>
      <c r="DCW31" s="56"/>
      <c r="DCX31" s="56"/>
      <c r="DCY31" s="56"/>
      <c r="DCZ31" s="56"/>
      <c r="DDA31" s="56"/>
      <c r="DDB31" s="56"/>
      <c r="DDC31" s="56"/>
      <c r="DDD31" s="56"/>
      <c r="DDE31" s="56"/>
      <c r="DDF31" s="56"/>
      <c r="DDG31" s="56"/>
      <c r="DDH31" s="56"/>
      <c r="DDI31" s="56"/>
      <c r="DDJ31" s="56"/>
      <c r="DDK31" s="56"/>
      <c r="DDL31" s="56"/>
      <c r="DDM31" s="56"/>
      <c r="DDN31" s="56"/>
      <c r="DDO31" s="56"/>
      <c r="DDP31" s="56"/>
      <c r="DDQ31" s="56"/>
      <c r="DDR31" s="56"/>
      <c r="DDS31" s="56"/>
      <c r="DDT31" s="56"/>
      <c r="DDU31" s="56"/>
      <c r="DDV31" s="56"/>
      <c r="DDW31" s="56"/>
      <c r="DDX31" s="56"/>
      <c r="DDY31" s="56"/>
      <c r="DDZ31" s="56"/>
      <c r="DEA31" s="56"/>
      <c r="DEB31" s="56"/>
      <c r="DEC31" s="56"/>
      <c r="DED31" s="56"/>
      <c r="DEE31" s="56"/>
      <c r="DEF31" s="56"/>
      <c r="DEG31" s="56"/>
      <c r="DEH31" s="56"/>
      <c r="DEI31" s="56"/>
      <c r="DEJ31" s="56"/>
      <c r="DEK31" s="56"/>
      <c r="DEL31" s="56"/>
      <c r="DEM31" s="56"/>
      <c r="DEN31" s="56"/>
      <c r="DEO31" s="56"/>
      <c r="DEP31" s="56"/>
      <c r="DEQ31" s="56"/>
      <c r="DER31" s="56"/>
      <c r="DES31" s="56"/>
      <c r="DET31" s="56"/>
      <c r="DEU31" s="56"/>
      <c r="DEV31" s="56"/>
      <c r="DEW31" s="56"/>
      <c r="DEX31" s="56"/>
      <c r="DEY31" s="56"/>
      <c r="DEZ31" s="56"/>
      <c r="DFA31" s="56"/>
      <c r="DFB31" s="56"/>
      <c r="DFC31" s="56"/>
      <c r="DFD31" s="56"/>
      <c r="DFE31" s="56"/>
      <c r="DFF31" s="56"/>
      <c r="DFG31" s="56"/>
      <c r="DFH31" s="56"/>
      <c r="DFI31" s="56"/>
      <c r="DFJ31" s="56"/>
      <c r="DFK31" s="56"/>
      <c r="DFL31" s="56"/>
      <c r="DFM31" s="56"/>
      <c r="DFN31" s="56"/>
      <c r="DFO31" s="56"/>
      <c r="DFP31" s="56"/>
      <c r="DFQ31" s="56"/>
      <c r="DFR31" s="56"/>
      <c r="DFS31" s="56"/>
      <c r="DFT31" s="56"/>
      <c r="DFU31" s="56"/>
      <c r="DFV31" s="56"/>
      <c r="DFW31" s="56"/>
      <c r="DFX31" s="56"/>
      <c r="DFY31" s="56"/>
      <c r="DFZ31" s="56"/>
      <c r="DGA31" s="56"/>
      <c r="DGB31" s="56"/>
      <c r="DGC31" s="56"/>
      <c r="DGD31" s="56"/>
      <c r="DGE31" s="56"/>
      <c r="DGF31" s="56"/>
      <c r="DGG31" s="56"/>
      <c r="DGH31" s="56"/>
      <c r="DGI31" s="56"/>
      <c r="DGJ31" s="56"/>
      <c r="DGK31" s="56"/>
      <c r="DGL31" s="56"/>
      <c r="DGM31" s="56"/>
      <c r="DGN31" s="56"/>
      <c r="DGO31" s="56"/>
      <c r="DGP31" s="56"/>
      <c r="DGQ31" s="56"/>
      <c r="DGR31" s="56"/>
      <c r="DGS31" s="56"/>
      <c r="DGT31" s="56"/>
      <c r="DGU31" s="56"/>
      <c r="DGV31" s="56"/>
      <c r="DGW31" s="56"/>
      <c r="DGX31" s="56"/>
      <c r="DGY31" s="56"/>
      <c r="DGZ31" s="56"/>
      <c r="DHA31" s="56"/>
      <c r="DHB31" s="56"/>
      <c r="DHC31" s="56"/>
      <c r="DHD31" s="56"/>
      <c r="DHE31" s="56"/>
      <c r="DHF31" s="56"/>
      <c r="DHG31" s="56"/>
      <c r="DHH31" s="56"/>
      <c r="DHI31" s="56"/>
      <c r="DHJ31" s="56"/>
      <c r="DHK31" s="56"/>
      <c r="DHL31" s="56"/>
      <c r="DHM31" s="56"/>
      <c r="DHN31" s="56"/>
      <c r="DHO31" s="56"/>
      <c r="DHP31" s="56"/>
      <c r="DHQ31" s="56"/>
      <c r="DHR31" s="56"/>
      <c r="DHS31" s="56"/>
      <c r="DHT31" s="56"/>
      <c r="DHU31" s="56"/>
      <c r="DHV31" s="56"/>
      <c r="DHW31" s="56"/>
      <c r="DHX31" s="56"/>
      <c r="DHY31" s="56"/>
      <c r="DHZ31" s="56"/>
      <c r="DIA31" s="56"/>
      <c r="DIB31" s="56"/>
      <c r="DIC31" s="56"/>
      <c r="DID31" s="56"/>
      <c r="DIE31" s="56"/>
      <c r="DIF31" s="56"/>
      <c r="DIG31" s="56"/>
      <c r="DIH31" s="56"/>
      <c r="DII31" s="56"/>
      <c r="DIJ31" s="56"/>
      <c r="DIK31" s="56"/>
      <c r="DIL31" s="56"/>
      <c r="DIM31" s="56"/>
      <c r="DIN31" s="56"/>
      <c r="DIO31" s="56"/>
      <c r="DIP31" s="56"/>
      <c r="DIQ31" s="56"/>
      <c r="DIR31" s="56"/>
      <c r="DIS31" s="56"/>
      <c r="DIT31" s="56"/>
      <c r="DIU31" s="56"/>
      <c r="DIV31" s="56"/>
      <c r="DIW31" s="56"/>
      <c r="DIX31" s="56"/>
      <c r="DIY31" s="56"/>
      <c r="DIZ31" s="56"/>
      <c r="DJA31" s="56"/>
      <c r="DJB31" s="56"/>
      <c r="DJC31" s="56"/>
      <c r="DJD31" s="56"/>
      <c r="DJE31" s="56"/>
      <c r="DJF31" s="56"/>
      <c r="DJG31" s="56"/>
      <c r="DJH31" s="56"/>
      <c r="DJI31" s="56"/>
      <c r="DJJ31" s="56"/>
      <c r="DJK31" s="56"/>
      <c r="DJL31" s="56"/>
      <c r="DJM31" s="56"/>
      <c r="DJN31" s="56"/>
      <c r="DJO31" s="56"/>
      <c r="DJP31" s="56"/>
      <c r="DJQ31" s="56"/>
      <c r="DJR31" s="56"/>
      <c r="DJS31" s="56"/>
      <c r="DJT31" s="56"/>
      <c r="DJU31" s="56"/>
      <c r="DJV31" s="56"/>
      <c r="DJW31" s="56"/>
      <c r="DJX31" s="56"/>
      <c r="DJY31" s="56"/>
      <c r="DJZ31" s="56"/>
      <c r="DKA31" s="56"/>
      <c r="DKB31" s="56"/>
      <c r="DKC31" s="56"/>
      <c r="DKD31" s="56"/>
      <c r="DKE31" s="56"/>
      <c r="DKF31" s="56"/>
      <c r="DKG31" s="56"/>
      <c r="DKH31" s="56"/>
      <c r="DKI31" s="56"/>
      <c r="DKJ31" s="56"/>
      <c r="DKK31" s="56"/>
      <c r="DKL31" s="56"/>
      <c r="DKM31" s="56"/>
      <c r="DKN31" s="56"/>
      <c r="DKO31" s="56"/>
      <c r="DKP31" s="56"/>
      <c r="DKQ31" s="56"/>
      <c r="DKR31" s="56"/>
      <c r="DKS31" s="56"/>
      <c r="DKT31" s="56"/>
      <c r="DKU31" s="56"/>
      <c r="DKV31" s="56"/>
      <c r="DKW31" s="56"/>
      <c r="DKX31" s="56"/>
      <c r="DKY31" s="56"/>
      <c r="DKZ31" s="56"/>
      <c r="DLA31" s="56"/>
      <c r="DLB31" s="56"/>
      <c r="DLC31" s="56"/>
      <c r="DLD31" s="56"/>
      <c r="DLE31" s="56"/>
      <c r="DLF31" s="56"/>
      <c r="DLG31" s="56"/>
      <c r="DLH31" s="56"/>
      <c r="DLI31" s="56"/>
      <c r="DLJ31" s="56"/>
      <c r="DLK31" s="56"/>
      <c r="DLL31" s="56"/>
      <c r="DLM31" s="56"/>
      <c r="DLN31" s="56"/>
      <c r="DLO31" s="56"/>
      <c r="DLP31" s="56"/>
      <c r="DLQ31" s="56"/>
      <c r="DLR31" s="56"/>
      <c r="DLS31" s="56"/>
      <c r="DLT31" s="56"/>
      <c r="DLU31" s="56"/>
      <c r="DLV31" s="56"/>
      <c r="DLW31" s="56"/>
      <c r="DLX31" s="56"/>
      <c r="DLY31" s="56"/>
      <c r="DLZ31" s="56"/>
      <c r="DMA31" s="56"/>
      <c r="DMB31" s="56"/>
      <c r="DMC31" s="56"/>
      <c r="DMD31" s="56"/>
      <c r="DME31" s="56"/>
      <c r="DMF31" s="56"/>
      <c r="DMG31" s="56"/>
      <c r="DMH31" s="56"/>
      <c r="DMI31" s="56"/>
      <c r="DMJ31" s="56"/>
      <c r="DMK31" s="56"/>
      <c r="DML31" s="56"/>
      <c r="DMM31" s="56"/>
      <c r="DMN31" s="56"/>
      <c r="DMO31" s="56"/>
      <c r="DMP31" s="56"/>
      <c r="DMQ31" s="56"/>
      <c r="DMR31" s="56"/>
      <c r="DMS31" s="56"/>
      <c r="DMT31" s="56"/>
      <c r="DMU31" s="56"/>
      <c r="DMV31" s="56"/>
      <c r="DMW31" s="56"/>
      <c r="DMX31" s="56"/>
      <c r="DMY31" s="56"/>
      <c r="DMZ31" s="56"/>
      <c r="DNA31" s="56"/>
      <c r="DNB31" s="56"/>
      <c r="DNC31" s="56"/>
      <c r="DND31" s="56"/>
      <c r="DNE31" s="56"/>
      <c r="DNF31" s="56"/>
      <c r="DNG31" s="56"/>
      <c r="DNH31" s="56"/>
      <c r="DNI31" s="56"/>
      <c r="DNJ31" s="56"/>
      <c r="DNK31" s="56"/>
      <c r="DNL31" s="56"/>
      <c r="DNM31" s="56"/>
      <c r="DNN31" s="56"/>
      <c r="DNO31" s="56"/>
      <c r="DNP31" s="56"/>
      <c r="DNQ31" s="56"/>
      <c r="DNR31" s="56"/>
      <c r="DNS31" s="56"/>
      <c r="DNT31" s="56"/>
      <c r="DNU31" s="56"/>
      <c r="DNV31" s="56"/>
      <c r="DNW31" s="56"/>
      <c r="DNX31" s="56"/>
      <c r="DNY31" s="56"/>
      <c r="DNZ31" s="56"/>
      <c r="DOA31" s="56"/>
      <c r="DOB31" s="56"/>
      <c r="DOC31" s="56"/>
      <c r="DOD31" s="56"/>
      <c r="DOE31" s="56"/>
      <c r="DOF31" s="56"/>
      <c r="DOG31" s="56"/>
      <c r="DOH31" s="56"/>
      <c r="DOI31" s="56"/>
      <c r="DOJ31" s="56"/>
      <c r="DOK31" s="56"/>
      <c r="DOL31" s="56"/>
      <c r="DOM31" s="56"/>
      <c r="DON31" s="56"/>
      <c r="DOO31" s="56"/>
      <c r="DOP31" s="56"/>
      <c r="DOQ31" s="56"/>
      <c r="DOR31" s="56"/>
      <c r="DOS31" s="56"/>
      <c r="DOT31" s="56"/>
      <c r="DOU31" s="56"/>
      <c r="DOV31" s="56"/>
      <c r="DOW31" s="56"/>
      <c r="DOX31" s="56"/>
      <c r="DOY31" s="56"/>
      <c r="DOZ31" s="56"/>
      <c r="DPA31" s="56"/>
      <c r="DPB31" s="56"/>
      <c r="DPC31" s="56"/>
      <c r="DPD31" s="56"/>
      <c r="DPE31" s="56"/>
      <c r="DPF31" s="56"/>
      <c r="DPG31" s="56"/>
      <c r="DPH31" s="56"/>
      <c r="DPI31" s="56"/>
      <c r="DPJ31" s="56"/>
      <c r="DPK31" s="56"/>
      <c r="DPL31" s="56"/>
      <c r="DPM31" s="56"/>
      <c r="DPN31" s="56"/>
      <c r="DPO31" s="56"/>
      <c r="DPP31" s="56"/>
      <c r="DPQ31" s="56"/>
      <c r="DPR31" s="56"/>
      <c r="DPS31" s="56"/>
      <c r="DPT31" s="56"/>
      <c r="DPU31" s="56"/>
      <c r="DPV31" s="56"/>
      <c r="DPW31" s="56"/>
      <c r="DPX31" s="56"/>
      <c r="DPY31" s="56"/>
      <c r="DPZ31" s="56"/>
      <c r="DQA31" s="56"/>
      <c r="DQB31" s="56"/>
      <c r="DQC31" s="56"/>
      <c r="DQD31" s="56"/>
      <c r="DQE31" s="56"/>
      <c r="DQF31" s="56"/>
      <c r="DQG31" s="56"/>
      <c r="DQH31" s="56"/>
      <c r="DQI31" s="56"/>
      <c r="DQJ31" s="56"/>
      <c r="DQK31" s="56"/>
      <c r="DQL31" s="56"/>
      <c r="DQM31" s="56"/>
      <c r="DQN31" s="56"/>
      <c r="DQO31" s="56"/>
      <c r="DQP31" s="56"/>
      <c r="DQQ31" s="56"/>
      <c r="DQR31" s="56"/>
      <c r="DQS31" s="56"/>
      <c r="DQT31" s="56"/>
      <c r="DQU31" s="56"/>
      <c r="DQV31" s="56"/>
      <c r="DQW31" s="56"/>
      <c r="DQX31" s="56"/>
      <c r="DQY31" s="56"/>
      <c r="DQZ31" s="56"/>
      <c r="DRA31" s="56"/>
      <c r="DRB31" s="56"/>
      <c r="DRC31" s="56"/>
      <c r="DRD31" s="56"/>
      <c r="DRE31" s="56"/>
      <c r="DRF31" s="56"/>
      <c r="DRG31" s="56"/>
      <c r="DRH31" s="56"/>
      <c r="DRI31" s="56"/>
      <c r="DRJ31" s="56"/>
      <c r="DRK31" s="56"/>
      <c r="DRL31" s="56"/>
      <c r="DRM31" s="56"/>
      <c r="DRN31" s="56"/>
      <c r="DRO31" s="56"/>
      <c r="DRP31" s="56"/>
      <c r="DRQ31" s="56"/>
      <c r="DRR31" s="56"/>
      <c r="DRS31" s="56"/>
      <c r="DRT31" s="56"/>
      <c r="DRU31" s="56"/>
      <c r="DRV31" s="56"/>
      <c r="DRW31" s="56"/>
      <c r="DRX31" s="56"/>
      <c r="DRY31" s="56"/>
      <c r="DRZ31" s="56"/>
      <c r="DSA31" s="56"/>
      <c r="DSB31" s="56"/>
      <c r="DSC31" s="56"/>
      <c r="DSD31" s="56"/>
      <c r="DSE31" s="56"/>
      <c r="DSF31" s="56"/>
      <c r="DSG31" s="56"/>
      <c r="DSH31" s="56"/>
      <c r="DSI31" s="56"/>
      <c r="DSJ31" s="56"/>
      <c r="DSK31" s="56"/>
      <c r="DSL31" s="56"/>
      <c r="DSM31" s="56"/>
      <c r="DSN31" s="56"/>
      <c r="DSO31" s="56"/>
      <c r="DSP31" s="56"/>
      <c r="DSQ31" s="56"/>
      <c r="DSR31" s="56"/>
      <c r="DSS31" s="56"/>
      <c r="DST31" s="56"/>
      <c r="DSU31" s="56"/>
      <c r="DSV31" s="56"/>
      <c r="DSW31" s="56"/>
      <c r="DSX31" s="56"/>
      <c r="DSY31" s="56"/>
      <c r="DSZ31" s="56"/>
      <c r="DTA31" s="56"/>
      <c r="DTB31" s="56"/>
      <c r="DTC31" s="56"/>
      <c r="DTD31" s="56"/>
      <c r="DTE31" s="56"/>
      <c r="DTF31" s="56"/>
      <c r="DTG31" s="56"/>
      <c r="DTH31" s="56"/>
      <c r="DTI31" s="56"/>
      <c r="DTJ31" s="56"/>
      <c r="DTK31" s="56"/>
      <c r="DTL31" s="56"/>
      <c r="DTM31" s="56"/>
      <c r="DTN31" s="56"/>
      <c r="DTO31" s="56"/>
      <c r="DTP31" s="56"/>
      <c r="DTQ31" s="56"/>
      <c r="DTR31" s="56"/>
      <c r="DTS31" s="56"/>
      <c r="DTT31" s="56"/>
      <c r="DTU31" s="56"/>
      <c r="DTV31" s="56"/>
      <c r="DTW31" s="56"/>
      <c r="DTX31" s="56"/>
      <c r="DTY31" s="56"/>
      <c r="DTZ31" s="56"/>
      <c r="DUA31" s="56"/>
      <c r="DUB31" s="56"/>
      <c r="DUC31" s="56"/>
      <c r="DUD31" s="56"/>
      <c r="DUE31" s="56"/>
      <c r="DUF31" s="56"/>
      <c r="DUG31" s="56"/>
      <c r="DUH31" s="56"/>
      <c r="DUI31" s="56"/>
      <c r="DUJ31" s="56"/>
      <c r="DUK31" s="56"/>
      <c r="DUL31" s="56"/>
      <c r="DUM31" s="56"/>
      <c r="DUN31" s="56"/>
      <c r="DUO31" s="56"/>
      <c r="DUP31" s="56"/>
      <c r="DUQ31" s="56"/>
      <c r="DUR31" s="56"/>
      <c r="DUS31" s="56"/>
      <c r="DUT31" s="56"/>
      <c r="DUU31" s="56"/>
      <c r="DUV31" s="56"/>
      <c r="DUW31" s="56"/>
      <c r="DUX31" s="56"/>
      <c r="DUY31" s="56"/>
      <c r="DUZ31" s="56"/>
      <c r="DVA31" s="56"/>
      <c r="DVB31" s="56"/>
      <c r="DVC31" s="56"/>
      <c r="DVD31" s="56"/>
      <c r="DVE31" s="56"/>
      <c r="DVF31" s="56"/>
      <c r="DVG31" s="56"/>
      <c r="DVH31" s="56"/>
      <c r="DVI31" s="56"/>
      <c r="DVJ31" s="56"/>
      <c r="DVK31" s="56"/>
      <c r="DVL31" s="56"/>
      <c r="DVM31" s="56"/>
      <c r="DVN31" s="56"/>
      <c r="DVO31" s="56"/>
      <c r="DVP31" s="56"/>
      <c r="DVQ31" s="56"/>
      <c r="DVR31" s="56"/>
      <c r="DVS31" s="56"/>
      <c r="DVT31" s="56"/>
      <c r="DVU31" s="56"/>
      <c r="DVV31" s="56"/>
      <c r="DVW31" s="56"/>
      <c r="DVX31" s="56"/>
      <c r="DVY31" s="56"/>
      <c r="DVZ31" s="56"/>
      <c r="DWA31" s="56"/>
      <c r="DWB31" s="56"/>
      <c r="DWC31" s="56"/>
      <c r="DWD31" s="56"/>
      <c r="DWE31" s="56"/>
      <c r="DWF31" s="56"/>
      <c r="DWG31" s="56"/>
      <c r="DWH31" s="56"/>
      <c r="DWI31" s="56"/>
      <c r="DWJ31" s="56"/>
      <c r="DWK31" s="56"/>
      <c r="DWL31" s="56"/>
      <c r="DWM31" s="56"/>
      <c r="DWN31" s="56"/>
      <c r="DWO31" s="56"/>
      <c r="DWP31" s="56"/>
      <c r="DWQ31" s="56"/>
      <c r="DWR31" s="56"/>
      <c r="DWS31" s="56"/>
      <c r="DWT31" s="56"/>
      <c r="DWU31" s="56"/>
      <c r="DWV31" s="56"/>
      <c r="DWW31" s="56"/>
      <c r="DWX31" s="56"/>
      <c r="DWY31" s="56"/>
      <c r="DWZ31" s="56"/>
      <c r="DXA31" s="56"/>
      <c r="DXB31" s="56"/>
      <c r="DXC31" s="56"/>
      <c r="DXD31" s="56"/>
      <c r="DXE31" s="56"/>
      <c r="DXF31" s="56"/>
      <c r="DXG31" s="56"/>
      <c r="DXH31" s="56"/>
      <c r="DXI31" s="56"/>
      <c r="DXJ31" s="56"/>
      <c r="DXK31" s="56"/>
      <c r="DXL31" s="56"/>
      <c r="DXM31" s="56"/>
      <c r="DXN31" s="56"/>
      <c r="DXO31" s="56"/>
      <c r="DXP31" s="56"/>
      <c r="DXQ31" s="56"/>
      <c r="DXR31" s="56"/>
      <c r="DXS31" s="56"/>
      <c r="DXT31" s="56"/>
      <c r="DXU31" s="56"/>
      <c r="DXV31" s="56"/>
      <c r="DXW31" s="56"/>
      <c r="DXX31" s="56"/>
      <c r="DXY31" s="56"/>
      <c r="DXZ31" s="56"/>
      <c r="DYA31" s="56"/>
      <c r="DYB31" s="56"/>
      <c r="DYC31" s="56"/>
      <c r="DYD31" s="56"/>
      <c r="DYE31" s="56"/>
      <c r="DYF31" s="56"/>
      <c r="DYG31" s="56"/>
      <c r="DYH31" s="56"/>
      <c r="DYI31" s="56"/>
      <c r="DYJ31" s="56"/>
      <c r="DYK31" s="56"/>
      <c r="DYL31" s="56"/>
      <c r="DYM31" s="56"/>
      <c r="DYN31" s="56"/>
      <c r="DYO31" s="56"/>
      <c r="DYP31" s="56"/>
      <c r="DYQ31" s="56"/>
      <c r="DYR31" s="56"/>
      <c r="DYS31" s="56"/>
      <c r="DYT31" s="56"/>
      <c r="DYU31" s="56"/>
      <c r="DYV31" s="56"/>
      <c r="DYW31" s="56"/>
      <c r="DYX31" s="56"/>
      <c r="DYY31" s="56"/>
      <c r="DYZ31" s="56"/>
      <c r="DZA31" s="56"/>
      <c r="DZB31" s="56"/>
      <c r="DZC31" s="56"/>
      <c r="DZD31" s="56"/>
      <c r="DZE31" s="56"/>
      <c r="DZF31" s="56"/>
      <c r="DZG31" s="56"/>
      <c r="DZH31" s="56"/>
      <c r="DZI31" s="56"/>
      <c r="DZJ31" s="56"/>
      <c r="DZK31" s="56"/>
      <c r="DZL31" s="56"/>
      <c r="DZM31" s="56"/>
      <c r="DZN31" s="56"/>
      <c r="DZO31" s="56"/>
      <c r="DZP31" s="56"/>
      <c r="DZQ31" s="56"/>
      <c r="DZR31" s="56"/>
      <c r="DZS31" s="56"/>
      <c r="DZT31" s="56"/>
      <c r="DZU31" s="56"/>
      <c r="DZV31" s="56"/>
      <c r="DZW31" s="56"/>
      <c r="DZX31" s="56"/>
      <c r="DZY31" s="56"/>
      <c r="DZZ31" s="56"/>
      <c r="EAA31" s="56"/>
      <c r="EAB31" s="56"/>
      <c r="EAC31" s="56"/>
      <c r="EAD31" s="56"/>
      <c r="EAE31" s="56"/>
      <c r="EAF31" s="56"/>
      <c r="EAG31" s="56"/>
      <c r="EAH31" s="56"/>
      <c r="EAI31" s="56"/>
      <c r="EAJ31" s="56"/>
      <c r="EAK31" s="56"/>
      <c r="EAL31" s="56"/>
      <c r="EAM31" s="56"/>
      <c r="EAN31" s="56"/>
      <c r="EAO31" s="56"/>
      <c r="EAP31" s="56"/>
      <c r="EAQ31" s="56"/>
      <c r="EAR31" s="56"/>
      <c r="EAS31" s="56"/>
      <c r="EAT31" s="56"/>
      <c r="EAU31" s="56"/>
      <c r="EAV31" s="56"/>
      <c r="EAW31" s="56"/>
      <c r="EAX31" s="56"/>
      <c r="EAY31" s="56"/>
      <c r="EAZ31" s="56"/>
      <c r="EBA31" s="56"/>
      <c r="EBB31" s="56"/>
      <c r="EBC31" s="56"/>
      <c r="EBD31" s="56"/>
      <c r="EBE31" s="56"/>
      <c r="EBF31" s="56"/>
      <c r="EBG31" s="56"/>
      <c r="EBH31" s="56"/>
      <c r="EBI31" s="56"/>
      <c r="EBJ31" s="56"/>
      <c r="EBK31" s="56"/>
      <c r="EBL31" s="56"/>
      <c r="EBM31" s="56"/>
      <c r="EBN31" s="56"/>
      <c r="EBO31" s="56"/>
      <c r="EBP31" s="56"/>
      <c r="EBQ31" s="56"/>
      <c r="EBR31" s="56"/>
      <c r="EBS31" s="56"/>
      <c r="EBT31" s="56"/>
      <c r="EBU31" s="56"/>
      <c r="EBV31" s="56"/>
      <c r="EBW31" s="56"/>
      <c r="EBX31" s="56"/>
      <c r="EBY31" s="56"/>
      <c r="EBZ31" s="56"/>
      <c r="ECA31" s="56"/>
      <c r="ECB31" s="56"/>
      <c r="ECC31" s="56"/>
      <c r="ECD31" s="56"/>
      <c r="ECE31" s="56"/>
      <c r="ECF31" s="56"/>
      <c r="ECG31" s="56"/>
      <c r="ECH31" s="56"/>
      <c r="ECI31" s="56"/>
      <c r="ECJ31" s="56"/>
      <c r="ECK31" s="56"/>
      <c r="ECL31" s="56"/>
      <c r="ECM31" s="56"/>
      <c r="ECN31" s="56"/>
      <c r="ECO31" s="56"/>
      <c r="ECP31" s="56"/>
      <c r="ECQ31" s="56"/>
      <c r="ECR31" s="56"/>
      <c r="ECS31" s="56"/>
      <c r="ECT31" s="56"/>
      <c r="ECU31" s="56"/>
      <c r="ECV31" s="56"/>
      <c r="ECW31" s="56"/>
      <c r="ECX31" s="56"/>
      <c r="ECY31" s="56"/>
      <c r="ECZ31" s="56"/>
      <c r="EDA31" s="56"/>
      <c r="EDB31" s="56"/>
      <c r="EDC31" s="56"/>
      <c r="EDD31" s="56"/>
      <c r="EDE31" s="56"/>
      <c r="EDF31" s="56"/>
      <c r="EDG31" s="56"/>
      <c r="EDH31" s="56"/>
      <c r="EDI31" s="56"/>
      <c r="EDJ31" s="56"/>
      <c r="EDK31" s="56"/>
      <c r="EDL31" s="56"/>
      <c r="EDM31" s="56"/>
      <c r="EDN31" s="56"/>
      <c r="EDO31" s="56"/>
      <c r="EDP31" s="56"/>
      <c r="EDQ31" s="56"/>
      <c r="EDR31" s="56"/>
      <c r="EDS31" s="56"/>
      <c r="EDT31" s="56"/>
      <c r="EDU31" s="56"/>
      <c r="EDV31" s="56"/>
      <c r="EDW31" s="56"/>
      <c r="EDX31" s="56"/>
      <c r="EDY31" s="56"/>
      <c r="EDZ31" s="56"/>
      <c r="EEA31" s="56"/>
      <c r="EEB31" s="56"/>
      <c r="EEC31" s="56"/>
      <c r="EED31" s="56"/>
      <c r="EEE31" s="56"/>
      <c r="EEF31" s="56"/>
      <c r="EEG31" s="56"/>
      <c r="EEH31" s="56"/>
      <c r="EEI31" s="56"/>
      <c r="EEJ31" s="56"/>
      <c r="EEK31" s="56"/>
      <c r="EEL31" s="56"/>
      <c r="EEM31" s="56"/>
      <c r="EEN31" s="56"/>
      <c r="EEO31" s="56"/>
      <c r="EEP31" s="56"/>
      <c r="EEQ31" s="56"/>
      <c r="EER31" s="56"/>
      <c r="EES31" s="56"/>
      <c r="EET31" s="56"/>
      <c r="EEU31" s="56"/>
      <c r="EEV31" s="56"/>
      <c r="EEW31" s="56"/>
      <c r="EEX31" s="56"/>
      <c r="EEY31" s="56"/>
      <c r="EEZ31" s="56"/>
      <c r="EFA31" s="56"/>
      <c r="EFB31" s="56"/>
      <c r="EFC31" s="56"/>
      <c r="EFD31" s="56"/>
      <c r="EFE31" s="56"/>
      <c r="EFF31" s="56"/>
      <c r="EFG31" s="56"/>
      <c r="EFH31" s="56"/>
      <c r="EFI31" s="56"/>
      <c r="EFJ31" s="56"/>
      <c r="EFK31" s="56"/>
      <c r="EFL31" s="56"/>
      <c r="EFM31" s="56"/>
      <c r="EFN31" s="56"/>
      <c r="EFO31" s="56"/>
      <c r="EFP31" s="56"/>
      <c r="EFQ31" s="56"/>
      <c r="EFR31" s="56"/>
      <c r="EFS31" s="56"/>
      <c r="EFT31" s="56"/>
      <c r="EFU31" s="56"/>
      <c r="EFV31" s="56"/>
      <c r="EFW31" s="56"/>
      <c r="EFX31" s="56"/>
      <c r="EFY31" s="56"/>
      <c r="EFZ31" s="56"/>
      <c r="EGA31" s="56"/>
      <c r="EGB31" s="56"/>
      <c r="EGC31" s="56"/>
      <c r="EGD31" s="56"/>
      <c r="EGE31" s="56"/>
      <c r="EGF31" s="56"/>
      <c r="EGG31" s="56"/>
      <c r="EGH31" s="56"/>
      <c r="EGI31" s="56"/>
      <c r="EGJ31" s="56"/>
      <c r="EGK31" s="56"/>
      <c r="EGL31" s="56"/>
      <c r="EGM31" s="56"/>
      <c r="EGN31" s="56"/>
      <c r="EGO31" s="56"/>
      <c r="EGP31" s="56"/>
      <c r="EGQ31" s="56"/>
      <c r="EGR31" s="56"/>
      <c r="EGS31" s="56"/>
      <c r="EGT31" s="56"/>
      <c r="EGU31" s="56"/>
      <c r="EGV31" s="56"/>
      <c r="EGW31" s="56"/>
      <c r="EGX31" s="56"/>
      <c r="EGY31" s="56"/>
      <c r="EGZ31" s="56"/>
      <c r="EHA31" s="56"/>
      <c r="EHB31" s="56"/>
      <c r="EHC31" s="56"/>
      <c r="EHD31" s="56"/>
      <c r="EHE31" s="56"/>
      <c r="EHF31" s="56"/>
      <c r="EHG31" s="56"/>
      <c r="EHH31" s="56"/>
      <c r="EHI31" s="56"/>
      <c r="EHJ31" s="56"/>
      <c r="EHK31" s="56"/>
      <c r="EHL31" s="56"/>
      <c r="EHM31" s="56"/>
      <c r="EHN31" s="56"/>
      <c r="EHO31" s="56"/>
      <c r="EHP31" s="56"/>
      <c r="EHQ31" s="56"/>
      <c r="EHR31" s="56"/>
      <c r="EHS31" s="56"/>
      <c r="EHT31" s="56"/>
      <c r="EHU31" s="56"/>
      <c r="EHV31" s="56"/>
      <c r="EHW31" s="56"/>
      <c r="EHX31" s="56"/>
      <c r="EHY31" s="56"/>
      <c r="EHZ31" s="56"/>
      <c r="EIA31" s="56"/>
      <c r="EIB31" s="56"/>
      <c r="EIC31" s="56"/>
      <c r="EID31" s="56"/>
      <c r="EIE31" s="56"/>
      <c r="EIF31" s="56"/>
      <c r="EIG31" s="56"/>
      <c r="EIH31" s="56"/>
      <c r="EII31" s="56"/>
      <c r="EIJ31" s="56"/>
      <c r="EIK31" s="56"/>
      <c r="EIL31" s="56"/>
      <c r="EIM31" s="56"/>
      <c r="EIN31" s="56"/>
      <c r="EIO31" s="56"/>
      <c r="EIP31" s="56"/>
      <c r="EIQ31" s="56"/>
      <c r="EIR31" s="56"/>
      <c r="EIS31" s="56"/>
      <c r="EIT31" s="56"/>
      <c r="EIU31" s="56"/>
      <c r="EIV31" s="56"/>
      <c r="EIW31" s="56"/>
      <c r="EIX31" s="56"/>
      <c r="EIY31" s="56"/>
      <c r="EIZ31" s="56"/>
      <c r="EJA31" s="56"/>
      <c r="EJB31" s="56"/>
      <c r="EJC31" s="56"/>
      <c r="EJD31" s="56"/>
      <c r="EJE31" s="56"/>
      <c r="EJF31" s="56"/>
      <c r="EJG31" s="56"/>
      <c r="EJH31" s="56"/>
      <c r="EJI31" s="56"/>
      <c r="EJJ31" s="56"/>
      <c r="EJK31" s="56"/>
      <c r="EJL31" s="56"/>
      <c r="EJM31" s="56"/>
      <c r="EJN31" s="56"/>
      <c r="EJO31" s="56"/>
      <c r="EJP31" s="56"/>
      <c r="EJQ31" s="56"/>
      <c r="EJR31" s="56"/>
      <c r="EJS31" s="56"/>
      <c r="EJT31" s="56"/>
      <c r="EJU31" s="56"/>
      <c r="EJV31" s="56"/>
      <c r="EJW31" s="56"/>
      <c r="EJX31" s="56"/>
      <c r="EJY31" s="56"/>
      <c r="EJZ31" s="56"/>
      <c r="EKA31" s="56"/>
      <c r="EKB31" s="56"/>
      <c r="EKC31" s="56"/>
      <c r="EKD31" s="56"/>
      <c r="EKE31" s="56"/>
      <c r="EKF31" s="56"/>
      <c r="EKG31" s="56"/>
      <c r="EKH31" s="56"/>
      <c r="EKI31" s="56"/>
      <c r="EKJ31" s="56"/>
      <c r="EKK31" s="56"/>
      <c r="EKL31" s="56"/>
      <c r="EKM31" s="56"/>
      <c r="EKN31" s="56"/>
      <c r="EKO31" s="56"/>
      <c r="EKP31" s="56"/>
      <c r="EKQ31" s="56"/>
      <c r="EKR31" s="56"/>
      <c r="EKS31" s="56"/>
      <c r="EKT31" s="56"/>
      <c r="EKU31" s="56"/>
      <c r="EKV31" s="56"/>
      <c r="EKW31" s="56"/>
      <c r="EKX31" s="56"/>
      <c r="EKY31" s="56"/>
      <c r="EKZ31" s="56"/>
      <c r="ELA31" s="56"/>
      <c r="ELB31" s="56"/>
      <c r="ELC31" s="56"/>
      <c r="ELD31" s="56"/>
      <c r="ELE31" s="56"/>
      <c r="ELF31" s="56"/>
      <c r="ELG31" s="56"/>
      <c r="ELH31" s="56"/>
      <c r="ELI31" s="56"/>
      <c r="ELJ31" s="56"/>
      <c r="ELK31" s="56"/>
      <c r="ELL31" s="56"/>
      <c r="ELM31" s="56"/>
      <c r="ELN31" s="56"/>
      <c r="ELO31" s="56"/>
      <c r="ELP31" s="56"/>
      <c r="ELQ31" s="56"/>
      <c r="ELR31" s="56"/>
      <c r="ELS31" s="56"/>
      <c r="ELT31" s="56"/>
      <c r="ELU31" s="56"/>
      <c r="ELV31" s="56"/>
      <c r="ELW31" s="56"/>
      <c r="ELX31" s="56"/>
      <c r="ELY31" s="56"/>
      <c r="ELZ31" s="56"/>
      <c r="EMA31" s="56"/>
      <c r="EMB31" s="56"/>
      <c r="EMC31" s="56"/>
      <c r="EMD31" s="56"/>
      <c r="EME31" s="56"/>
      <c r="EMF31" s="56"/>
      <c r="EMG31" s="56"/>
      <c r="EMH31" s="56"/>
      <c r="EMI31" s="56"/>
      <c r="EMJ31" s="56"/>
      <c r="EMK31" s="56"/>
      <c r="EML31" s="56"/>
      <c r="EMM31" s="56"/>
      <c r="EMN31" s="56"/>
      <c r="EMO31" s="56"/>
      <c r="EMP31" s="56"/>
      <c r="EMQ31" s="56"/>
      <c r="EMR31" s="56"/>
      <c r="EMS31" s="56"/>
      <c r="EMT31" s="56"/>
      <c r="EMU31" s="56"/>
      <c r="EMV31" s="56"/>
      <c r="EMW31" s="56"/>
      <c r="EMX31" s="56"/>
      <c r="EMY31" s="56"/>
      <c r="EMZ31" s="56"/>
      <c r="ENA31" s="56"/>
      <c r="ENB31" s="56"/>
      <c r="ENC31" s="56"/>
      <c r="END31" s="56"/>
      <c r="ENE31" s="56"/>
      <c r="ENF31" s="56"/>
      <c r="ENG31" s="56"/>
      <c r="ENH31" s="56"/>
      <c r="ENI31" s="56"/>
      <c r="ENJ31" s="56"/>
      <c r="ENK31" s="56"/>
      <c r="ENL31" s="56"/>
      <c r="ENM31" s="56"/>
      <c r="ENN31" s="56"/>
      <c r="ENO31" s="56"/>
      <c r="ENP31" s="56"/>
      <c r="ENQ31" s="56"/>
      <c r="ENR31" s="56"/>
      <c r="ENS31" s="56"/>
      <c r="ENT31" s="56"/>
      <c r="ENU31" s="56"/>
      <c r="ENV31" s="56"/>
      <c r="ENW31" s="56"/>
      <c r="ENX31" s="56"/>
      <c r="ENY31" s="56"/>
      <c r="ENZ31" s="56"/>
      <c r="EOA31" s="56"/>
      <c r="EOB31" s="56"/>
      <c r="EOC31" s="56"/>
      <c r="EOD31" s="56"/>
      <c r="EOE31" s="56"/>
      <c r="EOF31" s="56"/>
      <c r="EOG31" s="56"/>
      <c r="EOH31" s="56"/>
      <c r="EOI31" s="56"/>
      <c r="EOJ31" s="56"/>
      <c r="EOK31" s="56"/>
      <c r="EOL31" s="56"/>
      <c r="EOM31" s="56"/>
      <c r="EON31" s="56"/>
      <c r="EOO31" s="56"/>
      <c r="EOP31" s="56"/>
      <c r="EOQ31" s="56"/>
      <c r="EOR31" s="56"/>
      <c r="EOS31" s="56"/>
      <c r="EOT31" s="56"/>
      <c r="EOU31" s="56"/>
      <c r="EOV31" s="56"/>
      <c r="EOW31" s="56"/>
      <c r="EOX31" s="56"/>
      <c r="EOY31" s="56"/>
      <c r="EOZ31" s="56"/>
      <c r="EPA31" s="56"/>
      <c r="EPB31" s="56"/>
      <c r="EPC31" s="56"/>
      <c r="EPD31" s="56"/>
      <c r="EPE31" s="56"/>
      <c r="EPF31" s="56"/>
      <c r="EPG31" s="56"/>
      <c r="EPH31" s="56"/>
      <c r="EPI31" s="56"/>
      <c r="EPJ31" s="56"/>
      <c r="EPK31" s="56"/>
      <c r="EPL31" s="56"/>
      <c r="EPM31" s="56"/>
      <c r="EPN31" s="56"/>
      <c r="EPO31" s="56"/>
      <c r="EPP31" s="56"/>
      <c r="EPQ31" s="56"/>
      <c r="EPR31" s="56"/>
      <c r="EPS31" s="56"/>
      <c r="EPT31" s="56"/>
      <c r="EPU31" s="56"/>
      <c r="EPV31" s="56"/>
      <c r="EPW31" s="56"/>
      <c r="EPX31" s="56"/>
      <c r="EPY31" s="56"/>
      <c r="EPZ31" s="56"/>
      <c r="EQA31" s="56"/>
      <c r="EQB31" s="56"/>
      <c r="EQC31" s="56"/>
      <c r="EQD31" s="56"/>
      <c r="EQE31" s="56"/>
      <c r="EQF31" s="56"/>
      <c r="EQG31" s="56"/>
      <c r="EQH31" s="56"/>
      <c r="EQI31" s="56"/>
      <c r="EQJ31" s="56"/>
      <c r="EQK31" s="56"/>
      <c r="EQL31" s="56"/>
      <c r="EQM31" s="56"/>
      <c r="EQN31" s="56"/>
      <c r="EQO31" s="56"/>
      <c r="EQP31" s="56"/>
      <c r="EQQ31" s="56"/>
      <c r="EQR31" s="56"/>
      <c r="EQS31" s="56"/>
      <c r="EQT31" s="56"/>
      <c r="EQU31" s="56"/>
      <c r="EQV31" s="56"/>
      <c r="EQW31" s="56"/>
      <c r="EQX31" s="56"/>
      <c r="EQY31" s="56"/>
      <c r="EQZ31" s="56"/>
      <c r="ERA31" s="56"/>
      <c r="ERB31" s="56"/>
      <c r="ERC31" s="56"/>
      <c r="ERD31" s="56"/>
      <c r="ERE31" s="56"/>
      <c r="ERF31" s="56"/>
      <c r="ERG31" s="56"/>
      <c r="ERH31" s="56"/>
      <c r="ERI31" s="56"/>
      <c r="ERJ31" s="56"/>
      <c r="ERK31" s="56"/>
      <c r="ERL31" s="56"/>
      <c r="ERM31" s="56"/>
      <c r="ERN31" s="56"/>
      <c r="ERO31" s="56"/>
      <c r="ERP31" s="56"/>
      <c r="ERQ31" s="56"/>
      <c r="ERR31" s="56"/>
      <c r="ERS31" s="56"/>
      <c r="ERT31" s="56"/>
      <c r="ERU31" s="56"/>
      <c r="ERV31" s="56"/>
      <c r="ERW31" s="56"/>
      <c r="ERX31" s="56"/>
      <c r="ERY31" s="56"/>
      <c r="ERZ31" s="56"/>
      <c r="ESA31" s="56"/>
      <c r="ESB31" s="56"/>
      <c r="ESC31" s="56"/>
      <c r="ESD31" s="56"/>
      <c r="ESE31" s="56"/>
      <c r="ESF31" s="56"/>
      <c r="ESG31" s="56"/>
      <c r="ESH31" s="56"/>
      <c r="ESI31" s="56"/>
      <c r="ESJ31" s="56"/>
      <c r="ESK31" s="56"/>
      <c r="ESL31" s="56"/>
      <c r="ESM31" s="56"/>
      <c r="ESN31" s="56"/>
      <c r="ESO31" s="56"/>
      <c r="ESP31" s="56"/>
      <c r="ESQ31" s="56"/>
      <c r="ESR31" s="56"/>
      <c r="ESS31" s="56"/>
      <c r="EST31" s="56"/>
      <c r="ESU31" s="56"/>
      <c r="ESV31" s="56"/>
      <c r="ESW31" s="56"/>
      <c r="ESX31" s="56"/>
      <c r="ESY31" s="56"/>
      <c r="ESZ31" s="56"/>
      <c r="ETA31" s="56"/>
      <c r="ETB31" s="56"/>
      <c r="ETC31" s="56"/>
      <c r="ETD31" s="56"/>
      <c r="ETE31" s="56"/>
      <c r="ETF31" s="56"/>
      <c r="ETG31" s="56"/>
      <c r="ETH31" s="56"/>
      <c r="ETI31" s="56"/>
      <c r="ETJ31" s="56"/>
      <c r="ETK31" s="56"/>
      <c r="ETL31" s="56"/>
      <c r="ETM31" s="56"/>
      <c r="ETN31" s="56"/>
      <c r="ETO31" s="56"/>
      <c r="ETP31" s="56"/>
      <c r="ETQ31" s="56"/>
      <c r="ETR31" s="56"/>
      <c r="ETS31" s="56"/>
      <c r="ETT31" s="56"/>
      <c r="ETU31" s="56"/>
      <c r="ETV31" s="56"/>
      <c r="ETW31" s="56"/>
      <c r="ETX31" s="56"/>
      <c r="ETY31" s="56"/>
      <c r="ETZ31" s="56"/>
      <c r="EUA31" s="56"/>
      <c r="EUB31" s="56"/>
      <c r="EUC31" s="56"/>
      <c r="EUD31" s="56"/>
      <c r="EUE31" s="56"/>
      <c r="EUF31" s="56"/>
      <c r="EUG31" s="56"/>
      <c r="EUH31" s="56"/>
      <c r="EUI31" s="56"/>
      <c r="EUJ31" s="56"/>
      <c r="EUK31" s="56"/>
      <c r="EUL31" s="56"/>
      <c r="EUM31" s="56"/>
      <c r="EUN31" s="56"/>
      <c r="EUO31" s="56"/>
      <c r="EUP31" s="56"/>
      <c r="EUQ31" s="56"/>
      <c r="EUR31" s="56"/>
      <c r="EUS31" s="56"/>
      <c r="EUT31" s="56"/>
      <c r="EUU31" s="56"/>
      <c r="EUV31" s="56"/>
      <c r="EUW31" s="56"/>
      <c r="EUX31" s="56"/>
      <c r="EUY31" s="56"/>
      <c r="EUZ31" s="56"/>
      <c r="EVA31" s="56"/>
      <c r="EVB31" s="56"/>
      <c r="EVC31" s="56"/>
      <c r="EVD31" s="56"/>
      <c r="EVE31" s="56"/>
      <c r="EVF31" s="56"/>
      <c r="EVG31" s="56"/>
      <c r="EVH31" s="56"/>
      <c r="EVI31" s="56"/>
      <c r="EVJ31" s="56"/>
      <c r="EVK31" s="56"/>
      <c r="EVL31" s="56"/>
      <c r="EVM31" s="56"/>
      <c r="EVN31" s="56"/>
      <c r="EVO31" s="56"/>
      <c r="EVP31" s="56"/>
      <c r="EVQ31" s="56"/>
      <c r="EVR31" s="56"/>
      <c r="EVS31" s="56"/>
      <c r="EVT31" s="56"/>
      <c r="EVU31" s="56"/>
      <c r="EVV31" s="56"/>
      <c r="EVW31" s="56"/>
      <c r="EVX31" s="56"/>
      <c r="EVY31" s="56"/>
      <c r="EVZ31" s="56"/>
      <c r="EWA31" s="56"/>
      <c r="EWB31" s="56"/>
      <c r="EWC31" s="56"/>
      <c r="EWD31" s="56"/>
      <c r="EWE31" s="56"/>
      <c r="EWF31" s="56"/>
      <c r="EWG31" s="56"/>
      <c r="EWH31" s="56"/>
      <c r="EWI31" s="56"/>
      <c r="EWJ31" s="56"/>
      <c r="EWK31" s="56"/>
      <c r="EWL31" s="56"/>
      <c r="EWM31" s="56"/>
      <c r="EWN31" s="56"/>
      <c r="EWO31" s="56"/>
      <c r="EWP31" s="56"/>
      <c r="EWQ31" s="56"/>
      <c r="EWR31" s="56"/>
      <c r="EWS31" s="56"/>
      <c r="EWT31" s="56"/>
      <c r="EWU31" s="56"/>
      <c r="EWV31" s="56"/>
      <c r="EWW31" s="56"/>
      <c r="EWX31" s="56"/>
      <c r="EWY31" s="56"/>
      <c r="EWZ31" s="56"/>
      <c r="EXA31" s="56"/>
      <c r="EXB31" s="56"/>
      <c r="EXC31" s="56"/>
      <c r="EXD31" s="56"/>
      <c r="EXE31" s="56"/>
      <c r="EXF31" s="56"/>
      <c r="EXG31" s="56"/>
      <c r="EXH31" s="56"/>
      <c r="EXI31" s="56"/>
      <c r="EXJ31" s="56"/>
      <c r="EXK31" s="56"/>
      <c r="EXL31" s="56"/>
      <c r="EXM31" s="56"/>
      <c r="EXN31" s="56"/>
      <c r="EXO31" s="56"/>
      <c r="EXP31" s="56"/>
      <c r="EXQ31" s="56"/>
      <c r="EXR31" s="56"/>
      <c r="EXS31" s="56"/>
      <c r="EXT31" s="56"/>
      <c r="EXU31" s="56"/>
      <c r="EXV31" s="56"/>
      <c r="EXW31" s="56"/>
      <c r="EXX31" s="56"/>
      <c r="EXY31" s="56"/>
      <c r="EXZ31" s="56"/>
      <c r="EYA31" s="56"/>
      <c r="EYB31" s="56"/>
      <c r="EYC31" s="56"/>
      <c r="EYD31" s="56"/>
      <c r="EYE31" s="56"/>
      <c r="EYF31" s="56"/>
      <c r="EYG31" s="56"/>
      <c r="EYH31" s="56"/>
      <c r="EYI31" s="56"/>
      <c r="EYJ31" s="56"/>
      <c r="EYK31" s="56"/>
      <c r="EYL31" s="56"/>
      <c r="EYM31" s="56"/>
      <c r="EYN31" s="56"/>
      <c r="EYO31" s="56"/>
      <c r="EYP31" s="56"/>
      <c r="EYQ31" s="56"/>
      <c r="EYR31" s="56"/>
      <c r="EYS31" s="56"/>
      <c r="EYT31" s="56"/>
      <c r="EYU31" s="56"/>
      <c r="EYV31" s="56"/>
      <c r="EYW31" s="56"/>
      <c r="EYX31" s="56"/>
      <c r="EYY31" s="56"/>
      <c r="EYZ31" s="56"/>
      <c r="EZA31" s="56"/>
      <c r="EZB31" s="56"/>
      <c r="EZC31" s="56"/>
      <c r="EZD31" s="56"/>
      <c r="EZE31" s="56"/>
      <c r="EZF31" s="56"/>
      <c r="EZG31" s="56"/>
      <c r="EZH31" s="56"/>
      <c r="EZI31" s="56"/>
      <c r="EZJ31" s="56"/>
      <c r="EZK31" s="56"/>
      <c r="EZL31" s="56"/>
      <c r="EZM31" s="56"/>
      <c r="EZN31" s="56"/>
      <c r="EZO31" s="56"/>
      <c r="EZP31" s="56"/>
      <c r="EZQ31" s="56"/>
      <c r="EZR31" s="56"/>
      <c r="EZS31" s="56"/>
      <c r="EZT31" s="56"/>
      <c r="EZU31" s="56"/>
      <c r="EZV31" s="56"/>
      <c r="EZW31" s="56"/>
      <c r="EZX31" s="56"/>
      <c r="EZY31" s="56"/>
      <c r="EZZ31" s="56"/>
      <c r="FAA31" s="56"/>
      <c r="FAB31" s="56"/>
      <c r="FAC31" s="56"/>
      <c r="FAD31" s="56"/>
      <c r="FAE31" s="56"/>
      <c r="FAF31" s="56"/>
      <c r="FAG31" s="56"/>
      <c r="FAH31" s="56"/>
      <c r="FAI31" s="56"/>
      <c r="FAJ31" s="56"/>
      <c r="FAK31" s="56"/>
      <c r="FAL31" s="56"/>
      <c r="FAM31" s="56"/>
      <c r="FAN31" s="56"/>
      <c r="FAO31" s="56"/>
      <c r="FAP31" s="56"/>
      <c r="FAQ31" s="56"/>
      <c r="FAR31" s="56"/>
      <c r="FAS31" s="56"/>
      <c r="FAT31" s="56"/>
      <c r="FAU31" s="56"/>
      <c r="FAV31" s="56"/>
      <c r="FAW31" s="56"/>
      <c r="FAX31" s="56"/>
      <c r="FAY31" s="56"/>
      <c r="FAZ31" s="56"/>
      <c r="FBA31" s="56"/>
      <c r="FBB31" s="56"/>
      <c r="FBC31" s="56"/>
      <c r="FBD31" s="56"/>
      <c r="FBE31" s="56"/>
      <c r="FBF31" s="56"/>
      <c r="FBG31" s="56"/>
      <c r="FBH31" s="56"/>
      <c r="FBI31" s="56"/>
      <c r="FBJ31" s="56"/>
      <c r="FBK31" s="56"/>
      <c r="FBL31" s="56"/>
      <c r="FBM31" s="56"/>
      <c r="FBN31" s="56"/>
      <c r="FBO31" s="56"/>
      <c r="FBP31" s="56"/>
      <c r="FBQ31" s="56"/>
      <c r="FBR31" s="56"/>
      <c r="FBS31" s="56"/>
      <c r="FBT31" s="56"/>
      <c r="FBU31" s="56"/>
      <c r="FBV31" s="56"/>
      <c r="FBW31" s="56"/>
      <c r="FBX31" s="56"/>
      <c r="FBY31" s="56"/>
      <c r="FBZ31" s="56"/>
      <c r="FCA31" s="56"/>
      <c r="FCB31" s="56"/>
      <c r="FCC31" s="56"/>
      <c r="FCD31" s="56"/>
      <c r="FCE31" s="56"/>
      <c r="FCF31" s="56"/>
      <c r="FCG31" s="56"/>
      <c r="FCH31" s="56"/>
      <c r="FCI31" s="56"/>
      <c r="FCJ31" s="56"/>
      <c r="FCK31" s="56"/>
      <c r="FCL31" s="56"/>
      <c r="FCM31" s="56"/>
      <c r="FCN31" s="56"/>
      <c r="FCO31" s="56"/>
      <c r="FCP31" s="56"/>
      <c r="FCQ31" s="56"/>
      <c r="FCR31" s="56"/>
      <c r="FCS31" s="56"/>
      <c r="FCT31" s="56"/>
      <c r="FCU31" s="56"/>
      <c r="FCV31" s="56"/>
      <c r="FCW31" s="56"/>
      <c r="FCX31" s="56"/>
      <c r="FCY31" s="56"/>
      <c r="FCZ31" s="56"/>
      <c r="FDA31" s="56"/>
      <c r="FDB31" s="56"/>
      <c r="FDC31" s="56"/>
      <c r="FDD31" s="56"/>
      <c r="FDE31" s="56"/>
      <c r="FDF31" s="56"/>
      <c r="FDG31" s="56"/>
      <c r="FDH31" s="56"/>
      <c r="FDI31" s="56"/>
      <c r="FDJ31" s="56"/>
      <c r="FDK31" s="56"/>
      <c r="FDL31" s="56"/>
      <c r="FDM31" s="56"/>
      <c r="FDN31" s="56"/>
      <c r="FDO31" s="56"/>
      <c r="FDP31" s="56"/>
      <c r="FDQ31" s="56"/>
      <c r="FDR31" s="56"/>
      <c r="FDS31" s="56"/>
      <c r="FDT31" s="56"/>
      <c r="FDU31" s="56"/>
      <c r="FDV31" s="56"/>
      <c r="FDW31" s="56"/>
      <c r="FDX31" s="56"/>
      <c r="FDY31" s="56"/>
      <c r="FDZ31" s="56"/>
      <c r="FEA31" s="56"/>
      <c r="FEB31" s="56"/>
      <c r="FEC31" s="56"/>
      <c r="FED31" s="56"/>
      <c r="FEE31" s="56"/>
      <c r="FEF31" s="56"/>
      <c r="FEG31" s="56"/>
      <c r="FEH31" s="56"/>
      <c r="FEI31" s="56"/>
      <c r="FEJ31" s="56"/>
      <c r="FEK31" s="56"/>
      <c r="FEL31" s="56"/>
      <c r="FEM31" s="56"/>
      <c r="FEN31" s="56"/>
      <c r="FEO31" s="56"/>
      <c r="FEP31" s="56"/>
      <c r="FEQ31" s="56"/>
      <c r="FER31" s="56"/>
      <c r="FES31" s="56"/>
      <c r="FET31" s="56"/>
      <c r="FEU31" s="56"/>
      <c r="FEV31" s="56"/>
      <c r="FEW31" s="56"/>
      <c r="FEX31" s="56"/>
      <c r="FEY31" s="56"/>
      <c r="FEZ31" s="56"/>
      <c r="FFA31" s="56"/>
      <c r="FFB31" s="56"/>
      <c r="FFC31" s="56"/>
      <c r="FFD31" s="56"/>
      <c r="FFE31" s="56"/>
      <c r="FFF31" s="56"/>
      <c r="FFG31" s="56"/>
      <c r="FFH31" s="56"/>
      <c r="FFI31" s="56"/>
      <c r="FFJ31" s="56"/>
      <c r="FFK31" s="56"/>
      <c r="FFL31" s="56"/>
      <c r="FFM31" s="56"/>
      <c r="FFN31" s="56"/>
      <c r="FFO31" s="56"/>
      <c r="FFP31" s="56"/>
      <c r="FFQ31" s="56"/>
      <c r="FFR31" s="56"/>
      <c r="FFS31" s="56"/>
      <c r="FFT31" s="56"/>
      <c r="FFU31" s="56"/>
      <c r="FFV31" s="56"/>
      <c r="FFW31" s="56"/>
      <c r="FFX31" s="56"/>
      <c r="FFY31" s="56"/>
      <c r="FFZ31" s="56"/>
      <c r="FGA31" s="56"/>
      <c r="FGB31" s="56"/>
      <c r="FGC31" s="56"/>
      <c r="FGD31" s="56"/>
      <c r="FGE31" s="56"/>
      <c r="FGF31" s="56"/>
      <c r="FGG31" s="56"/>
      <c r="FGH31" s="56"/>
      <c r="FGI31" s="56"/>
      <c r="FGJ31" s="56"/>
      <c r="FGK31" s="56"/>
      <c r="FGL31" s="56"/>
      <c r="FGM31" s="56"/>
      <c r="FGN31" s="56"/>
      <c r="FGO31" s="56"/>
      <c r="FGP31" s="56"/>
      <c r="FGQ31" s="56"/>
      <c r="FGR31" s="56"/>
      <c r="FGS31" s="56"/>
      <c r="FGT31" s="56"/>
      <c r="FGU31" s="56"/>
      <c r="FGV31" s="56"/>
      <c r="FGW31" s="56"/>
      <c r="FGX31" s="56"/>
      <c r="FGY31" s="56"/>
      <c r="FGZ31" s="56"/>
      <c r="FHA31" s="56"/>
      <c r="FHB31" s="56"/>
      <c r="FHC31" s="56"/>
      <c r="FHD31" s="56"/>
      <c r="FHE31" s="56"/>
      <c r="FHF31" s="56"/>
      <c r="FHG31" s="56"/>
      <c r="FHH31" s="56"/>
      <c r="FHI31" s="56"/>
      <c r="FHJ31" s="56"/>
      <c r="FHK31" s="56"/>
      <c r="FHL31" s="56"/>
      <c r="FHM31" s="56"/>
      <c r="FHN31" s="56"/>
      <c r="FHO31" s="56"/>
      <c r="FHP31" s="56"/>
      <c r="FHQ31" s="56"/>
      <c r="FHR31" s="56"/>
      <c r="FHS31" s="56"/>
      <c r="FHT31" s="56"/>
      <c r="FHU31" s="56"/>
      <c r="FHV31" s="56"/>
      <c r="FHW31" s="56"/>
      <c r="FHX31" s="56"/>
      <c r="FHY31" s="56"/>
      <c r="FHZ31" s="56"/>
      <c r="FIA31" s="56"/>
      <c r="FIB31" s="56"/>
      <c r="FIC31" s="56"/>
      <c r="FID31" s="56"/>
      <c r="FIE31" s="56"/>
      <c r="FIF31" s="56"/>
      <c r="FIG31" s="56"/>
      <c r="FIH31" s="56"/>
      <c r="FII31" s="56"/>
      <c r="FIJ31" s="56"/>
      <c r="FIK31" s="56"/>
      <c r="FIL31" s="56"/>
      <c r="FIM31" s="56"/>
      <c r="FIN31" s="56"/>
      <c r="FIO31" s="56"/>
      <c r="FIP31" s="56"/>
      <c r="FIQ31" s="56"/>
      <c r="FIR31" s="56"/>
      <c r="FIS31" s="56"/>
      <c r="FIT31" s="56"/>
      <c r="FIU31" s="56"/>
      <c r="FIV31" s="56"/>
      <c r="FIW31" s="56"/>
      <c r="FIX31" s="56"/>
      <c r="FIY31" s="56"/>
      <c r="FIZ31" s="56"/>
      <c r="FJA31" s="56"/>
      <c r="FJB31" s="56"/>
      <c r="FJC31" s="56"/>
      <c r="FJD31" s="56"/>
      <c r="FJE31" s="56"/>
      <c r="FJF31" s="56"/>
      <c r="FJG31" s="56"/>
      <c r="FJH31" s="56"/>
      <c r="FJI31" s="56"/>
      <c r="FJJ31" s="56"/>
      <c r="FJK31" s="56"/>
      <c r="FJL31" s="56"/>
      <c r="FJM31" s="56"/>
      <c r="FJN31" s="56"/>
      <c r="FJO31" s="56"/>
      <c r="FJP31" s="56"/>
      <c r="FJQ31" s="56"/>
      <c r="FJR31" s="56"/>
      <c r="FJS31" s="56"/>
      <c r="FJT31" s="56"/>
      <c r="FJU31" s="56"/>
      <c r="FJV31" s="56"/>
      <c r="FJW31" s="56"/>
      <c r="FJX31" s="56"/>
      <c r="FJY31" s="56"/>
      <c r="FJZ31" s="56"/>
      <c r="FKA31" s="56"/>
      <c r="FKB31" s="56"/>
      <c r="FKC31" s="56"/>
      <c r="FKD31" s="56"/>
      <c r="FKE31" s="56"/>
      <c r="FKF31" s="56"/>
      <c r="FKG31" s="56"/>
      <c r="FKH31" s="56"/>
      <c r="FKI31" s="56"/>
      <c r="FKJ31" s="56"/>
      <c r="FKK31" s="56"/>
      <c r="FKL31" s="56"/>
      <c r="FKM31" s="56"/>
      <c r="FKN31" s="56"/>
      <c r="FKO31" s="56"/>
      <c r="FKP31" s="56"/>
      <c r="FKQ31" s="56"/>
      <c r="FKR31" s="56"/>
      <c r="FKS31" s="56"/>
      <c r="FKT31" s="56"/>
      <c r="FKU31" s="56"/>
      <c r="FKV31" s="56"/>
      <c r="FKW31" s="56"/>
      <c r="FKX31" s="56"/>
      <c r="FKY31" s="56"/>
      <c r="FKZ31" s="56"/>
      <c r="FLA31" s="56"/>
      <c r="FLB31" s="56"/>
      <c r="FLC31" s="56"/>
      <c r="FLD31" s="56"/>
      <c r="FLE31" s="56"/>
      <c r="FLF31" s="56"/>
      <c r="FLG31" s="56"/>
      <c r="FLH31" s="56"/>
      <c r="FLI31" s="56"/>
      <c r="FLJ31" s="56"/>
      <c r="FLK31" s="56"/>
      <c r="FLL31" s="56"/>
      <c r="FLM31" s="56"/>
      <c r="FLN31" s="56"/>
      <c r="FLO31" s="56"/>
      <c r="FLP31" s="56"/>
      <c r="FLQ31" s="56"/>
      <c r="FLR31" s="56"/>
      <c r="FLS31" s="56"/>
      <c r="FLT31" s="56"/>
      <c r="FLU31" s="56"/>
      <c r="FLV31" s="56"/>
      <c r="FLW31" s="56"/>
      <c r="FLX31" s="56"/>
      <c r="FLY31" s="56"/>
      <c r="FLZ31" s="56"/>
      <c r="FMA31" s="56"/>
      <c r="FMB31" s="56"/>
      <c r="FMC31" s="56"/>
      <c r="FMD31" s="56"/>
      <c r="FME31" s="56"/>
      <c r="FMF31" s="56"/>
      <c r="FMG31" s="56"/>
      <c r="FMH31" s="56"/>
      <c r="FMI31" s="56"/>
      <c r="FMJ31" s="56"/>
      <c r="FMK31" s="56"/>
      <c r="FML31" s="56"/>
      <c r="FMM31" s="56"/>
      <c r="FMN31" s="56"/>
      <c r="FMO31" s="56"/>
      <c r="FMP31" s="56"/>
      <c r="FMQ31" s="56"/>
      <c r="FMR31" s="56"/>
      <c r="FMS31" s="56"/>
      <c r="FMT31" s="56"/>
      <c r="FMU31" s="56"/>
      <c r="FMV31" s="56"/>
      <c r="FMW31" s="56"/>
      <c r="FMX31" s="56"/>
      <c r="FMY31" s="56"/>
      <c r="FMZ31" s="56"/>
      <c r="FNA31" s="56"/>
      <c r="FNB31" s="56"/>
      <c r="FNC31" s="56"/>
      <c r="FND31" s="56"/>
      <c r="FNE31" s="56"/>
      <c r="FNF31" s="56"/>
      <c r="FNG31" s="56"/>
      <c r="FNH31" s="56"/>
      <c r="FNI31" s="56"/>
      <c r="FNJ31" s="56"/>
      <c r="FNK31" s="56"/>
      <c r="FNL31" s="56"/>
      <c r="FNM31" s="56"/>
      <c r="FNN31" s="56"/>
      <c r="FNO31" s="56"/>
      <c r="FNP31" s="56"/>
      <c r="FNQ31" s="56"/>
      <c r="FNR31" s="56"/>
      <c r="FNS31" s="56"/>
      <c r="FNT31" s="56"/>
      <c r="FNU31" s="56"/>
      <c r="FNV31" s="56"/>
      <c r="FNW31" s="56"/>
      <c r="FNX31" s="56"/>
      <c r="FNY31" s="56"/>
      <c r="FNZ31" s="56"/>
      <c r="FOA31" s="56"/>
      <c r="FOB31" s="56"/>
      <c r="FOC31" s="56"/>
      <c r="FOD31" s="56"/>
      <c r="FOE31" s="56"/>
      <c r="FOF31" s="56"/>
      <c r="FOG31" s="56"/>
      <c r="FOH31" s="56"/>
      <c r="FOI31" s="56"/>
      <c r="FOJ31" s="56"/>
      <c r="FOK31" s="56"/>
      <c r="FOL31" s="56"/>
      <c r="FOM31" s="56"/>
      <c r="FON31" s="56"/>
      <c r="FOO31" s="56"/>
      <c r="FOP31" s="56"/>
      <c r="FOQ31" s="56"/>
      <c r="FOR31" s="56"/>
      <c r="FOS31" s="56"/>
      <c r="FOT31" s="56"/>
      <c r="FOU31" s="56"/>
      <c r="FOV31" s="56"/>
      <c r="FOW31" s="56"/>
      <c r="FOX31" s="56"/>
      <c r="FOY31" s="56"/>
      <c r="FOZ31" s="56"/>
      <c r="FPA31" s="56"/>
      <c r="FPB31" s="56"/>
      <c r="FPC31" s="56"/>
      <c r="FPD31" s="56"/>
      <c r="FPE31" s="56"/>
      <c r="FPF31" s="56"/>
      <c r="FPG31" s="56"/>
      <c r="FPH31" s="56"/>
      <c r="FPI31" s="56"/>
      <c r="FPJ31" s="56"/>
      <c r="FPK31" s="56"/>
      <c r="FPL31" s="56"/>
      <c r="FPM31" s="56"/>
      <c r="FPN31" s="56"/>
      <c r="FPO31" s="56"/>
      <c r="FPP31" s="56"/>
      <c r="FPQ31" s="56"/>
      <c r="FPR31" s="56"/>
      <c r="FPS31" s="56"/>
      <c r="FPT31" s="56"/>
      <c r="FPU31" s="56"/>
      <c r="FPV31" s="56"/>
      <c r="FPW31" s="56"/>
      <c r="FPX31" s="56"/>
      <c r="FPY31" s="56"/>
      <c r="FPZ31" s="56"/>
      <c r="FQA31" s="56"/>
      <c r="FQB31" s="56"/>
      <c r="FQC31" s="56"/>
      <c r="FQD31" s="56"/>
      <c r="FQE31" s="56"/>
      <c r="FQF31" s="56"/>
      <c r="FQG31" s="56"/>
      <c r="FQH31" s="56"/>
      <c r="FQI31" s="56"/>
      <c r="FQJ31" s="56"/>
      <c r="FQK31" s="56"/>
      <c r="FQL31" s="56"/>
      <c r="FQM31" s="56"/>
      <c r="FQN31" s="56"/>
      <c r="FQO31" s="56"/>
      <c r="FQP31" s="56"/>
      <c r="FQQ31" s="56"/>
      <c r="FQR31" s="56"/>
      <c r="FQS31" s="56"/>
      <c r="FQT31" s="56"/>
      <c r="FQU31" s="56"/>
      <c r="FQV31" s="56"/>
      <c r="FQW31" s="56"/>
      <c r="FQX31" s="56"/>
      <c r="FQY31" s="56"/>
      <c r="FQZ31" s="56"/>
      <c r="FRA31" s="56"/>
      <c r="FRB31" s="56"/>
      <c r="FRC31" s="56"/>
      <c r="FRD31" s="56"/>
      <c r="FRE31" s="56"/>
      <c r="FRF31" s="56"/>
      <c r="FRG31" s="56"/>
      <c r="FRH31" s="56"/>
      <c r="FRI31" s="56"/>
      <c r="FRJ31" s="56"/>
      <c r="FRK31" s="56"/>
      <c r="FRL31" s="56"/>
      <c r="FRM31" s="56"/>
      <c r="FRN31" s="56"/>
      <c r="FRO31" s="56"/>
      <c r="FRP31" s="56"/>
      <c r="FRQ31" s="56"/>
      <c r="FRR31" s="56"/>
      <c r="FRS31" s="56"/>
      <c r="FRT31" s="56"/>
      <c r="FRU31" s="56"/>
      <c r="FRV31" s="56"/>
      <c r="FRW31" s="56"/>
      <c r="FRX31" s="56"/>
      <c r="FRY31" s="56"/>
      <c r="FRZ31" s="56"/>
      <c r="FSA31" s="56"/>
      <c r="FSB31" s="56"/>
      <c r="FSC31" s="56"/>
      <c r="FSD31" s="56"/>
      <c r="FSE31" s="56"/>
      <c r="FSF31" s="56"/>
      <c r="FSG31" s="56"/>
      <c r="FSH31" s="56"/>
      <c r="FSI31" s="56"/>
      <c r="FSJ31" s="56"/>
      <c r="FSK31" s="56"/>
      <c r="FSL31" s="56"/>
      <c r="FSM31" s="56"/>
      <c r="FSN31" s="56"/>
      <c r="FSO31" s="56"/>
      <c r="FSP31" s="56"/>
      <c r="FSQ31" s="56"/>
      <c r="FSR31" s="56"/>
      <c r="FSS31" s="56"/>
      <c r="FST31" s="56"/>
      <c r="FSU31" s="56"/>
      <c r="FSV31" s="56"/>
      <c r="FSW31" s="56"/>
      <c r="FSX31" s="56"/>
      <c r="FSY31" s="56"/>
      <c r="FSZ31" s="56"/>
      <c r="FTA31" s="56"/>
      <c r="FTB31" s="56"/>
      <c r="FTC31" s="56"/>
      <c r="FTD31" s="56"/>
      <c r="FTE31" s="56"/>
      <c r="FTF31" s="56"/>
      <c r="FTG31" s="56"/>
      <c r="FTH31" s="56"/>
      <c r="FTI31" s="56"/>
      <c r="FTJ31" s="56"/>
      <c r="FTK31" s="56"/>
      <c r="FTL31" s="56"/>
      <c r="FTM31" s="56"/>
      <c r="FTN31" s="56"/>
      <c r="FTO31" s="56"/>
      <c r="FTP31" s="56"/>
      <c r="FTQ31" s="56"/>
      <c r="FTR31" s="56"/>
      <c r="FTS31" s="56"/>
      <c r="FTT31" s="56"/>
      <c r="FTU31" s="56"/>
      <c r="FTV31" s="56"/>
      <c r="FTW31" s="56"/>
      <c r="FTX31" s="56"/>
      <c r="FTY31" s="56"/>
      <c r="FTZ31" s="56"/>
      <c r="FUA31" s="56"/>
      <c r="FUB31" s="56"/>
      <c r="FUC31" s="56"/>
      <c r="FUD31" s="56"/>
      <c r="FUE31" s="56"/>
      <c r="FUF31" s="56"/>
      <c r="FUG31" s="56"/>
      <c r="FUH31" s="56"/>
      <c r="FUI31" s="56"/>
      <c r="FUJ31" s="56"/>
      <c r="FUK31" s="56"/>
      <c r="FUL31" s="56"/>
      <c r="FUM31" s="56"/>
      <c r="FUN31" s="56"/>
      <c r="FUO31" s="56"/>
      <c r="FUP31" s="56"/>
      <c r="FUQ31" s="56"/>
      <c r="FUR31" s="56"/>
      <c r="FUS31" s="56"/>
      <c r="FUT31" s="56"/>
      <c r="FUU31" s="56"/>
      <c r="FUV31" s="56"/>
      <c r="FUW31" s="56"/>
      <c r="FUX31" s="56"/>
      <c r="FUY31" s="56"/>
      <c r="FUZ31" s="56"/>
      <c r="FVA31" s="56"/>
      <c r="FVB31" s="56"/>
      <c r="FVC31" s="56"/>
      <c r="FVD31" s="56"/>
      <c r="FVE31" s="56"/>
      <c r="FVF31" s="56"/>
      <c r="FVG31" s="56"/>
      <c r="FVH31" s="56"/>
      <c r="FVI31" s="56"/>
      <c r="FVJ31" s="56"/>
      <c r="FVK31" s="56"/>
      <c r="FVL31" s="56"/>
      <c r="FVM31" s="56"/>
      <c r="FVN31" s="56"/>
      <c r="FVO31" s="56"/>
      <c r="FVP31" s="56"/>
      <c r="FVQ31" s="56"/>
      <c r="FVR31" s="56"/>
      <c r="FVS31" s="56"/>
      <c r="FVT31" s="56"/>
      <c r="FVU31" s="56"/>
      <c r="FVV31" s="56"/>
      <c r="FVW31" s="56"/>
      <c r="FVX31" s="56"/>
      <c r="FVY31" s="56"/>
      <c r="FVZ31" s="56"/>
      <c r="FWA31" s="56"/>
      <c r="FWB31" s="56"/>
      <c r="FWC31" s="56"/>
      <c r="FWD31" s="56"/>
      <c r="FWE31" s="56"/>
      <c r="FWF31" s="56"/>
      <c r="FWG31" s="56"/>
      <c r="FWH31" s="56"/>
      <c r="FWI31" s="56"/>
      <c r="FWJ31" s="56"/>
      <c r="FWK31" s="56"/>
      <c r="FWL31" s="56"/>
      <c r="FWM31" s="56"/>
      <c r="FWN31" s="56"/>
      <c r="FWO31" s="56"/>
      <c r="FWP31" s="56"/>
      <c r="FWQ31" s="56"/>
      <c r="FWR31" s="56"/>
      <c r="FWS31" s="56"/>
      <c r="FWT31" s="56"/>
      <c r="FWU31" s="56"/>
      <c r="FWV31" s="56"/>
      <c r="FWW31" s="56"/>
      <c r="FWX31" s="56"/>
      <c r="FWY31" s="56"/>
      <c r="FWZ31" s="56"/>
      <c r="FXA31" s="56"/>
      <c r="FXB31" s="56"/>
      <c r="FXC31" s="56"/>
      <c r="FXD31" s="56"/>
      <c r="FXE31" s="56"/>
      <c r="FXF31" s="56"/>
      <c r="FXG31" s="56"/>
      <c r="FXH31" s="56"/>
      <c r="FXI31" s="56"/>
      <c r="FXJ31" s="56"/>
      <c r="FXK31" s="56"/>
      <c r="FXL31" s="56"/>
      <c r="FXM31" s="56"/>
      <c r="FXN31" s="56"/>
      <c r="FXO31" s="56"/>
      <c r="FXP31" s="56"/>
      <c r="FXQ31" s="56"/>
      <c r="FXR31" s="56"/>
      <c r="FXS31" s="56"/>
      <c r="FXT31" s="56"/>
      <c r="FXU31" s="56"/>
      <c r="FXV31" s="56"/>
      <c r="FXW31" s="56"/>
      <c r="FXX31" s="56"/>
      <c r="FXY31" s="56"/>
      <c r="FXZ31" s="56"/>
      <c r="FYA31" s="56"/>
      <c r="FYB31" s="56"/>
      <c r="FYC31" s="56"/>
      <c r="FYD31" s="56"/>
      <c r="FYE31" s="56"/>
      <c r="FYF31" s="56"/>
      <c r="FYG31" s="56"/>
      <c r="FYH31" s="56"/>
      <c r="FYI31" s="56"/>
      <c r="FYJ31" s="56"/>
      <c r="FYK31" s="56"/>
      <c r="FYL31" s="56"/>
      <c r="FYM31" s="56"/>
      <c r="FYN31" s="56"/>
      <c r="FYO31" s="56"/>
      <c r="FYP31" s="56"/>
      <c r="FYQ31" s="56"/>
      <c r="FYR31" s="56"/>
      <c r="FYS31" s="56"/>
      <c r="FYT31" s="56"/>
      <c r="FYU31" s="56"/>
      <c r="FYV31" s="56"/>
      <c r="FYW31" s="56"/>
      <c r="FYX31" s="56"/>
      <c r="FYY31" s="56"/>
      <c r="FYZ31" s="56"/>
      <c r="FZA31" s="56"/>
      <c r="FZB31" s="56"/>
      <c r="FZC31" s="56"/>
      <c r="FZD31" s="56"/>
      <c r="FZE31" s="56"/>
      <c r="FZF31" s="56"/>
      <c r="FZG31" s="56"/>
      <c r="FZH31" s="56"/>
      <c r="FZI31" s="56"/>
      <c r="FZJ31" s="56"/>
      <c r="FZK31" s="56"/>
      <c r="FZL31" s="56"/>
      <c r="FZM31" s="56"/>
      <c r="FZN31" s="56"/>
      <c r="FZO31" s="56"/>
      <c r="FZP31" s="56"/>
      <c r="FZQ31" s="56"/>
      <c r="FZR31" s="56"/>
      <c r="FZS31" s="56"/>
      <c r="FZT31" s="56"/>
      <c r="FZU31" s="56"/>
      <c r="FZV31" s="56"/>
      <c r="FZW31" s="56"/>
      <c r="FZX31" s="56"/>
      <c r="FZY31" s="56"/>
      <c r="FZZ31" s="56"/>
      <c r="GAA31" s="56"/>
      <c r="GAB31" s="56"/>
      <c r="GAC31" s="56"/>
      <c r="GAD31" s="56"/>
      <c r="GAE31" s="56"/>
      <c r="GAF31" s="56"/>
      <c r="GAG31" s="56"/>
      <c r="GAH31" s="56"/>
      <c r="GAI31" s="56"/>
      <c r="GAJ31" s="56"/>
      <c r="GAK31" s="56"/>
      <c r="GAL31" s="56"/>
      <c r="GAM31" s="56"/>
      <c r="GAN31" s="56"/>
      <c r="GAO31" s="56"/>
      <c r="GAP31" s="56"/>
      <c r="GAQ31" s="56"/>
      <c r="GAR31" s="56"/>
      <c r="GAS31" s="56"/>
      <c r="GAT31" s="56"/>
      <c r="GAU31" s="56"/>
      <c r="GAV31" s="56"/>
      <c r="GAW31" s="56"/>
      <c r="GAX31" s="56"/>
      <c r="GAY31" s="56"/>
      <c r="GAZ31" s="56"/>
      <c r="GBA31" s="56"/>
      <c r="GBB31" s="56"/>
      <c r="GBC31" s="56"/>
      <c r="GBD31" s="56"/>
      <c r="GBE31" s="56"/>
      <c r="GBF31" s="56"/>
      <c r="GBG31" s="56"/>
      <c r="GBH31" s="56"/>
      <c r="GBI31" s="56"/>
      <c r="GBJ31" s="56"/>
      <c r="GBK31" s="56"/>
      <c r="GBL31" s="56"/>
      <c r="GBM31" s="56"/>
      <c r="GBN31" s="56"/>
      <c r="GBO31" s="56"/>
      <c r="GBP31" s="56"/>
      <c r="GBQ31" s="56"/>
      <c r="GBR31" s="56"/>
      <c r="GBS31" s="56"/>
      <c r="GBT31" s="56"/>
      <c r="GBU31" s="56"/>
      <c r="GBV31" s="56"/>
      <c r="GBW31" s="56"/>
      <c r="GBX31" s="56"/>
      <c r="GBY31" s="56"/>
      <c r="GBZ31" s="56"/>
      <c r="GCA31" s="56"/>
      <c r="GCB31" s="56"/>
      <c r="GCC31" s="56"/>
      <c r="GCD31" s="56"/>
      <c r="GCE31" s="56"/>
      <c r="GCF31" s="56"/>
      <c r="GCG31" s="56"/>
      <c r="GCH31" s="56"/>
      <c r="GCI31" s="56"/>
      <c r="GCJ31" s="56"/>
      <c r="GCK31" s="56"/>
      <c r="GCL31" s="56"/>
      <c r="GCM31" s="56"/>
      <c r="GCN31" s="56"/>
      <c r="GCO31" s="56"/>
      <c r="GCP31" s="56"/>
      <c r="GCQ31" s="56"/>
      <c r="GCR31" s="56"/>
      <c r="GCS31" s="56"/>
      <c r="GCT31" s="56"/>
      <c r="GCU31" s="56"/>
      <c r="GCV31" s="56"/>
      <c r="GCW31" s="56"/>
      <c r="GCX31" s="56"/>
      <c r="GCY31" s="56"/>
      <c r="GCZ31" s="56"/>
      <c r="GDA31" s="56"/>
      <c r="GDB31" s="56"/>
      <c r="GDC31" s="56"/>
      <c r="GDD31" s="56"/>
      <c r="GDE31" s="56"/>
      <c r="GDF31" s="56"/>
      <c r="GDG31" s="56"/>
      <c r="GDH31" s="56"/>
      <c r="GDI31" s="56"/>
      <c r="GDJ31" s="56"/>
      <c r="GDK31" s="56"/>
      <c r="GDL31" s="56"/>
      <c r="GDM31" s="56"/>
      <c r="GDN31" s="56"/>
      <c r="GDO31" s="56"/>
      <c r="GDP31" s="56"/>
      <c r="GDQ31" s="56"/>
      <c r="GDR31" s="56"/>
      <c r="GDS31" s="56"/>
      <c r="GDT31" s="56"/>
      <c r="GDU31" s="56"/>
      <c r="GDV31" s="56"/>
      <c r="GDW31" s="56"/>
      <c r="GDX31" s="56"/>
      <c r="GDY31" s="56"/>
      <c r="GDZ31" s="56"/>
      <c r="GEA31" s="56"/>
      <c r="GEB31" s="56"/>
      <c r="GEC31" s="56"/>
      <c r="GED31" s="56"/>
      <c r="GEE31" s="56"/>
      <c r="GEF31" s="56"/>
      <c r="GEG31" s="56"/>
      <c r="GEH31" s="56"/>
      <c r="GEI31" s="56"/>
      <c r="GEJ31" s="56"/>
      <c r="GEK31" s="56"/>
      <c r="GEL31" s="56"/>
      <c r="GEM31" s="56"/>
      <c r="GEN31" s="56"/>
      <c r="GEO31" s="56"/>
      <c r="GEP31" s="56"/>
      <c r="GEQ31" s="56"/>
      <c r="GER31" s="56"/>
      <c r="GES31" s="56"/>
      <c r="GET31" s="56"/>
      <c r="GEU31" s="56"/>
      <c r="GEV31" s="56"/>
      <c r="GEW31" s="56"/>
      <c r="GEX31" s="56"/>
      <c r="GEY31" s="56"/>
      <c r="GEZ31" s="56"/>
      <c r="GFA31" s="56"/>
      <c r="GFB31" s="56"/>
      <c r="GFC31" s="56"/>
      <c r="GFD31" s="56"/>
      <c r="GFE31" s="56"/>
      <c r="GFF31" s="56"/>
      <c r="GFG31" s="56"/>
      <c r="GFH31" s="56"/>
      <c r="GFI31" s="56"/>
      <c r="GFJ31" s="56"/>
      <c r="GFK31" s="56"/>
      <c r="GFL31" s="56"/>
      <c r="GFM31" s="56"/>
      <c r="GFN31" s="56"/>
      <c r="GFO31" s="56"/>
      <c r="GFP31" s="56"/>
      <c r="GFQ31" s="56"/>
      <c r="GFR31" s="56"/>
      <c r="GFS31" s="56"/>
      <c r="GFT31" s="56"/>
      <c r="GFU31" s="56"/>
      <c r="GFV31" s="56"/>
      <c r="GFW31" s="56"/>
      <c r="GFX31" s="56"/>
      <c r="GFY31" s="56"/>
      <c r="GFZ31" s="56"/>
      <c r="GGA31" s="56"/>
      <c r="GGB31" s="56"/>
      <c r="GGC31" s="56"/>
      <c r="GGD31" s="56"/>
      <c r="GGE31" s="56"/>
      <c r="GGF31" s="56"/>
      <c r="GGG31" s="56"/>
      <c r="GGH31" s="56"/>
      <c r="GGI31" s="56"/>
      <c r="GGJ31" s="56"/>
      <c r="GGK31" s="56"/>
      <c r="GGL31" s="56"/>
      <c r="GGM31" s="56"/>
      <c r="GGN31" s="56"/>
      <c r="GGO31" s="56"/>
      <c r="GGP31" s="56"/>
      <c r="GGQ31" s="56"/>
      <c r="GGR31" s="56"/>
      <c r="GGS31" s="56"/>
      <c r="GGT31" s="56"/>
      <c r="GGU31" s="56"/>
      <c r="GGV31" s="56"/>
      <c r="GGW31" s="56"/>
      <c r="GGX31" s="56"/>
      <c r="GGY31" s="56"/>
      <c r="GGZ31" s="56"/>
      <c r="GHA31" s="56"/>
      <c r="GHB31" s="56"/>
      <c r="GHC31" s="56"/>
      <c r="GHD31" s="56"/>
      <c r="GHE31" s="56"/>
      <c r="GHF31" s="56"/>
      <c r="GHG31" s="56"/>
      <c r="GHH31" s="56"/>
      <c r="GHI31" s="56"/>
      <c r="GHJ31" s="56"/>
      <c r="GHK31" s="56"/>
      <c r="GHL31" s="56"/>
      <c r="GHM31" s="56"/>
      <c r="GHN31" s="56"/>
      <c r="GHO31" s="56"/>
      <c r="GHP31" s="56"/>
      <c r="GHQ31" s="56"/>
      <c r="GHR31" s="56"/>
      <c r="GHS31" s="56"/>
      <c r="GHT31" s="56"/>
      <c r="GHU31" s="56"/>
      <c r="GHV31" s="56"/>
      <c r="GHW31" s="56"/>
      <c r="GHX31" s="56"/>
      <c r="GHY31" s="56"/>
      <c r="GHZ31" s="56"/>
      <c r="GIA31" s="56"/>
      <c r="GIB31" s="56"/>
      <c r="GIC31" s="56"/>
      <c r="GID31" s="56"/>
      <c r="GIE31" s="56"/>
      <c r="GIF31" s="56"/>
      <c r="GIG31" s="56"/>
      <c r="GIH31" s="56"/>
      <c r="GII31" s="56"/>
      <c r="GIJ31" s="56"/>
      <c r="GIK31" s="56"/>
      <c r="GIL31" s="56"/>
      <c r="GIM31" s="56"/>
      <c r="GIN31" s="56"/>
      <c r="GIO31" s="56"/>
      <c r="GIP31" s="56"/>
      <c r="GIQ31" s="56"/>
      <c r="GIR31" s="56"/>
      <c r="GIS31" s="56"/>
      <c r="GIT31" s="56"/>
      <c r="GIU31" s="56"/>
      <c r="GIV31" s="56"/>
      <c r="GIW31" s="56"/>
      <c r="GIX31" s="56"/>
      <c r="GIY31" s="56"/>
      <c r="GIZ31" s="56"/>
      <c r="GJA31" s="56"/>
      <c r="GJB31" s="56"/>
      <c r="GJC31" s="56"/>
      <c r="GJD31" s="56"/>
      <c r="GJE31" s="56"/>
      <c r="GJF31" s="56"/>
      <c r="GJG31" s="56"/>
      <c r="GJH31" s="56"/>
      <c r="GJI31" s="56"/>
      <c r="GJJ31" s="56"/>
      <c r="GJK31" s="56"/>
      <c r="GJL31" s="56"/>
      <c r="GJM31" s="56"/>
      <c r="GJN31" s="56"/>
      <c r="GJO31" s="56"/>
      <c r="GJP31" s="56"/>
      <c r="GJQ31" s="56"/>
      <c r="GJR31" s="56"/>
      <c r="GJS31" s="56"/>
      <c r="GJT31" s="56"/>
      <c r="GJU31" s="56"/>
      <c r="GJV31" s="56"/>
      <c r="GJW31" s="56"/>
      <c r="GJX31" s="56"/>
      <c r="GJY31" s="56"/>
      <c r="GJZ31" s="56"/>
      <c r="GKA31" s="56"/>
      <c r="GKB31" s="56"/>
      <c r="GKC31" s="56"/>
      <c r="GKD31" s="56"/>
      <c r="GKE31" s="56"/>
      <c r="GKF31" s="56"/>
      <c r="GKG31" s="56"/>
      <c r="GKH31" s="56"/>
      <c r="GKI31" s="56"/>
      <c r="GKJ31" s="56"/>
      <c r="GKK31" s="56"/>
      <c r="GKL31" s="56"/>
      <c r="GKM31" s="56"/>
      <c r="GKN31" s="56"/>
      <c r="GKO31" s="56"/>
      <c r="GKP31" s="56"/>
      <c r="GKQ31" s="56"/>
      <c r="GKR31" s="56"/>
      <c r="GKS31" s="56"/>
      <c r="GKT31" s="56"/>
      <c r="GKU31" s="56"/>
      <c r="GKV31" s="56"/>
      <c r="GKW31" s="56"/>
      <c r="GKX31" s="56"/>
      <c r="GKY31" s="56"/>
      <c r="GKZ31" s="56"/>
      <c r="GLA31" s="56"/>
      <c r="GLB31" s="56"/>
      <c r="GLC31" s="56"/>
      <c r="GLD31" s="56"/>
      <c r="GLE31" s="56"/>
      <c r="GLF31" s="56"/>
      <c r="GLG31" s="56"/>
      <c r="GLH31" s="56"/>
      <c r="GLI31" s="56"/>
      <c r="GLJ31" s="56"/>
      <c r="GLK31" s="56"/>
      <c r="GLL31" s="56"/>
      <c r="GLM31" s="56"/>
      <c r="GLN31" s="56"/>
      <c r="GLO31" s="56"/>
      <c r="GLP31" s="56"/>
      <c r="GLQ31" s="56"/>
      <c r="GLR31" s="56"/>
      <c r="GLS31" s="56"/>
      <c r="GLT31" s="56"/>
      <c r="GLU31" s="56"/>
      <c r="GLV31" s="56"/>
      <c r="GLW31" s="56"/>
      <c r="GLX31" s="56"/>
      <c r="GLY31" s="56"/>
      <c r="GLZ31" s="56"/>
      <c r="GMA31" s="56"/>
      <c r="GMB31" s="56"/>
      <c r="GMC31" s="56"/>
      <c r="GMD31" s="56"/>
      <c r="GME31" s="56"/>
      <c r="GMF31" s="56"/>
      <c r="GMG31" s="56"/>
      <c r="GMH31" s="56"/>
      <c r="GMI31" s="56"/>
      <c r="GMJ31" s="56"/>
      <c r="GMK31" s="56"/>
      <c r="GML31" s="56"/>
      <c r="GMM31" s="56"/>
      <c r="GMN31" s="56"/>
      <c r="GMO31" s="56"/>
      <c r="GMP31" s="56"/>
      <c r="GMQ31" s="56"/>
      <c r="GMR31" s="56"/>
      <c r="GMS31" s="56"/>
      <c r="GMT31" s="56"/>
      <c r="GMU31" s="56"/>
      <c r="GMV31" s="56"/>
      <c r="GMW31" s="56"/>
      <c r="GMX31" s="56"/>
      <c r="GMY31" s="56"/>
      <c r="GMZ31" s="56"/>
      <c r="GNA31" s="56"/>
      <c r="GNB31" s="56"/>
      <c r="GNC31" s="56"/>
      <c r="GND31" s="56"/>
      <c r="GNE31" s="56"/>
      <c r="GNF31" s="56"/>
      <c r="GNG31" s="56"/>
      <c r="GNH31" s="56"/>
      <c r="GNI31" s="56"/>
      <c r="GNJ31" s="56"/>
      <c r="GNK31" s="56"/>
      <c r="GNL31" s="56"/>
      <c r="GNM31" s="56"/>
      <c r="GNN31" s="56"/>
      <c r="GNO31" s="56"/>
      <c r="GNP31" s="56"/>
      <c r="GNQ31" s="56"/>
      <c r="GNR31" s="56"/>
      <c r="GNS31" s="56"/>
      <c r="GNT31" s="56"/>
      <c r="GNU31" s="56"/>
      <c r="GNV31" s="56"/>
      <c r="GNW31" s="56"/>
      <c r="GNX31" s="56"/>
      <c r="GNY31" s="56"/>
      <c r="GNZ31" s="56"/>
      <c r="GOA31" s="56"/>
      <c r="GOB31" s="56"/>
      <c r="GOC31" s="56"/>
      <c r="GOD31" s="56"/>
      <c r="GOE31" s="56"/>
      <c r="GOF31" s="56"/>
      <c r="GOG31" s="56"/>
      <c r="GOH31" s="56"/>
      <c r="GOI31" s="56"/>
      <c r="GOJ31" s="56"/>
      <c r="GOK31" s="56"/>
      <c r="GOL31" s="56"/>
      <c r="GOM31" s="56"/>
      <c r="GON31" s="56"/>
      <c r="GOO31" s="56"/>
      <c r="GOP31" s="56"/>
      <c r="GOQ31" s="56"/>
      <c r="GOR31" s="56"/>
      <c r="GOS31" s="56"/>
      <c r="GOT31" s="56"/>
      <c r="GOU31" s="56"/>
      <c r="GOV31" s="56"/>
      <c r="GOW31" s="56"/>
      <c r="GOX31" s="56"/>
      <c r="GOY31" s="56"/>
      <c r="GOZ31" s="56"/>
      <c r="GPA31" s="56"/>
      <c r="GPB31" s="56"/>
      <c r="GPC31" s="56"/>
      <c r="GPD31" s="56"/>
      <c r="GPE31" s="56"/>
      <c r="GPF31" s="56"/>
      <c r="GPG31" s="56"/>
      <c r="GPH31" s="56"/>
      <c r="GPI31" s="56"/>
      <c r="GPJ31" s="56"/>
      <c r="GPK31" s="56"/>
      <c r="GPL31" s="56"/>
      <c r="GPM31" s="56"/>
      <c r="GPN31" s="56"/>
      <c r="GPO31" s="56"/>
      <c r="GPP31" s="56"/>
      <c r="GPQ31" s="56"/>
      <c r="GPR31" s="56"/>
      <c r="GPS31" s="56"/>
      <c r="GPT31" s="56"/>
      <c r="GPU31" s="56"/>
      <c r="GPV31" s="56"/>
      <c r="GPW31" s="56"/>
      <c r="GPX31" s="56"/>
      <c r="GPY31" s="56"/>
      <c r="GPZ31" s="56"/>
      <c r="GQA31" s="56"/>
      <c r="GQB31" s="56"/>
      <c r="GQC31" s="56"/>
      <c r="GQD31" s="56"/>
      <c r="GQE31" s="56"/>
      <c r="GQF31" s="56"/>
      <c r="GQG31" s="56"/>
      <c r="GQH31" s="56"/>
      <c r="GQI31" s="56"/>
      <c r="GQJ31" s="56"/>
      <c r="GQK31" s="56"/>
      <c r="GQL31" s="56"/>
      <c r="GQM31" s="56"/>
      <c r="GQN31" s="56"/>
      <c r="GQO31" s="56"/>
      <c r="GQP31" s="56"/>
      <c r="GQQ31" s="56"/>
      <c r="GQR31" s="56"/>
      <c r="GQS31" s="56"/>
      <c r="GQT31" s="56"/>
      <c r="GQU31" s="56"/>
      <c r="GQV31" s="56"/>
      <c r="GQW31" s="56"/>
      <c r="GQX31" s="56"/>
      <c r="GQY31" s="56"/>
      <c r="GQZ31" s="56"/>
      <c r="GRA31" s="56"/>
      <c r="GRB31" s="56"/>
      <c r="GRC31" s="56"/>
      <c r="GRD31" s="56"/>
      <c r="GRE31" s="56"/>
      <c r="GRF31" s="56"/>
      <c r="GRG31" s="56"/>
      <c r="GRH31" s="56"/>
      <c r="GRI31" s="56"/>
      <c r="GRJ31" s="56"/>
      <c r="GRK31" s="56"/>
      <c r="GRL31" s="56"/>
      <c r="GRM31" s="56"/>
      <c r="GRN31" s="56"/>
      <c r="GRO31" s="56"/>
      <c r="GRP31" s="56"/>
      <c r="GRQ31" s="56"/>
      <c r="GRR31" s="56"/>
      <c r="GRS31" s="56"/>
      <c r="GRT31" s="56"/>
      <c r="GRU31" s="56"/>
      <c r="GRV31" s="56"/>
      <c r="GRW31" s="56"/>
      <c r="GRX31" s="56"/>
      <c r="GRY31" s="56"/>
      <c r="GRZ31" s="56"/>
      <c r="GSA31" s="56"/>
      <c r="GSB31" s="56"/>
      <c r="GSC31" s="56"/>
      <c r="GSD31" s="56"/>
      <c r="GSE31" s="56"/>
      <c r="GSF31" s="56"/>
      <c r="GSG31" s="56"/>
      <c r="GSH31" s="56"/>
      <c r="GSI31" s="56"/>
      <c r="GSJ31" s="56"/>
      <c r="GSK31" s="56"/>
      <c r="GSL31" s="56"/>
      <c r="GSM31" s="56"/>
      <c r="GSN31" s="56"/>
      <c r="GSO31" s="56"/>
      <c r="GSP31" s="56"/>
      <c r="GSQ31" s="56"/>
      <c r="GSR31" s="56"/>
      <c r="GSS31" s="56"/>
      <c r="GST31" s="56"/>
      <c r="GSU31" s="56"/>
      <c r="GSV31" s="56"/>
      <c r="GSW31" s="56"/>
      <c r="GSX31" s="56"/>
      <c r="GSY31" s="56"/>
      <c r="GSZ31" s="56"/>
      <c r="GTA31" s="56"/>
      <c r="GTB31" s="56"/>
      <c r="GTC31" s="56"/>
      <c r="GTD31" s="56"/>
      <c r="GTE31" s="56"/>
      <c r="GTF31" s="56"/>
      <c r="GTG31" s="56"/>
      <c r="GTH31" s="56"/>
      <c r="GTI31" s="56"/>
      <c r="GTJ31" s="56"/>
      <c r="GTK31" s="56"/>
      <c r="GTL31" s="56"/>
      <c r="GTM31" s="56"/>
      <c r="GTN31" s="56"/>
      <c r="GTO31" s="56"/>
      <c r="GTP31" s="56"/>
      <c r="GTQ31" s="56"/>
      <c r="GTR31" s="56"/>
      <c r="GTS31" s="56"/>
      <c r="GTT31" s="56"/>
      <c r="GTU31" s="56"/>
      <c r="GTV31" s="56"/>
      <c r="GTW31" s="56"/>
      <c r="GTX31" s="56"/>
      <c r="GTY31" s="56"/>
      <c r="GTZ31" s="56"/>
      <c r="GUA31" s="56"/>
      <c r="GUB31" s="56"/>
      <c r="GUC31" s="56"/>
      <c r="GUD31" s="56"/>
      <c r="GUE31" s="56"/>
      <c r="GUF31" s="56"/>
      <c r="GUG31" s="56"/>
      <c r="GUH31" s="56"/>
      <c r="GUI31" s="56"/>
      <c r="GUJ31" s="56"/>
      <c r="GUK31" s="56"/>
      <c r="GUL31" s="56"/>
      <c r="GUM31" s="56"/>
      <c r="GUN31" s="56"/>
      <c r="GUO31" s="56"/>
      <c r="GUP31" s="56"/>
      <c r="GUQ31" s="56"/>
      <c r="GUR31" s="56"/>
      <c r="GUS31" s="56"/>
      <c r="GUT31" s="56"/>
      <c r="GUU31" s="56"/>
      <c r="GUV31" s="56"/>
      <c r="GUW31" s="56"/>
      <c r="GUX31" s="56"/>
      <c r="GUY31" s="56"/>
      <c r="GUZ31" s="56"/>
      <c r="GVA31" s="56"/>
      <c r="GVB31" s="56"/>
      <c r="GVC31" s="56"/>
      <c r="GVD31" s="56"/>
      <c r="GVE31" s="56"/>
      <c r="GVF31" s="56"/>
      <c r="GVG31" s="56"/>
      <c r="GVH31" s="56"/>
      <c r="GVI31" s="56"/>
      <c r="GVJ31" s="56"/>
      <c r="GVK31" s="56"/>
      <c r="GVL31" s="56"/>
      <c r="GVM31" s="56"/>
      <c r="GVN31" s="56"/>
      <c r="GVO31" s="56"/>
      <c r="GVP31" s="56"/>
      <c r="GVQ31" s="56"/>
      <c r="GVR31" s="56"/>
      <c r="GVS31" s="56"/>
      <c r="GVT31" s="56"/>
      <c r="GVU31" s="56"/>
      <c r="GVV31" s="56"/>
      <c r="GVW31" s="56"/>
      <c r="GVX31" s="56"/>
      <c r="GVY31" s="56"/>
      <c r="GVZ31" s="56"/>
      <c r="GWA31" s="56"/>
      <c r="GWB31" s="56"/>
      <c r="GWC31" s="56"/>
      <c r="GWD31" s="56"/>
      <c r="GWE31" s="56"/>
      <c r="GWF31" s="56"/>
      <c r="GWG31" s="56"/>
      <c r="GWH31" s="56"/>
      <c r="GWI31" s="56"/>
      <c r="GWJ31" s="56"/>
      <c r="GWK31" s="56"/>
      <c r="GWL31" s="56"/>
      <c r="GWM31" s="56"/>
      <c r="GWN31" s="56"/>
      <c r="GWO31" s="56"/>
      <c r="GWP31" s="56"/>
      <c r="GWQ31" s="56"/>
      <c r="GWR31" s="56"/>
      <c r="GWS31" s="56"/>
      <c r="GWT31" s="56"/>
      <c r="GWU31" s="56"/>
      <c r="GWV31" s="56"/>
      <c r="GWW31" s="56"/>
      <c r="GWX31" s="56"/>
      <c r="GWY31" s="56"/>
      <c r="GWZ31" s="56"/>
      <c r="GXA31" s="56"/>
      <c r="GXB31" s="56"/>
      <c r="GXC31" s="56"/>
      <c r="GXD31" s="56"/>
      <c r="GXE31" s="56"/>
      <c r="GXF31" s="56"/>
      <c r="GXG31" s="56"/>
      <c r="GXH31" s="56"/>
      <c r="GXI31" s="56"/>
      <c r="GXJ31" s="56"/>
      <c r="GXK31" s="56"/>
      <c r="GXL31" s="56"/>
      <c r="GXM31" s="56"/>
      <c r="GXN31" s="56"/>
      <c r="GXO31" s="56"/>
      <c r="GXP31" s="56"/>
      <c r="GXQ31" s="56"/>
      <c r="GXR31" s="56"/>
      <c r="GXS31" s="56"/>
      <c r="GXT31" s="56"/>
      <c r="GXU31" s="56"/>
      <c r="GXV31" s="56"/>
      <c r="GXW31" s="56"/>
      <c r="GXX31" s="56"/>
      <c r="GXY31" s="56"/>
      <c r="GXZ31" s="56"/>
      <c r="GYA31" s="56"/>
      <c r="GYB31" s="56"/>
      <c r="GYC31" s="56"/>
      <c r="GYD31" s="56"/>
      <c r="GYE31" s="56"/>
      <c r="GYF31" s="56"/>
      <c r="GYG31" s="56"/>
      <c r="GYH31" s="56"/>
      <c r="GYI31" s="56"/>
      <c r="GYJ31" s="56"/>
      <c r="GYK31" s="56"/>
      <c r="GYL31" s="56"/>
      <c r="GYM31" s="56"/>
      <c r="GYN31" s="56"/>
      <c r="GYO31" s="56"/>
      <c r="GYP31" s="56"/>
      <c r="GYQ31" s="56"/>
      <c r="GYR31" s="56"/>
      <c r="GYS31" s="56"/>
      <c r="GYT31" s="56"/>
      <c r="GYU31" s="56"/>
      <c r="GYV31" s="56"/>
      <c r="GYW31" s="56"/>
      <c r="GYX31" s="56"/>
      <c r="GYY31" s="56"/>
      <c r="GYZ31" s="56"/>
      <c r="GZA31" s="56"/>
      <c r="GZB31" s="56"/>
      <c r="GZC31" s="56"/>
      <c r="GZD31" s="56"/>
      <c r="GZE31" s="56"/>
      <c r="GZF31" s="56"/>
      <c r="GZG31" s="56"/>
      <c r="GZH31" s="56"/>
      <c r="GZI31" s="56"/>
      <c r="GZJ31" s="56"/>
      <c r="GZK31" s="56"/>
      <c r="GZL31" s="56"/>
      <c r="GZM31" s="56"/>
      <c r="GZN31" s="56"/>
      <c r="GZO31" s="56"/>
      <c r="GZP31" s="56"/>
      <c r="GZQ31" s="56"/>
      <c r="GZR31" s="56"/>
      <c r="GZS31" s="56"/>
      <c r="GZT31" s="56"/>
      <c r="GZU31" s="56"/>
      <c r="GZV31" s="56"/>
      <c r="GZW31" s="56"/>
      <c r="GZX31" s="56"/>
      <c r="GZY31" s="56"/>
      <c r="GZZ31" s="56"/>
      <c r="HAA31" s="56"/>
      <c r="HAB31" s="56"/>
      <c r="HAC31" s="56"/>
      <c r="HAD31" s="56"/>
      <c r="HAE31" s="56"/>
      <c r="HAF31" s="56"/>
      <c r="HAG31" s="56"/>
      <c r="HAH31" s="56"/>
      <c r="HAI31" s="56"/>
      <c r="HAJ31" s="56"/>
      <c r="HAK31" s="56"/>
      <c r="HAL31" s="56"/>
      <c r="HAM31" s="56"/>
      <c r="HAN31" s="56"/>
      <c r="HAO31" s="56"/>
      <c r="HAP31" s="56"/>
      <c r="HAQ31" s="56"/>
      <c r="HAR31" s="56"/>
      <c r="HAS31" s="56"/>
      <c r="HAT31" s="56"/>
      <c r="HAU31" s="56"/>
      <c r="HAV31" s="56"/>
      <c r="HAW31" s="56"/>
      <c r="HAX31" s="56"/>
      <c r="HAY31" s="56"/>
      <c r="HAZ31" s="56"/>
      <c r="HBA31" s="56"/>
      <c r="HBB31" s="56"/>
      <c r="HBC31" s="56"/>
      <c r="HBD31" s="56"/>
      <c r="HBE31" s="56"/>
      <c r="HBF31" s="56"/>
      <c r="HBG31" s="56"/>
      <c r="HBH31" s="56"/>
      <c r="HBI31" s="56"/>
      <c r="HBJ31" s="56"/>
      <c r="HBK31" s="56"/>
      <c r="HBL31" s="56"/>
      <c r="HBM31" s="56"/>
      <c r="HBN31" s="56"/>
      <c r="HBO31" s="56"/>
      <c r="HBP31" s="56"/>
      <c r="HBQ31" s="56"/>
      <c r="HBR31" s="56"/>
      <c r="HBS31" s="56"/>
      <c r="HBT31" s="56"/>
      <c r="HBU31" s="56"/>
      <c r="HBV31" s="56"/>
      <c r="HBW31" s="56"/>
      <c r="HBX31" s="56"/>
      <c r="HBY31" s="56"/>
      <c r="HBZ31" s="56"/>
      <c r="HCA31" s="56"/>
      <c r="HCB31" s="56"/>
      <c r="HCC31" s="56"/>
      <c r="HCD31" s="56"/>
      <c r="HCE31" s="56"/>
      <c r="HCF31" s="56"/>
      <c r="HCG31" s="56"/>
      <c r="HCH31" s="56"/>
      <c r="HCI31" s="56"/>
      <c r="HCJ31" s="56"/>
      <c r="HCK31" s="56"/>
      <c r="HCL31" s="56"/>
      <c r="HCM31" s="56"/>
      <c r="HCN31" s="56"/>
      <c r="HCO31" s="56"/>
      <c r="HCP31" s="56"/>
      <c r="HCQ31" s="56"/>
      <c r="HCR31" s="56"/>
      <c r="HCS31" s="56"/>
      <c r="HCT31" s="56"/>
      <c r="HCU31" s="56"/>
      <c r="HCV31" s="56"/>
      <c r="HCW31" s="56"/>
      <c r="HCX31" s="56"/>
      <c r="HCY31" s="56"/>
      <c r="HCZ31" s="56"/>
      <c r="HDA31" s="56"/>
      <c r="HDB31" s="56"/>
      <c r="HDC31" s="56"/>
      <c r="HDD31" s="56"/>
      <c r="HDE31" s="56"/>
      <c r="HDF31" s="56"/>
      <c r="HDG31" s="56"/>
      <c r="HDH31" s="56"/>
      <c r="HDI31" s="56"/>
      <c r="HDJ31" s="56"/>
      <c r="HDK31" s="56"/>
      <c r="HDL31" s="56"/>
      <c r="HDM31" s="56"/>
      <c r="HDN31" s="56"/>
      <c r="HDO31" s="56"/>
      <c r="HDP31" s="56"/>
      <c r="HDQ31" s="56"/>
      <c r="HDR31" s="56"/>
      <c r="HDS31" s="56"/>
      <c r="HDT31" s="56"/>
      <c r="HDU31" s="56"/>
      <c r="HDV31" s="56"/>
      <c r="HDW31" s="56"/>
      <c r="HDX31" s="56"/>
      <c r="HDY31" s="56"/>
      <c r="HDZ31" s="56"/>
      <c r="HEA31" s="56"/>
      <c r="HEB31" s="56"/>
      <c r="HEC31" s="56"/>
      <c r="HED31" s="56"/>
      <c r="HEE31" s="56"/>
      <c r="HEF31" s="56"/>
      <c r="HEG31" s="56"/>
      <c r="HEH31" s="56"/>
      <c r="HEI31" s="56"/>
      <c r="HEJ31" s="56"/>
      <c r="HEK31" s="56"/>
      <c r="HEL31" s="56"/>
      <c r="HEM31" s="56"/>
      <c r="HEN31" s="56"/>
      <c r="HEO31" s="56"/>
      <c r="HEP31" s="56"/>
      <c r="HEQ31" s="56"/>
      <c r="HER31" s="56"/>
      <c r="HES31" s="56"/>
      <c r="HET31" s="56"/>
      <c r="HEU31" s="56"/>
      <c r="HEV31" s="56"/>
      <c r="HEW31" s="56"/>
      <c r="HEX31" s="56"/>
      <c r="HEY31" s="56"/>
      <c r="HEZ31" s="56"/>
      <c r="HFA31" s="56"/>
      <c r="HFB31" s="56"/>
      <c r="HFC31" s="56"/>
      <c r="HFD31" s="56"/>
      <c r="HFE31" s="56"/>
      <c r="HFF31" s="56"/>
      <c r="HFG31" s="56"/>
      <c r="HFH31" s="56"/>
      <c r="HFI31" s="56"/>
      <c r="HFJ31" s="56"/>
      <c r="HFK31" s="56"/>
      <c r="HFL31" s="56"/>
      <c r="HFM31" s="56"/>
      <c r="HFN31" s="56"/>
      <c r="HFO31" s="56"/>
      <c r="HFP31" s="56"/>
      <c r="HFQ31" s="56"/>
      <c r="HFR31" s="56"/>
      <c r="HFS31" s="56"/>
      <c r="HFT31" s="56"/>
      <c r="HFU31" s="56"/>
      <c r="HFV31" s="56"/>
      <c r="HFW31" s="56"/>
      <c r="HFX31" s="56"/>
      <c r="HFY31" s="56"/>
      <c r="HFZ31" s="56"/>
      <c r="HGA31" s="56"/>
      <c r="HGB31" s="56"/>
      <c r="HGC31" s="56"/>
      <c r="HGD31" s="56"/>
      <c r="HGE31" s="56"/>
      <c r="HGF31" s="56"/>
      <c r="HGG31" s="56"/>
      <c r="HGH31" s="56"/>
      <c r="HGI31" s="56"/>
      <c r="HGJ31" s="56"/>
      <c r="HGK31" s="56"/>
      <c r="HGL31" s="56"/>
      <c r="HGM31" s="56"/>
      <c r="HGN31" s="56"/>
      <c r="HGO31" s="56"/>
      <c r="HGP31" s="56"/>
      <c r="HGQ31" s="56"/>
      <c r="HGR31" s="56"/>
      <c r="HGS31" s="56"/>
      <c r="HGT31" s="56"/>
      <c r="HGU31" s="56"/>
      <c r="HGV31" s="56"/>
      <c r="HGW31" s="56"/>
      <c r="HGX31" s="56"/>
      <c r="HGY31" s="56"/>
      <c r="HGZ31" s="56"/>
      <c r="HHA31" s="56"/>
      <c r="HHB31" s="56"/>
      <c r="HHC31" s="56"/>
      <c r="HHD31" s="56"/>
      <c r="HHE31" s="56"/>
      <c r="HHF31" s="56"/>
      <c r="HHG31" s="56"/>
      <c r="HHH31" s="56"/>
      <c r="HHI31" s="56"/>
      <c r="HHJ31" s="56"/>
      <c r="HHK31" s="56"/>
      <c r="HHL31" s="56"/>
      <c r="HHM31" s="56"/>
      <c r="HHN31" s="56"/>
      <c r="HHO31" s="56"/>
      <c r="HHP31" s="56"/>
      <c r="HHQ31" s="56"/>
      <c r="HHR31" s="56"/>
      <c r="HHS31" s="56"/>
      <c r="HHT31" s="56"/>
      <c r="HHU31" s="56"/>
      <c r="HHV31" s="56"/>
      <c r="HHW31" s="56"/>
      <c r="HHX31" s="56"/>
      <c r="HHY31" s="56"/>
      <c r="HHZ31" s="56"/>
      <c r="HIA31" s="56"/>
      <c r="HIB31" s="56"/>
      <c r="HIC31" s="56"/>
      <c r="HID31" s="56"/>
      <c r="HIE31" s="56"/>
      <c r="HIF31" s="56"/>
      <c r="HIG31" s="56"/>
      <c r="HIH31" s="56"/>
      <c r="HII31" s="56"/>
      <c r="HIJ31" s="56"/>
      <c r="HIK31" s="56"/>
      <c r="HIL31" s="56"/>
      <c r="HIM31" s="56"/>
      <c r="HIN31" s="56"/>
      <c r="HIO31" s="56"/>
      <c r="HIP31" s="56"/>
      <c r="HIQ31" s="56"/>
      <c r="HIR31" s="56"/>
      <c r="HIS31" s="56"/>
      <c r="HIT31" s="56"/>
      <c r="HIU31" s="56"/>
      <c r="HIV31" s="56"/>
      <c r="HIW31" s="56"/>
      <c r="HIX31" s="56"/>
      <c r="HIY31" s="56"/>
      <c r="HIZ31" s="56"/>
      <c r="HJA31" s="56"/>
      <c r="HJB31" s="56"/>
      <c r="HJC31" s="56"/>
      <c r="HJD31" s="56"/>
      <c r="HJE31" s="56"/>
      <c r="HJF31" s="56"/>
      <c r="HJG31" s="56"/>
      <c r="HJH31" s="56"/>
      <c r="HJI31" s="56"/>
      <c r="HJJ31" s="56"/>
      <c r="HJK31" s="56"/>
      <c r="HJL31" s="56"/>
      <c r="HJM31" s="56"/>
      <c r="HJN31" s="56"/>
      <c r="HJO31" s="56"/>
      <c r="HJP31" s="56"/>
      <c r="HJQ31" s="56"/>
      <c r="HJR31" s="56"/>
      <c r="HJS31" s="56"/>
      <c r="HJT31" s="56"/>
      <c r="HJU31" s="56"/>
      <c r="HJV31" s="56"/>
      <c r="HJW31" s="56"/>
      <c r="HJX31" s="56"/>
      <c r="HJY31" s="56"/>
      <c r="HJZ31" s="56"/>
      <c r="HKA31" s="56"/>
      <c r="HKB31" s="56"/>
      <c r="HKC31" s="56"/>
      <c r="HKD31" s="56"/>
      <c r="HKE31" s="56"/>
      <c r="HKF31" s="56"/>
      <c r="HKG31" s="56"/>
      <c r="HKH31" s="56"/>
      <c r="HKI31" s="56"/>
      <c r="HKJ31" s="56"/>
      <c r="HKK31" s="56"/>
      <c r="HKL31" s="56"/>
      <c r="HKM31" s="56"/>
      <c r="HKN31" s="56"/>
      <c r="HKO31" s="56"/>
      <c r="HKP31" s="56"/>
      <c r="HKQ31" s="56"/>
      <c r="HKR31" s="56"/>
      <c r="HKS31" s="56"/>
      <c r="HKT31" s="56"/>
      <c r="HKU31" s="56"/>
      <c r="HKV31" s="56"/>
      <c r="HKW31" s="56"/>
      <c r="HKX31" s="56"/>
      <c r="HKY31" s="56"/>
      <c r="HKZ31" s="56"/>
      <c r="HLA31" s="56"/>
      <c r="HLB31" s="56"/>
      <c r="HLC31" s="56"/>
      <c r="HLD31" s="56"/>
      <c r="HLE31" s="56"/>
      <c r="HLF31" s="56"/>
      <c r="HLG31" s="56"/>
      <c r="HLH31" s="56"/>
      <c r="HLI31" s="56"/>
      <c r="HLJ31" s="56"/>
      <c r="HLK31" s="56"/>
      <c r="HLL31" s="56"/>
      <c r="HLM31" s="56"/>
      <c r="HLN31" s="56"/>
      <c r="HLO31" s="56"/>
      <c r="HLP31" s="56"/>
      <c r="HLQ31" s="56"/>
      <c r="HLR31" s="56"/>
      <c r="HLS31" s="56"/>
      <c r="HLT31" s="56"/>
      <c r="HLU31" s="56"/>
      <c r="HLV31" s="56"/>
      <c r="HLW31" s="56"/>
      <c r="HLX31" s="56"/>
      <c r="HLY31" s="56"/>
      <c r="HLZ31" s="56"/>
      <c r="HMA31" s="56"/>
      <c r="HMB31" s="56"/>
      <c r="HMC31" s="56"/>
      <c r="HMD31" s="56"/>
      <c r="HME31" s="56"/>
      <c r="HMF31" s="56"/>
      <c r="HMG31" s="56"/>
      <c r="HMH31" s="56"/>
      <c r="HMI31" s="56"/>
      <c r="HMJ31" s="56"/>
      <c r="HMK31" s="56"/>
      <c r="HML31" s="56"/>
      <c r="HMM31" s="56"/>
      <c r="HMN31" s="56"/>
      <c r="HMO31" s="56"/>
      <c r="HMP31" s="56"/>
      <c r="HMQ31" s="56"/>
      <c r="HMR31" s="56"/>
      <c r="HMS31" s="56"/>
      <c r="HMT31" s="56"/>
      <c r="HMU31" s="56"/>
      <c r="HMV31" s="56"/>
      <c r="HMW31" s="56"/>
      <c r="HMX31" s="56"/>
      <c r="HMY31" s="56"/>
      <c r="HMZ31" s="56"/>
      <c r="HNA31" s="56"/>
      <c r="HNB31" s="56"/>
      <c r="HNC31" s="56"/>
      <c r="HND31" s="56"/>
      <c r="HNE31" s="56"/>
      <c r="HNF31" s="56"/>
      <c r="HNG31" s="56"/>
      <c r="HNH31" s="56"/>
      <c r="HNI31" s="56"/>
      <c r="HNJ31" s="56"/>
      <c r="HNK31" s="56"/>
      <c r="HNL31" s="56"/>
      <c r="HNM31" s="56"/>
      <c r="HNN31" s="56"/>
      <c r="HNO31" s="56"/>
      <c r="HNP31" s="56"/>
      <c r="HNQ31" s="56"/>
      <c r="HNR31" s="56"/>
      <c r="HNS31" s="56"/>
      <c r="HNT31" s="56"/>
      <c r="HNU31" s="56"/>
      <c r="HNV31" s="56"/>
      <c r="HNW31" s="56"/>
      <c r="HNX31" s="56"/>
      <c r="HNY31" s="56"/>
      <c r="HNZ31" s="56"/>
      <c r="HOA31" s="56"/>
      <c r="HOB31" s="56"/>
      <c r="HOC31" s="56"/>
      <c r="HOD31" s="56"/>
      <c r="HOE31" s="56"/>
      <c r="HOF31" s="56"/>
      <c r="HOG31" s="56"/>
      <c r="HOH31" s="56"/>
      <c r="HOI31" s="56"/>
      <c r="HOJ31" s="56"/>
      <c r="HOK31" s="56"/>
      <c r="HOL31" s="56"/>
      <c r="HOM31" s="56"/>
      <c r="HON31" s="56"/>
      <c r="HOO31" s="56"/>
      <c r="HOP31" s="56"/>
      <c r="HOQ31" s="56"/>
      <c r="HOR31" s="56"/>
      <c r="HOS31" s="56"/>
      <c r="HOT31" s="56"/>
      <c r="HOU31" s="56"/>
      <c r="HOV31" s="56"/>
      <c r="HOW31" s="56"/>
      <c r="HOX31" s="56"/>
      <c r="HOY31" s="56"/>
      <c r="HOZ31" s="56"/>
      <c r="HPA31" s="56"/>
      <c r="HPB31" s="56"/>
      <c r="HPC31" s="56"/>
      <c r="HPD31" s="56"/>
      <c r="HPE31" s="56"/>
      <c r="HPF31" s="56"/>
      <c r="HPG31" s="56"/>
      <c r="HPH31" s="56"/>
      <c r="HPI31" s="56"/>
      <c r="HPJ31" s="56"/>
      <c r="HPK31" s="56"/>
      <c r="HPL31" s="56"/>
      <c r="HPM31" s="56"/>
      <c r="HPN31" s="56"/>
      <c r="HPO31" s="56"/>
      <c r="HPP31" s="56"/>
      <c r="HPQ31" s="56"/>
      <c r="HPR31" s="56"/>
      <c r="HPS31" s="56"/>
      <c r="HPT31" s="56"/>
      <c r="HPU31" s="56"/>
      <c r="HPV31" s="56"/>
      <c r="HPW31" s="56"/>
      <c r="HPX31" s="56"/>
      <c r="HPY31" s="56"/>
      <c r="HPZ31" s="56"/>
      <c r="HQA31" s="56"/>
      <c r="HQB31" s="56"/>
      <c r="HQC31" s="56"/>
      <c r="HQD31" s="56"/>
      <c r="HQE31" s="56"/>
      <c r="HQF31" s="56"/>
      <c r="HQG31" s="56"/>
      <c r="HQH31" s="56"/>
      <c r="HQI31" s="56"/>
      <c r="HQJ31" s="56"/>
      <c r="HQK31" s="56"/>
      <c r="HQL31" s="56"/>
      <c r="HQM31" s="56"/>
      <c r="HQN31" s="56"/>
      <c r="HQO31" s="56"/>
      <c r="HQP31" s="56"/>
      <c r="HQQ31" s="56"/>
      <c r="HQR31" s="56"/>
      <c r="HQS31" s="56"/>
      <c r="HQT31" s="56"/>
      <c r="HQU31" s="56"/>
      <c r="HQV31" s="56"/>
      <c r="HQW31" s="56"/>
      <c r="HQX31" s="56"/>
      <c r="HQY31" s="56"/>
      <c r="HQZ31" s="56"/>
      <c r="HRA31" s="56"/>
      <c r="HRB31" s="56"/>
      <c r="HRC31" s="56"/>
      <c r="HRD31" s="56"/>
      <c r="HRE31" s="56"/>
      <c r="HRF31" s="56"/>
      <c r="HRG31" s="56"/>
      <c r="HRH31" s="56"/>
      <c r="HRI31" s="56"/>
      <c r="HRJ31" s="56"/>
      <c r="HRK31" s="56"/>
      <c r="HRL31" s="56"/>
      <c r="HRM31" s="56"/>
      <c r="HRN31" s="56"/>
      <c r="HRO31" s="56"/>
      <c r="HRP31" s="56"/>
      <c r="HRQ31" s="56"/>
      <c r="HRR31" s="56"/>
      <c r="HRS31" s="56"/>
      <c r="HRT31" s="56"/>
      <c r="HRU31" s="56"/>
      <c r="HRV31" s="56"/>
      <c r="HRW31" s="56"/>
      <c r="HRX31" s="56"/>
      <c r="HRY31" s="56"/>
      <c r="HRZ31" s="56"/>
      <c r="HSA31" s="56"/>
      <c r="HSB31" s="56"/>
      <c r="HSC31" s="56"/>
      <c r="HSD31" s="56"/>
      <c r="HSE31" s="56"/>
      <c r="HSF31" s="56"/>
      <c r="HSG31" s="56"/>
      <c r="HSH31" s="56"/>
      <c r="HSI31" s="56"/>
      <c r="HSJ31" s="56"/>
      <c r="HSK31" s="56"/>
      <c r="HSL31" s="56"/>
      <c r="HSM31" s="56"/>
      <c r="HSN31" s="56"/>
      <c r="HSO31" s="56"/>
      <c r="HSP31" s="56"/>
      <c r="HSQ31" s="56"/>
      <c r="HSR31" s="56"/>
      <c r="HSS31" s="56"/>
      <c r="HST31" s="56"/>
      <c r="HSU31" s="56"/>
      <c r="HSV31" s="56"/>
      <c r="HSW31" s="56"/>
      <c r="HSX31" s="56"/>
      <c r="HSY31" s="56"/>
      <c r="HSZ31" s="56"/>
      <c r="HTA31" s="56"/>
      <c r="HTB31" s="56"/>
      <c r="HTC31" s="56"/>
      <c r="HTD31" s="56"/>
      <c r="HTE31" s="56"/>
      <c r="HTF31" s="56"/>
      <c r="HTG31" s="56"/>
      <c r="HTH31" s="56"/>
      <c r="HTI31" s="56"/>
      <c r="HTJ31" s="56"/>
      <c r="HTK31" s="56"/>
      <c r="HTL31" s="56"/>
      <c r="HTM31" s="56"/>
      <c r="HTN31" s="56"/>
      <c r="HTO31" s="56"/>
      <c r="HTP31" s="56"/>
      <c r="HTQ31" s="56"/>
      <c r="HTR31" s="56"/>
      <c r="HTS31" s="56"/>
      <c r="HTT31" s="56"/>
      <c r="HTU31" s="56"/>
      <c r="HTV31" s="56"/>
      <c r="HTW31" s="56"/>
      <c r="HTX31" s="56"/>
      <c r="HTY31" s="56"/>
      <c r="HTZ31" s="56"/>
      <c r="HUA31" s="56"/>
      <c r="HUB31" s="56"/>
      <c r="HUC31" s="56"/>
      <c r="HUD31" s="56"/>
      <c r="HUE31" s="56"/>
      <c r="HUF31" s="56"/>
      <c r="HUG31" s="56"/>
      <c r="HUH31" s="56"/>
      <c r="HUI31" s="56"/>
      <c r="HUJ31" s="56"/>
      <c r="HUK31" s="56"/>
      <c r="HUL31" s="56"/>
      <c r="HUM31" s="56"/>
      <c r="HUN31" s="56"/>
      <c r="HUO31" s="56"/>
      <c r="HUP31" s="56"/>
      <c r="HUQ31" s="56"/>
      <c r="HUR31" s="56"/>
      <c r="HUS31" s="56"/>
      <c r="HUT31" s="56"/>
      <c r="HUU31" s="56"/>
      <c r="HUV31" s="56"/>
      <c r="HUW31" s="56"/>
      <c r="HUX31" s="56"/>
      <c r="HUY31" s="56"/>
      <c r="HUZ31" s="56"/>
      <c r="HVA31" s="56"/>
      <c r="HVB31" s="56"/>
      <c r="HVC31" s="56"/>
      <c r="HVD31" s="56"/>
      <c r="HVE31" s="56"/>
      <c r="HVF31" s="56"/>
      <c r="HVG31" s="56"/>
      <c r="HVH31" s="56"/>
      <c r="HVI31" s="56"/>
      <c r="HVJ31" s="56"/>
      <c r="HVK31" s="56"/>
      <c r="HVL31" s="56"/>
      <c r="HVM31" s="56"/>
      <c r="HVN31" s="56"/>
      <c r="HVO31" s="56"/>
      <c r="HVP31" s="56"/>
      <c r="HVQ31" s="56"/>
      <c r="HVR31" s="56"/>
      <c r="HVS31" s="56"/>
      <c r="HVT31" s="56"/>
      <c r="HVU31" s="56"/>
      <c r="HVV31" s="56"/>
      <c r="HVW31" s="56"/>
      <c r="HVX31" s="56"/>
      <c r="HVY31" s="56"/>
      <c r="HVZ31" s="56"/>
      <c r="HWA31" s="56"/>
      <c r="HWB31" s="56"/>
      <c r="HWC31" s="56"/>
      <c r="HWD31" s="56"/>
      <c r="HWE31" s="56"/>
      <c r="HWF31" s="56"/>
      <c r="HWG31" s="56"/>
      <c r="HWH31" s="56"/>
      <c r="HWI31" s="56"/>
      <c r="HWJ31" s="56"/>
      <c r="HWK31" s="56"/>
      <c r="HWL31" s="56"/>
      <c r="HWM31" s="56"/>
      <c r="HWN31" s="56"/>
      <c r="HWO31" s="56"/>
      <c r="HWP31" s="56"/>
      <c r="HWQ31" s="56"/>
      <c r="HWR31" s="56"/>
      <c r="HWS31" s="56"/>
      <c r="HWT31" s="56"/>
      <c r="HWU31" s="56"/>
      <c r="HWV31" s="56"/>
      <c r="HWW31" s="56"/>
      <c r="HWX31" s="56"/>
      <c r="HWY31" s="56"/>
      <c r="HWZ31" s="56"/>
      <c r="HXA31" s="56"/>
      <c r="HXB31" s="56"/>
      <c r="HXC31" s="56"/>
      <c r="HXD31" s="56"/>
      <c r="HXE31" s="56"/>
      <c r="HXF31" s="56"/>
      <c r="HXG31" s="56"/>
      <c r="HXH31" s="56"/>
      <c r="HXI31" s="56"/>
      <c r="HXJ31" s="56"/>
      <c r="HXK31" s="56"/>
      <c r="HXL31" s="56"/>
      <c r="HXM31" s="56"/>
      <c r="HXN31" s="56"/>
      <c r="HXO31" s="56"/>
      <c r="HXP31" s="56"/>
      <c r="HXQ31" s="56"/>
      <c r="HXR31" s="56"/>
      <c r="HXS31" s="56"/>
      <c r="HXT31" s="56"/>
      <c r="HXU31" s="56"/>
      <c r="HXV31" s="56"/>
      <c r="HXW31" s="56"/>
      <c r="HXX31" s="56"/>
      <c r="HXY31" s="56"/>
      <c r="HXZ31" s="56"/>
      <c r="HYA31" s="56"/>
      <c r="HYB31" s="56"/>
      <c r="HYC31" s="56"/>
      <c r="HYD31" s="56"/>
      <c r="HYE31" s="56"/>
      <c r="HYF31" s="56"/>
      <c r="HYG31" s="56"/>
      <c r="HYH31" s="56"/>
      <c r="HYI31" s="56"/>
      <c r="HYJ31" s="56"/>
      <c r="HYK31" s="56"/>
      <c r="HYL31" s="56"/>
      <c r="HYM31" s="56"/>
      <c r="HYN31" s="56"/>
      <c r="HYO31" s="56"/>
      <c r="HYP31" s="56"/>
      <c r="HYQ31" s="56"/>
      <c r="HYR31" s="56"/>
      <c r="HYS31" s="56"/>
      <c r="HYT31" s="56"/>
      <c r="HYU31" s="56"/>
      <c r="HYV31" s="56"/>
      <c r="HYW31" s="56"/>
      <c r="HYX31" s="56"/>
      <c r="HYY31" s="56"/>
      <c r="HYZ31" s="56"/>
      <c r="HZA31" s="56"/>
      <c r="HZB31" s="56"/>
      <c r="HZC31" s="56"/>
      <c r="HZD31" s="56"/>
      <c r="HZE31" s="56"/>
      <c r="HZF31" s="56"/>
      <c r="HZG31" s="56"/>
      <c r="HZH31" s="56"/>
      <c r="HZI31" s="56"/>
      <c r="HZJ31" s="56"/>
      <c r="HZK31" s="56"/>
      <c r="HZL31" s="56"/>
      <c r="HZM31" s="56"/>
      <c r="HZN31" s="56"/>
      <c r="HZO31" s="56"/>
      <c r="HZP31" s="56"/>
      <c r="HZQ31" s="56"/>
      <c r="HZR31" s="56"/>
      <c r="HZS31" s="56"/>
      <c r="HZT31" s="56"/>
      <c r="HZU31" s="56"/>
      <c r="HZV31" s="56"/>
      <c r="HZW31" s="56"/>
      <c r="HZX31" s="56"/>
      <c r="HZY31" s="56"/>
      <c r="HZZ31" s="56"/>
      <c r="IAA31" s="56"/>
      <c r="IAB31" s="56"/>
      <c r="IAC31" s="56"/>
      <c r="IAD31" s="56"/>
      <c r="IAE31" s="56"/>
      <c r="IAF31" s="56"/>
      <c r="IAG31" s="56"/>
      <c r="IAH31" s="56"/>
      <c r="IAI31" s="56"/>
      <c r="IAJ31" s="56"/>
      <c r="IAK31" s="56"/>
      <c r="IAL31" s="56"/>
      <c r="IAM31" s="56"/>
      <c r="IAN31" s="56"/>
      <c r="IAO31" s="56"/>
      <c r="IAP31" s="56"/>
      <c r="IAQ31" s="56"/>
      <c r="IAR31" s="56"/>
      <c r="IAS31" s="56"/>
      <c r="IAT31" s="56"/>
      <c r="IAU31" s="56"/>
      <c r="IAV31" s="56"/>
      <c r="IAW31" s="56"/>
      <c r="IAX31" s="56"/>
      <c r="IAY31" s="56"/>
      <c r="IAZ31" s="56"/>
      <c r="IBA31" s="56"/>
      <c r="IBB31" s="56"/>
      <c r="IBC31" s="56"/>
      <c r="IBD31" s="56"/>
      <c r="IBE31" s="56"/>
      <c r="IBF31" s="56"/>
      <c r="IBG31" s="56"/>
      <c r="IBH31" s="56"/>
      <c r="IBI31" s="56"/>
      <c r="IBJ31" s="56"/>
      <c r="IBK31" s="56"/>
      <c r="IBL31" s="56"/>
      <c r="IBM31" s="56"/>
      <c r="IBN31" s="56"/>
      <c r="IBO31" s="56"/>
      <c r="IBP31" s="56"/>
      <c r="IBQ31" s="56"/>
      <c r="IBR31" s="56"/>
      <c r="IBS31" s="56"/>
      <c r="IBT31" s="56"/>
      <c r="IBU31" s="56"/>
      <c r="IBV31" s="56"/>
      <c r="IBW31" s="56"/>
      <c r="IBX31" s="56"/>
      <c r="IBY31" s="56"/>
      <c r="IBZ31" s="56"/>
      <c r="ICA31" s="56"/>
      <c r="ICB31" s="56"/>
      <c r="ICC31" s="56"/>
      <c r="ICD31" s="56"/>
      <c r="ICE31" s="56"/>
      <c r="ICF31" s="56"/>
      <c r="ICG31" s="56"/>
      <c r="ICH31" s="56"/>
      <c r="ICI31" s="56"/>
      <c r="ICJ31" s="56"/>
      <c r="ICK31" s="56"/>
      <c r="ICL31" s="56"/>
      <c r="ICM31" s="56"/>
      <c r="ICN31" s="56"/>
      <c r="ICO31" s="56"/>
      <c r="ICP31" s="56"/>
      <c r="ICQ31" s="56"/>
      <c r="ICR31" s="56"/>
      <c r="ICS31" s="56"/>
      <c r="ICT31" s="56"/>
      <c r="ICU31" s="56"/>
      <c r="ICV31" s="56"/>
      <c r="ICW31" s="56"/>
      <c r="ICX31" s="56"/>
      <c r="ICY31" s="56"/>
      <c r="ICZ31" s="56"/>
      <c r="IDA31" s="56"/>
      <c r="IDB31" s="56"/>
      <c r="IDC31" s="56"/>
      <c r="IDD31" s="56"/>
      <c r="IDE31" s="56"/>
      <c r="IDF31" s="56"/>
      <c r="IDG31" s="56"/>
      <c r="IDH31" s="56"/>
      <c r="IDI31" s="56"/>
      <c r="IDJ31" s="56"/>
      <c r="IDK31" s="56"/>
      <c r="IDL31" s="56"/>
      <c r="IDM31" s="56"/>
      <c r="IDN31" s="56"/>
      <c r="IDO31" s="56"/>
      <c r="IDP31" s="56"/>
      <c r="IDQ31" s="56"/>
      <c r="IDR31" s="56"/>
      <c r="IDS31" s="56"/>
      <c r="IDT31" s="56"/>
      <c r="IDU31" s="56"/>
      <c r="IDV31" s="56"/>
      <c r="IDW31" s="56"/>
      <c r="IDX31" s="56"/>
      <c r="IDY31" s="56"/>
      <c r="IDZ31" s="56"/>
      <c r="IEA31" s="56"/>
      <c r="IEB31" s="56"/>
      <c r="IEC31" s="56"/>
      <c r="IED31" s="56"/>
      <c r="IEE31" s="56"/>
      <c r="IEF31" s="56"/>
      <c r="IEG31" s="56"/>
      <c r="IEH31" s="56"/>
      <c r="IEI31" s="56"/>
      <c r="IEJ31" s="56"/>
      <c r="IEK31" s="56"/>
      <c r="IEL31" s="56"/>
      <c r="IEM31" s="56"/>
      <c r="IEN31" s="56"/>
      <c r="IEO31" s="56"/>
      <c r="IEP31" s="56"/>
      <c r="IEQ31" s="56"/>
      <c r="IER31" s="56"/>
      <c r="IES31" s="56"/>
      <c r="IET31" s="56"/>
      <c r="IEU31" s="56"/>
      <c r="IEV31" s="56"/>
      <c r="IEW31" s="56"/>
      <c r="IEX31" s="56"/>
      <c r="IEY31" s="56"/>
      <c r="IEZ31" s="56"/>
      <c r="IFA31" s="56"/>
      <c r="IFB31" s="56"/>
      <c r="IFC31" s="56"/>
      <c r="IFD31" s="56"/>
      <c r="IFE31" s="56"/>
      <c r="IFF31" s="56"/>
      <c r="IFG31" s="56"/>
      <c r="IFH31" s="56"/>
      <c r="IFI31" s="56"/>
      <c r="IFJ31" s="56"/>
      <c r="IFK31" s="56"/>
      <c r="IFL31" s="56"/>
      <c r="IFM31" s="56"/>
      <c r="IFN31" s="56"/>
      <c r="IFO31" s="56"/>
      <c r="IFP31" s="56"/>
      <c r="IFQ31" s="56"/>
      <c r="IFR31" s="56"/>
      <c r="IFS31" s="56"/>
      <c r="IFT31" s="56"/>
      <c r="IFU31" s="56"/>
      <c r="IFV31" s="56"/>
      <c r="IFW31" s="56"/>
      <c r="IFX31" s="56"/>
      <c r="IFY31" s="56"/>
      <c r="IFZ31" s="56"/>
      <c r="IGA31" s="56"/>
      <c r="IGB31" s="56"/>
      <c r="IGC31" s="56"/>
      <c r="IGD31" s="56"/>
      <c r="IGE31" s="56"/>
      <c r="IGF31" s="56"/>
      <c r="IGG31" s="56"/>
      <c r="IGH31" s="56"/>
      <c r="IGI31" s="56"/>
      <c r="IGJ31" s="56"/>
      <c r="IGK31" s="56"/>
      <c r="IGL31" s="56"/>
      <c r="IGM31" s="56"/>
      <c r="IGN31" s="56"/>
      <c r="IGO31" s="56"/>
      <c r="IGP31" s="56"/>
      <c r="IGQ31" s="56"/>
      <c r="IGR31" s="56"/>
      <c r="IGS31" s="56"/>
      <c r="IGT31" s="56"/>
      <c r="IGU31" s="56"/>
      <c r="IGV31" s="56"/>
      <c r="IGW31" s="56"/>
      <c r="IGX31" s="56"/>
      <c r="IGY31" s="56"/>
      <c r="IGZ31" s="56"/>
      <c r="IHA31" s="56"/>
      <c r="IHB31" s="56"/>
      <c r="IHC31" s="56"/>
      <c r="IHD31" s="56"/>
      <c r="IHE31" s="56"/>
      <c r="IHF31" s="56"/>
      <c r="IHG31" s="56"/>
      <c r="IHH31" s="56"/>
      <c r="IHI31" s="56"/>
      <c r="IHJ31" s="56"/>
      <c r="IHK31" s="56"/>
      <c r="IHL31" s="56"/>
      <c r="IHM31" s="56"/>
      <c r="IHN31" s="56"/>
      <c r="IHO31" s="56"/>
      <c r="IHP31" s="56"/>
      <c r="IHQ31" s="56"/>
      <c r="IHR31" s="56"/>
      <c r="IHS31" s="56"/>
      <c r="IHT31" s="56"/>
      <c r="IHU31" s="56"/>
      <c r="IHV31" s="56"/>
      <c r="IHW31" s="56"/>
      <c r="IHX31" s="56"/>
      <c r="IHY31" s="56"/>
      <c r="IHZ31" s="56"/>
      <c r="IIA31" s="56"/>
      <c r="IIB31" s="56"/>
      <c r="IIC31" s="56"/>
      <c r="IID31" s="56"/>
      <c r="IIE31" s="56"/>
      <c r="IIF31" s="56"/>
      <c r="IIG31" s="56"/>
      <c r="IIH31" s="56"/>
      <c r="III31" s="56"/>
      <c r="IIJ31" s="56"/>
      <c r="IIK31" s="56"/>
      <c r="IIL31" s="56"/>
      <c r="IIM31" s="56"/>
      <c r="IIN31" s="56"/>
      <c r="IIO31" s="56"/>
      <c r="IIP31" s="56"/>
      <c r="IIQ31" s="56"/>
      <c r="IIR31" s="56"/>
      <c r="IIS31" s="56"/>
      <c r="IIT31" s="56"/>
      <c r="IIU31" s="56"/>
      <c r="IIV31" s="56"/>
      <c r="IIW31" s="56"/>
      <c r="IIX31" s="56"/>
      <c r="IIY31" s="56"/>
      <c r="IIZ31" s="56"/>
      <c r="IJA31" s="56"/>
      <c r="IJB31" s="56"/>
      <c r="IJC31" s="56"/>
      <c r="IJD31" s="56"/>
      <c r="IJE31" s="56"/>
      <c r="IJF31" s="56"/>
      <c r="IJG31" s="56"/>
      <c r="IJH31" s="56"/>
      <c r="IJI31" s="56"/>
      <c r="IJJ31" s="56"/>
      <c r="IJK31" s="56"/>
      <c r="IJL31" s="56"/>
      <c r="IJM31" s="56"/>
      <c r="IJN31" s="56"/>
      <c r="IJO31" s="56"/>
      <c r="IJP31" s="56"/>
      <c r="IJQ31" s="56"/>
      <c r="IJR31" s="56"/>
      <c r="IJS31" s="56"/>
      <c r="IJT31" s="56"/>
      <c r="IJU31" s="56"/>
      <c r="IJV31" s="56"/>
      <c r="IJW31" s="56"/>
      <c r="IJX31" s="56"/>
      <c r="IJY31" s="56"/>
      <c r="IJZ31" s="56"/>
      <c r="IKA31" s="56"/>
      <c r="IKB31" s="56"/>
      <c r="IKC31" s="56"/>
      <c r="IKD31" s="56"/>
      <c r="IKE31" s="56"/>
      <c r="IKF31" s="56"/>
      <c r="IKG31" s="56"/>
      <c r="IKH31" s="56"/>
      <c r="IKI31" s="56"/>
      <c r="IKJ31" s="56"/>
      <c r="IKK31" s="56"/>
      <c r="IKL31" s="56"/>
      <c r="IKM31" s="56"/>
      <c r="IKN31" s="56"/>
      <c r="IKO31" s="56"/>
      <c r="IKP31" s="56"/>
      <c r="IKQ31" s="56"/>
      <c r="IKR31" s="56"/>
      <c r="IKS31" s="56"/>
      <c r="IKT31" s="56"/>
      <c r="IKU31" s="56"/>
      <c r="IKV31" s="56"/>
      <c r="IKW31" s="56"/>
      <c r="IKX31" s="56"/>
      <c r="IKY31" s="56"/>
      <c r="IKZ31" s="56"/>
      <c r="ILA31" s="56"/>
      <c r="ILB31" s="56"/>
      <c r="ILC31" s="56"/>
      <c r="ILD31" s="56"/>
      <c r="ILE31" s="56"/>
      <c r="ILF31" s="56"/>
      <c r="ILG31" s="56"/>
      <c r="ILH31" s="56"/>
      <c r="ILI31" s="56"/>
      <c r="ILJ31" s="56"/>
      <c r="ILK31" s="56"/>
      <c r="ILL31" s="56"/>
      <c r="ILM31" s="56"/>
      <c r="ILN31" s="56"/>
      <c r="ILO31" s="56"/>
      <c r="ILP31" s="56"/>
      <c r="ILQ31" s="56"/>
      <c r="ILR31" s="56"/>
      <c r="ILS31" s="56"/>
      <c r="ILT31" s="56"/>
      <c r="ILU31" s="56"/>
      <c r="ILV31" s="56"/>
      <c r="ILW31" s="56"/>
      <c r="ILX31" s="56"/>
      <c r="ILY31" s="56"/>
      <c r="ILZ31" s="56"/>
      <c r="IMA31" s="56"/>
      <c r="IMB31" s="56"/>
      <c r="IMC31" s="56"/>
      <c r="IMD31" s="56"/>
      <c r="IME31" s="56"/>
      <c r="IMF31" s="56"/>
      <c r="IMG31" s="56"/>
      <c r="IMH31" s="56"/>
      <c r="IMI31" s="56"/>
      <c r="IMJ31" s="56"/>
      <c r="IMK31" s="56"/>
      <c r="IML31" s="56"/>
      <c r="IMM31" s="56"/>
      <c r="IMN31" s="56"/>
      <c r="IMO31" s="56"/>
      <c r="IMP31" s="56"/>
      <c r="IMQ31" s="56"/>
      <c r="IMR31" s="56"/>
      <c r="IMS31" s="56"/>
      <c r="IMT31" s="56"/>
      <c r="IMU31" s="56"/>
      <c r="IMV31" s="56"/>
      <c r="IMW31" s="56"/>
      <c r="IMX31" s="56"/>
      <c r="IMY31" s="56"/>
      <c r="IMZ31" s="56"/>
      <c r="INA31" s="56"/>
      <c r="INB31" s="56"/>
      <c r="INC31" s="56"/>
      <c r="IND31" s="56"/>
      <c r="INE31" s="56"/>
      <c r="INF31" s="56"/>
      <c r="ING31" s="56"/>
      <c r="INH31" s="56"/>
      <c r="INI31" s="56"/>
      <c r="INJ31" s="56"/>
      <c r="INK31" s="56"/>
      <c r="INL31" s="56"/>
      <c r="INM31" s="56"/>
      <c r="INN31" s="56"/>
      <c r="INO31" s="56"/>
      <c r="INP31" s="56"/>
      <c r="INQ31" s="56"/>
      <c r="INR31" s="56"/>
      <c r="INS31" s="56"/>
      <c r="INT31" s="56"/>
      <c r="INU31" s="56"/>
      <c r="INV31" s="56"/>
      <c r="INW31" s="56"/>
      <c r="INX31" s="56"/>
      <c r="INY31" s="56"/>
      <c r="INZ31" s="56"/>
      <c r="IOA31" s="56"/>
      <c r="IOB31" s="56"/>
      <c r="IOC31" s="56"/>
      <c r="IOD31" s="56"/>
      <c r="IOE31" s="56"/>
      <c r="IOF31" s="56"/>
      <c r="IOG31" s="56"/>
      <c r="IOH31" s="56"/>
      <c r="IOI31" s="56"/>
      <c r="IOJ31" s="56"/>
      <c r="IOK31" s="56"/>
      <c r="IOL31" s="56"/>
      <c r="IOM31" s="56"/>
      <c r="ION31" s="56"/>
      <c r="IOO31" s="56"/>
      <c r="IOP31" s="56"/>
      <c r="IOQ31" s="56"/>
      <c r="IOR31" s="56"/>
      <c r="IOS31" s="56"/>
      <c r="IOT31" s="56"/>
      <c r="IOU31" s="56"/>
      <c r="IOV31" s="56"/>
      <c r="IOW31" s="56"/>
      <c r="IOX31" s="56"/>
      <c r="IOY31" s="56"/>
      <c r="IOZ31" s="56"/>
      <c r="IPA31" s="56"/>
      <c r="IPB31" s="56"/>
      <c r="IPC31" s="56"/>
      <c r="IPD31" s="56"/>
      <c r="IPE31" s="56"/>
      <c r="IPF31" s="56"/>
      <c r="IPG31" s="56"/>
      <c r="IPH31" s="56"/>
      <c r="IPI31" s="56"/>
      <c r="IPJ31" s="56"/>
      <c r="IPK31" s="56"/>
      <c r="IPL31" s="56"/>
      <c r="IPM31" s="56"/>
      <c r="IPN31" s="56"/>
      <c r="IPO31" s="56"/>
      <c r="IPP31" s="56"/>
      <c r="IPQ31" s="56"/>
      <c r="IPR31" s="56"/>
      <c r="IPS31" s="56"/>
      <c r="IPT31" s="56"/>
      <c r="IPU31" s="56"/>
      <c r="IPV31" s="56"/>
      <c r="IPW31" s="56"/>
      <c r="IPX31" s="56"/>
      <c r="IPY31" s="56"/>
      <c r="IPZ31" s="56"/>
      <c r="IQA31" s="56"/>
      <c r="IQB31" s="56"/>
      <c r="IQC31" s="56"/>
      <c r="IQD31" s="56"/>
      <c r="IQE31" s="56"/>
      <c r="IQF31" s="56"/>
      <c r="IQG31" s="56"/>
      <c r="IQH31" s="56"/>
      <c r="IQI31" s="56"/>
      <c r="IQJ31" s="56"/>
      <c r="IQK31" s="56"/>
      <c r="IQL31" s="56"/>
      <c r="IQM31" s="56"/>
      <c r="IQN31" s="56"/>
      <c r="IQO31" s="56"/>
      <c r="IQP31" s="56"/>
      <c r="IQQ31" s="56"/>
      <c r="IQR31" s="56"/>
      <c r="IQS31" s="56"/>
      <c r="IQT31" s="56"/>
      <c r="IQU31" s="56"/>
      <c r="IQV31" s="56"/>
      <c r="IQW31" s="56"/>
      <c r="IQX31" s="56"/>
      <c r="IQY31" s="56"/>
      <c r="IQZ31" s="56"/>
      <c r="IRA31" s="56"/>
      <c r="IRB31" s="56"/>
      <c r="IRC31" s="56"/>
      <c r="IRD31" s="56"/>
      <c r="IRE31" s="56"/>
      <c r="IRF31" s="56"/>
      <c r="IRG31" s="56"/>
      <c r="IRH31" s="56"/>
      <c r="IRI31" s="56"/>
      <c r="IRJ31" s="56"/>
      <c r="IRK31" s="56"/>
      <c r="IRL31" s="56"/>
      <c r="IRM31" s="56"/>
      <c r="IRN31" s="56"/>
      <c r="IRO31" s="56"/>
      <c r="IRP31" s="56"/>
      <c r="IRQ31" s="56"/>
      <c r="IRR31" s="56"/>
      <c r="IRS31" s="56"/>
      <c r="IRT31" s="56"/>
      <c r="IRU31" s="56"/>
      <c r="IRV31" s="56"/>
      <c r="IRW31" s="56"/>
      <c r="IRX31" s="56"/>
      <c r="IRY31" s="56"/>
      <c r="IRZ31" s="56"/>
      <c r="ISA31" s="56"/>
      <c r="ISB31" s="56"/>
      <c r="ISC31" s="56"/>
      <c r="ISD31" s="56"/>
      <c r="ISE31" s="56"/>
      <c r="ISF31" s="56"/>
      <c r="ISG31" s="56"/>
      <c r="ISH31" s="56"/>
      <c r="ISI31" s="56"/>
      <c r="ISJ31" s="56"/>
      <c r="ISK31" s="56"/>
      <c r="ISL31" s="56"/>
      <c r="ISM31" s="56"/>
      <c r="ISN31" s="56"/>
      <c r="ISO31" s="56"/>
      <c r="ISP31" s="56"/>
      <c r="ISQ31" s="56"/>
      <c r="ISR31" s="56"/>
      <c r="ISS31" s="56"/>
      <c r="IST31" s="56"/>
      <c r="ISU31" s="56"/>
      <c r="ISV31" s="56"/>
      <c r="ISW31" s="56"/>
      <c r="ISX31" s="56"/>
      <c r="ISY31" s="56"/>
      <c r="ISZ31" s="56"/>
      <c r="ITA31" s="56"/>
      <c r="ITB31" s="56"/>
      <c r="ITC31" s="56"/>
      <c r="ITD31" s="56"/>
      <c r="ITE31" s="56"/>
      <c r="ITF31" s="56"/>
      <c r="ITG31" s="56"/>
      <c r="ITH31" s="56"/>
      <c r="ITI31" s="56"/>
      <c r="ITJ31" s="56"/>
      <c r="ITK31" s="56"/>
      <c r="ITL31" s="56"/>
      <c r="ITM31" s="56"/>
      <c r="ITN31" s="56"/>
      <c r="ITO31" s="56"/>
      <c r="ITP31" s="56"/>
      <c r="ITQ31" s="56"/>
      <c r="ITR31" s="56"/>
      <c r="ITS31" s="56"/>
      <c r="ITT31" s="56"/>
      <c r="ITU31" s="56"/>
      <c r="ITV31" s="56"/>
      <c r="ITW31" s="56"/>
      <c r="ITX31" s="56"/>
      <c r="ITY31" s="56"/>
      <c r="ITZ31" s="56"/>
      <c r="IUA31" s="56"/>
      <c r="IUB31" s="56"/>
      <c r="IUC31" s="56"/>
      <c r="IUD31" s="56"/>
      <c r="IUE31" s="56"/>
      <c r="IUF31" s="56"/>
      <c r="IUG31" s="56"/>
      <c r="IUH31" s="56"/>
      <c r="IUI31" s="56"/>
      <c r="IUJ31" s="56"/>
      <c r="IUK31" s="56"/>
      <c r="IUL31" s="56"/>
      <c r="IUM31" s="56"/>
      <c r="IUN31" s="56"/>
      <c r="IUO31" s="56"/>
      <c r="IUP31" s="56"/>
      <c r="IUQ31" s="56"/>
      <c r="IUR31" s="56"/>
      <c r="IUS31" s="56"/>
      <c r="IUT31" s="56"/>
      <c r="IUU31" s="56"/>
      <c r="IUV31" s="56"/>
      <c r="IUW31" s="56"/>
      <c r="IUX31" s="56"/>
      <c r="IUY31" s="56"/>
      <c r="IUZ31" s="56"/>
      <c r="IVA31" s="56"/>
      <c r="IVB31" s="56"/>
      <c r="IVC31" s="56"/>
      <c r="IVD31" s="56"/>
      <c r="IVE31" s="56"/>
      <c r="IVF31" s="56"/>
      <c r="IVG31" s="56"/>
      <c r="IVH31" s="56"/>
      <c r="IVI31" s="56"/>
      <c r="IVJ31" s="56"/>
      <c r="IVK31" s="56"/>
      <c r="IVL31" s="56"/>
      <c r="IVM31" s="56"/>
      <c r="IVN31" s="56"/>
      <c r="IVO31" s="56"/>
      <c r="IVP31" s="56"/>
      <c r="IVQ31" s="56"/>
      <c r="IVR31" s="56"/>
      <c r="IVS31" s="56"/>
      <c r="IVT31" s="56"/>
      <c r="IVU31" s="56"/>
      <c r="IVV31" s="56"/>
      <c r="IVW31" s="56"/>
      <c r="IVX31" s="56"/>
      <c r="IVY31" s="56"/>
      <c r="IVZ31" s="56"/>
      <c r="IWA31" s="56"/>
      <c r="IWB31" s="56"/>
      <c r="IWC31" s="56"/>
      <c r="IWD31" s="56"/>
      <c r="IWE31" s="56"/>
      <c r="IWF31" s="56"/>
      <c r="IWG31" s="56"/>
      <c r="IWH31" s="56"/>
      <c r="IWI31" s="56"/>
      <c r="IWJ31" s="56"/>
      <c r="IWK31" s="56"/>
      <c r="IWL31" s="56"/>
      <c r="IWM31" s="56"/>
      <c r="IWN31" s="56"/>
      <c r="IWO31" s="56"/>
      <c r="IWP31" s="56"/>
      <c r="IWQ31" s="56"/>
      <c r="IWR31" s="56"/>
      <c r="IWS31" s="56"/>
      <c r="IWT31" s="56"/>
      <c r="IWU31" s="56"/>
      <c r="IWV31" s="56"/>
      <c r="IWW31" s="56"/>
      <c r="IWX31" s="56"/>
      <c r="IWY31" s="56"/>
      <c r="IWZ31" s="56"/>
      <c r="IXA31" s="56"/>
      <c r="IXB31" s="56"/>
      <c r="IXC31" s="56"/>
      <c r="IXD31" s="56"/>
      <c r="IXE31" s="56"/>
      <c r="IXF31" s="56"/>
      <c r="IXG31" s="56"/>
      <c r="IXH31" s="56"/>
      <c r="IXI31" s="56"/>
      <c r="IXJ31" s="56"/>
      <c r="IXK31" s="56"/>
      <c r="IXL31" s="56"/>
      <c r="IXM31" s="56"/>
      <c r="IXN31" s="56"/>
      <c r="IXO31" s="56"/>
      <c r="IXP31" s="56"/>
      <c r="IXQ31" s="56"/>
      <c r="IXR31" s="56"/>
      <c r="IXS31" s="56"/>
      <c r="IXT31" s="56"/>
      <c r="IXU31" s="56"/>
      <c r="IXV31" s="56"/>
      <c r="IXW31" s="56"/>
      <c r="IXX31" s="56"/>
      <c r="IXY31" s="56"/>
      <c r="IXZ31" s="56"/>
      <c r="IYA31" s="56"/>
      <c r="IYB31" s="56"/>
      <c r="IYC31" s="56"/>
      <c r="IYD31" s="56"/>
      <c r="IYE31" s="56"/>
      <c r="IYF31" s="56"/>
      <c r="IYG31" s="56"/>
      <c r="IYH31" s="56"/>
      <c r="IYI31" s="56"/>
      <c r="IYJ31" s="56"/>
      <c r="IYK31" s="56"/>
      <c r="IYL31" s="56"/>
      <c r="IYM31" s="56"/>
      <c r="IYN31" s="56"/>
      <c r="IYO31" s="56"/>
      <c r="IYP31" s="56"/>
      <c r="IYQ31" s="56"/>
      <c r="IYR31" s="56"/>
      <c r="IYS31" s="56"/>
      <c r="IYT31" s="56"/>
      <c r="IYU31" s="56"/>
      <c r="IYV31" s="56"/>
      <c r="IYW31" s="56"/>
      <c r="IYX31" s="56"/>
      <c r="IYY31" s="56"/>
      <c r="IYZ31" s="56"/>
      <c r="IZA31" s="56"/>
      <c r="IZB31" s="56"/>
      <c r="IZC31" s="56"/>
      <c r="IZD31" s="56"/>
      <c r="IZE31" s="56"/>
      <c r="IZF31" s="56"/>
      <c r="IZG31" s="56"/>
      <c r="IZH31" s="56"/>
      <c r="IZI31" s="56"/>
      <c r="IZJ31" s="56"/>
      <c r="IZK31" s="56"/>
      <c r="IZL31" s="56"/>
      <c r="IZM31" s="56"/>
      <c r="IZN31" s="56"/>
      <c r="IZO31" s="56"/>
      <c r="IZP31" s="56"/>
      <c r="IZQ31" s="56"/>
      <c r="IZR31" s="56"/>
      <c r="IZS31" s="56"/>
      <c r="IZT31" s="56"/>
      <c r="IZU31" s="56"/>
      <c r="IZV31" s="56"/>
      <c r="IZW31" s="56"/>
      <c r="IZX31" s="56"/>
      <c r="IZY31" s="56"/>
      <c r="IZZ31" s="56"/>
      <c r="JAA31" s="56"/>
      <c r="JAB31" s="56"/>
      <c r="JAC31" s="56"/>
      <c r="JAD31" s="56"/>
      <c r="JAE31" s="56"/>
      <c r="JAF31" s="56"/>
      <c r="JAG31" s="56"/>
      <c r="JAH31" s="56"/>
      <c r="JAI31" s="56"/>
      <c r="JAJ31" s="56"/>
      <c r="JAK31" s="56"/>
      <c r="JAL31" s="56"/>
      <c r="JAM31" s="56"/>
      <c r="JAN31" s="56"/>
      <c r="JAO31" s="56"/>
      <c r="JAP31" s="56"/>
      <c r="JAQ31" s="56"/>
      <c r="JAR31" s="56"/>
      <c r="JAS31" s="56"/>
      <c r="JAT31" s="56"/>
      <c r="JAU31" s="56"/>
      <c r="JAV31" s="56"/>
      <c r="JAW31" s="56"/>
      <c r="JAX31" s="56"/>
      <c r="JAY31" s="56"/>
      <c r="JAZ31" s="56"/>
      <c r="JBA31" s="56"/>
      <c r="JBB31" s="56"/>
      <c r="JBC31" s="56"/>
      <c r="JBD31" s="56"/>
      <c r="JBE31" s="56"/>
      <c r="JBF31" s="56"/>
      <c r="JBG31" s="56"/>
      <c r="JBH31" s="56"/>
      <c r="JBI31" s="56"/>
      <c r="JBJ31" s="56"/>
      <c r="JBK31" s="56"/>
      <c r="JBL31" s="56"/>
      <c r="JBM31" s="56"/>
      <c r="JBN31" s="56"/>
      <c r="JBO31" s="56"/>
      <c r="JBP31" s="56"/>
      <c r="JBQ31" s="56"/>
      <c r="JBR31" s="56"/>
      <c r="JBS31" s="56"/>
      <c r="JBT31" s="56"/>
      <c r="JBU31" s="56"/>
      <c r="JBV31" s="56"/>
      <c r="JBW31" s="56"/>
      <c r="JBX31" s="56"/>
      <c r="JBY31" s="56"/>
      <c r="JBZ31" s="56"/>
      <c r="JCA31" s="56"/>
      <c r="JCB31" s="56"/>
      <c r="JCC31" s="56"/>
      <c r="JCD31" s="56"/>
      <c r="JCE31" s="56"/>
      <c r="JCF31" s="56"/>
      <c r="JCG31" s="56"/>
      <c r="JCH31" s="56"/>
      <c r="JCI31" s="56"/>
      <c r="JCJ31" s="56"/>
      <c r="JCK31" s="56"/>
      <c r="JCL31" s="56"/>
      <c r="JCM31" s="56"/>
      <c r="JCN31" s="56"/>
      <c r="JCO31" s="56"/>
      <c r="JCP31" s="56"/>
      <c r="JCQ31" s="56"/>
      <c r="JCR31" s="56"/>
      <c r="JCS31" s="56"/>
      <c r="JCT31" s="56"/>
      <c r="JCU31" s="56"/>
      <c r="JCV31" s="56"/>
      <c r="JCW31" s="56"/>
      <c r="JCX31" s="56"/>
      <c r="JCY31" s="56"/>
      <c r="JCZ31" s="56"/>
      <c r="JDA31" s="56"/>
      <c r="JDB31" s="56"/>
      <c r="JDC31" s="56"/>
      <c r="JDD31" s="56"/>
      <c r="JDE31" s="56"/>
      <c r="JDF31" s="56"/>
      <c r="JDG31" s="56"/>
      <c r="JDH31" s="56"/>
      <c r="JDI31" s="56"/>
      <c r="JDJ31" s="56"/>
      <c r="JDK31" s="56"/>
      <c r="JDL31" s="56"/>
      <c r="JDM31" s="56"/>
      <c r="JDN31" s="56"/>
      <c r="JDO31" s="56"/>
      <c r="JDP31" s="56"/>
      <c r="JDQ31" s="56"/>
      <c r="JDR31" s="56"/>
      <c r="JDS31" s="56"/>
      <c r="JDT31" s="56"/>
      <c r="JDU31" s="56"/>
      <c r="JDV31" s="56"/>
      <c r="JDW31" s="56"/>
      <c r="JDX31" s="56"/>
      <c r="JDY31" s="56"/>
      <c r="JDZ31" s="56"/>
      <c r="JEA31" s="56"/>
      <c r="JEB31" s="56"/>
      <c r="JEC31" s="56"/>
      <c r="JED31" s="56"/>
      <c r="JEE31" s="56"/>
      <c r="JEF31" s="56"/>
      <c r="JEG31" s="56"/>
      <c r="JEH31" s="56"/>
      <c r="JEI31" s="56"/>
      <c r="JEJ31" s="56"/>
      <c r="JEK31" s="56"/>
      <c r="JEL31" s="56"/>
      <c r="JEM31" s="56"/>
      <c r="JEN31" s="56"/>
      <c r="JEO31" s="56"/>
      <c r="JEP31" s="56"/>
      <c r="JEQ31" s="56"/>
      <c r="JER31" s="56"/>
      <c r="JES31" s="56"/>
      <c r="JET31" s="56"/>
      <c r="JEU31" s="56"/>
      <c r="JEV31" s="56"/>
      <c r="JEW31" s="56"/>
      <c r="JEX31" s="56"/>
      <c r="JEY31" s="56"/>
      <c r="JEZ31" s="56"/>
      <c r="JFA31" s="56"/>
      <c r="JFB31" s="56"/>
      <c r="JFC31" s="56"/>
      <c r="JFD31" s="56"/>
      <c r="JFE31" s="56"/>
      <c r="JFF31" s="56"/>
      <c r="JFG31" s="56"/>
      <c r="JFH31" s="56"/>
      <c r="JFI31" s="56"/>
      <c r="JFJ31" s="56"/>
      <c r="JFK31" s="56"/>
      <c r="JFL31" s="56"/>
      <c r="JFM31" s="56"/>
      <c r="JFN31" s="56"/>
      <c r="JFO31" s="56"/>
      <c r="JFP31" s="56"/>
      <c r="JFQ31" s="56"/>
      <c r="JFR31" s="56"/>
      <c r="JFS31" s="56"/>
      <c r="JFT31" s="56"/>
      <c r="JFU31" s="56"/>
      <c r="JFV31" s="56"/>
      <c r="JFW31" s="56"/>
      <c r="JFX31" s="56"/>
      <c r="JFY31" s="56"/>
      <c r="JFZ31" s="56"/>
      <c r="JGA31" s="56"/>
      <c r="JGB31" s="56"/>
      <c r="JGC31" s="56"/>
      <c r="JGD31" s="56"/>
      <c r="JGE31" s="56"/>
      <c r="JGF31" s="56"/>
      <c r="JGG31" s="56"/>
      <c r="JGH31" s="56"/>
      <c r="JGI31" s="56"/>
      <c r="JGJ31" s="56"/>
      <c r="JGK31" s="56"/>
      <c r="JGL31" s="56"/>
      <c r="JGM31" s="56"/>
      <c r="JGN31" s="56"/>
      <c r="JGO31" s="56"/>
      <c r="JGP31" s="56"/>
      <c r="JGQ31" s="56"/>
      <c r="JGR31" s="56"/>
      <c r="JGS31" s="56"/>
      <c r="JGT31" s="56"/>
      <c r="JGU31" s="56"/>
      <c r="JGV31" s="56"/>
      <c r="JGW31" s="56"/>
      <c r="JGX31" s="56"/>
      <c r="JGY31" s="56"/>
      <c r="JGZ31" s="56"/>
      <c r="JHA31" s="56"/>
      <c r="JHB31" s="56"/>
      <c r="JHC31" s="56"/>
      <c r="JHD31" s="56"/>
      <c r="JHE31" s="56"/>
      <c r="JHF31" s="56"/>
      <c r="JHG31" s="56"/>
      <c r="JHH31" s="56"/>
      <c r="JHI31" s="56"/>
      <c r="JHJ31" s="56"/>
      <c r="JHK31" s="56"/>
      <c r="JHL31" s="56"/>
      <c r="JHM31" s="56"/>
      <c r="JHN31" s="56"/>
      <c r="JHO31" s="56"/>
      <c r="JHP31" s="56"/>
      <c r="JHQ31" s="56"/>
      <c r="JHR31" s="56"/>
      <c r="JHS31" s="56"/>
      <c r="JHT31" s="56"/>
      <c r="JHU31" s="56"/>
      <c r="JHV31" s="56"/>
      <c r="JHW31" s="56"/>
      <c r="JHX31" s="56"/>
      <c r="JHY31" s="56"/>
      <c r="JHZ31" s="56"/>
      <c r="JIA31" s="56"/>
      <c r="JIB31" s="56"/>
      <c r="JIC31" s="56"/>
      <c r="JID31" s="56"/>
      <c r="JIE31" s="56"/>
      <c r="JIF31" s="56"/>
      <c r="JIG31" s="56"/>
      <c r="JIH31" s="56"/>
      <c r="JII31" s="56"/>
      <c r="JIJ31" s="56"/>
      <c r="JIK31" s="56"/>
      <c r="JIL31" s="56"/>
      <c r="JIM31" s="56"/>
      <c r="JIN31" s="56"/>
      <c r="JIO31" s="56"/>
      <c r="JIP31" s="56"/>
      <c r="JIQ31" s="56"/>
      <c r="JIR31" s="56"/>
      <c r="JIS31" s="56"/>
      <c r="JIT31" s="56"/>
      <c r="JIU31" s="56"/>
      <c r="JIV31" s="56"/>
      <c r="JIW31" s="56"/>
      <c r="JIX31" s="56"/>
      <c r="JIY31" s="56"/>
      <c r="JIZ31" s="56"/>
      <c r="JJA31" s="56"/>
      <c r="JJB31" s="56"/>
      <c r="JJC31" s="56"/>
      <c r="JJD31" s="56"/>
      <c r="JJE31" s="56"/>
      <c r="JJF31" s="56"/>
      <c r="JJG31" s="56"/>
      <c r="JJH31" s="56"/>
      <c r="JJI31" s="56"/>
      <c r="JJJ31" s="56"/>
      <c r="JJK31" s="56"/>
      <c r="JJL31" s="56"/>
      <c r="JJM31" s="56"/>
      <c r="JJN31" s="56"/>
      <c r="JJO31" s="56"/>
      <c r="JJP31" s="56"/>
      <c r="JJQ31" s="56"/>
      <c r="JJR31" s="56"/>
      <c r="JJS31" s="56"/>
      <c r="JJT31" s="56"/>
      <c r="JJU31" s="56"/>
      <c r="JJV31" s="56"/>
      <c r="JJW31" s="56"/>
      <c r="JJX31" s="56"/>
      <c r="JJY31" s="56"/>
      <c r="JJZ31" s="56"/>
      <c r="JKA31" s="56"/>
      <c r="JKB31" s="56"/>
      <c r="JKC31" s="56"/>
      <c r="JKD31" s="56"/>
      <c r="JKE31" s="56"/>
      <c r="JKF31" s="56"/>
      <c r="JKG31" s="56"/>
      <c r="JKH31" s="56"/>
      <c r="JKI31" s="56"/>
      <c r="JKJ31" s="56"/>
      <c r="JKK31" s="56"/>
      <c r="JKL31" s="56"/>
      <c r="JKM31" s="56"/>
      <c r="JKN31" s="56"/>
      <c r="JKO31" s="56"/>
      <c r="JKP31" s="56"/>
      <c r="JKQ31" s="56"/>
      <c r="JKR31" s="56"/>
      <c r="JKS31" s="56"/>
      <c r="JKT31" s="56"/>
      <c r="JKU31" s="56"/>
      <c r="JKV31" s="56"/>
      <c r="JKW31" s="56"/>
      <c r="JKX31" s="56"/>
      <c r="JKY31" s="56"/>
      <c r="JKZ31" s="56"/>
      <c r="JLA31" s="56"/>
      <c r="JLB31" s="56"/>
      <c r="JLC31" s="56"/>
      <c r="JLD31" s="56"/>
      <c r="JLE31" s="56"/>
      <c r="JLF31" s="56"/>
      <c r="JLG31" s="56"/>
      <c r="JLH31" s="56"/>
      <c r="JLI31" s="56"/>
      <c r="JLJ31" s="56"/>
      <c r="JLK31" s="56"/>
      <c r="JLL31" s="56"/>
      <c r="JLM31" s="56"/>
      <c r="JLN31" s="56"/>
      <c r="JLO31" s="56"/>
      <c r="JLP31" s="56"/>
      <c r="JLQ31" s="56"/>
      <c r="JLR31" s="56"/>
      <c r="JLS31" s="56"/>
      <c r="JLT31" s="56"/>
      <c r="JLU31" s="56"/>
      <c r="JLV31" s="56"/>
      <c r="JLW31" s="56"/>
      <c r="JLX31" s="56"/>
      <c r="JLY31" s="56"/>
      <c r="JLZ31" s="56"/>
      <c r="JMA31" s="56"/>
      <c r="JMB31" s="56"/>
      <c r="JMC31" s="56"/>
      <c r="JMD31" s="56"/>
      <c r="JME31" s="56"/>
      <c r="JMF31" s="56"/>
      <c r="JMG31" s="56"/>
      <c r="JMH31" s="56"/>
      <c r="JMI31" s="56"/>
      <c r="JMJ31" s="56"/>
      <c r="JMK31" s="56"/>
      <c r="JML31" s="56"/>
      <c r="JMM31" s="56"/>
      <c r="JMN31" s="56"/>
      <c r="JMO31" s="56"/>
      <c r="JMP31" s="56"/>
      <c r="JMQ31" s="56"/>
      <c r="JMR31" s="56"/>
      <c r="JMS31" s="56"/>
      <c r="JMT31" s="56"/>
      <c r="JMU31" s="56"/>
      <c r="JMV31" s="56"/>
      <c r="JMW31" s="56"/>
      <c r="JMX31" s="56"/>
      <c r="JMY31" s="56"/>
      <c r="JMZ31" s="56"/>
      <c r="JNA31" s="56"/>
      <c r="JNB31" s="56"/>
      <c r="JNC31" s="56"/>
      <c r="JND31" s="56"/>
      <c r="JNE31" s="56"/>
      <c r="JNF31" s="56"/>
      <c r="JNG31" s="56"/>
      <c r="JNH31" s="56"/>
      <c r="JNI31" s="56"/>
      <c r="JNJ31" s="56"/>
      <c r="JNK31" s="56"/>
      <c r="JNL31" s="56"/>
      <c r="JNM31" s="56"/>
      <c r="JNN31" s="56"/>
      <c r="JNO31" s="56"/>
      <c r="JNP31" s="56"/>
      <c r="JNQ31" s="56"/>
      <c r="JNR31" s="56"/>
      <c r="JNS31" s="56"/>
      <c r="JNT31" s="56"/>
      <c r="JNU31" s="56"/>
      <c r="JNV31" s="56"/>
      <c r="JNW31" s="56"/>
      <c r="JNX31" s="56"/>
      <c r="JNY31" s="56"/>
      <c r="JNZ31" s="56"/>
      <c r="JOA31" s="56"/>
      <c r="JOB31" s="56"/>
      <c r="JOC31" s="56"/>
      <c r="JOD31" s="56"/>
      <c r="JOE31" s="56"/>
      <c r="JOF31" s="56"/>
      <c r="JOG31" s="56"/>
      <c r="JOH31" s="56"/>
      <c r="JOI31" s="56"/>
      <c r="JOJ31" s="56"/>
      <c r="JOK31" s="56"/>
      <c r="JOL31" s="56"/>
      <c r="JOM31" s="56"/>
      <c r="JON31" s="56"/>
      <c r="JOO31" s="56"/>
      <c r="JOP31" s="56"/>
      <c r="JOQ31" s="56"/>
      <c r="JOR31" s="56"/>
      <c r="JOS31" s="56"/>
      <c r="JOT31" s="56"/>
      <c r="JOU31" s="56"/>
      <c r="JOV31" s="56"/>
      <c r="JOW31" s="56"/>
      <c r="JOX31" s="56"/>
      <c r="JOY31" s="56"/>
      <c r="JOZ31" s="56"/>
      <c r="JPA31" s="56"/>
      <c r="JPB31" s="56"/>
      <c r="JPC31" s="56"/>
      <c r="JPD31" s="56"/>
      <c r="JPE31" s="56"/>
      <c r="JPF31" s="56"/>
      <c r="JPG31" s="56"/>
      <c r="JPH31" s="56"/>
      <c r="JPI31" s="56"/>
      <c r="JPJ31" s="56"/>
      <c r="JPK31" s="56"/>
      <c r="JPL31" s="56"/>
      <c r="JPM31" s="56"/>
      <c r="JPN31" s="56"/>
      <c r="JPO31" s="56"/>
      <c r="JPP31" s="56"/>
      <c r="JPQ31" s="56"/>
      <c r="JPR31" s="56"/>
      <c r="JPS31" s="56"/>
      <c r="JPT31" s="56"/>
      <c r="JPU31" s="56"/>
      <c r="JPV31" s="56"/>
      <c r="JPW31" s="56"/>
      <c r="JPX31" s="56"/>
      <c r="JPY31" s="56"/>
      <c r="JPZ31" s="56"/>
      <c r="JQA31" s="56"/>
      <c r="JQB31" s="56"/>
      <c r="JQC31" s="56"/>
      <c r="JQD31" s="56"/>
      <c r="JQE31" s="56"/>
      <c r="JQF31" s="56"/>
      <c r="JQG31" s="56"/>
      <c r="JQH31" s="56"/>
      <c r="JQI31" s="56"/>
      <c r="JQJ31" s="56"/>
      <c r="JQK31" s="56"/>
      <c r="JQL31" s="56"/>
      <c r="JQM31" s="56"/>
      <c r="JQN31" s="56"/>
      <c r="JQO31" s="56"/>
      <c r="JQP31" s="56"/>
      <c r="JQQ31" s="56"/>
      <c r="JQR31" s="56"/>
      <c r="JQS31" s="56"/>
      <c r="JQT31" s="56"/>
      <c r="JQU31" s="56"/>
      <c r="JQV31" s="56"/>
      <c r="JQW31" s="56"/>
      <c r="JQX31" s="56"/>
      <c r="JQY31" s="56"/>
      <c r="JQZ31" s="56"/>
      <c r="JRA31" s="56"/>
      <c r="JRB31" s="56"/>
      <c r="JRC31" s="56"/>
      <c r="JRD31" s="56"/>
      <c r="JRE31" s="56"/>
      <c r="JRF31" s="56"/>
      <c r="JRG31" s="56"/>
      <c r="JRH31" s="56"/>
      <c r="JRI31" s="56"/>
      <c r="JRJ31" s="56"/>
      <c r="JRK31" s="56"/>
      <c r="JRL31" s="56"/>
      <c r="JRM31" s="56"/>
      <c r="JRN31" s="56"/>
      <c r="JRO31" s="56"/>
      <c r="JRP31" s="56"/>
      <c r="JRQ31" s="56"/>
      <c r="JRR31" s="56"/>
      <c r="JRS31" s="56"/>
      <c r="JRT31" s="56"/>
      <c r="JRU31" s="56"/>
      <c r="JRV31" s="56"/>
      <c r="JRW31" s="56"/>
      <c r="JRX31" s="56"/>
      <c r="JRY31" s="56"/>
      <c r="JRZ31" s="56"/>
      <c r="JSA31" s="56"/>
      <c r="JSB31" s="56"/>
      <c r="JSC31" s="56"/>
      <c r="JSD31" s="56"/>
      <c r="JSE31" s="56"/>
      <c r="JSF31" s="56"/>
      <c r="JSG31" s="56"/>
      <c r="JSH31" s="56"/>
      <c r="JSI31" s="56"/>
      <c r="JSJ31" s="56"/>
      <c r="JSK31" s="56"/>
      <c r="JSL31" s="56"/>
      <c r="JSM31" s="56"/>
      <c r="JSN31" s="56"/>
      <c r="JSO31" s="56"/>
      <c r="JSP31" s="56"/>
      <c r="JSQ31" s="56"/>
      <c r="JSR31" s="56"/>
      <c r="JSS31" s="56"/>
      <c r="JST31" s="56"/>
      <c r="JSU31" s="56"/>
      <c r="JSV31" s="56"/>
      <c r="JSW31" s="56"/>
      <c r="JSX31" s="56"/>
      <c r="JSY31" s="56"/>
      <c r="JSZ31" s="56"/>
      <c r="JTA31" s="56"/>
      <c r="JTB31" s="56"/>
      <c r="JTC31" s="56"/>
      <c r="JTD31" s="56"/>
      <c r="JTE31" s="56"/>
      <c r="JTF31" s="56"/>
      <c r="JTG31" s="56"/>
      <c r="JTH31" s="56"/>
      <c r="JTI31" s="56"/>
      <c r="JTJ31" s="56"/>
      <c r="JTK31" s="56"/>
      <c r="JTL31" s="56"/>
      <c r="JTM31" s="56"/>
      <c r="JTN31" s="56"/>
      <c r="JTO31" s="56"/>
      <c r="JTP31" s="56"/>
      <c r="JTQ31" s="56"/>
      <c r="JTR31" s="56"/>
      <c r="JTS31" s="56"/>
      <c r="JTT31" s="56"/>
      <c r="JTU31" s="56"/>
      <c r="JTV31" s="56"/>
      <c r="JTW31" s="56"/>
      <c r="JTX31" s="56"/>
      <c r="JTY31" s="56"/>
      <c r="JTZ31" s="56"/>
      <c r="JUA31" s="56"/>
      <c r="JUB31" s="56"/>
      <c r="JUC31" s="56"/>
      <c r="JUD31" s="56"/>
      <c r="JUE31" s="56"/>
      <c r="JUF31" s="56"/>
      <c r="JUG31" s="56"/>
      <c r="JUH31" s="56"/>
      <c r="JUI31" s="56"/>
      <c r="JUJ31" s="56"/>
      <c r="JUK31" s="56"/>
      <c r="JUL31" s="56"/>
      <c r="JUM31" s="56"/>
      <c r="JUN31" s="56"/>
      <c r="JUO31" s="56"/>
      <c r="JUP31" s="56"/>
      <c r="JUQ31" s="56"/>
      <c r="JUR31" s="56"/>
      <c r="JUS31" s="56"/>
      <c r="JUT31" s="56"/>
      <c r="JUU31" s="56"/>
      <c r="JUV31" s="56"/>
      <c r="JUW31" s="56"/>
      <c r="JUX31" s="56"/>
      <c r="JUY31" s="56"/>
      <c r="JUZ31" s="56"/>
      <c r="JVA31" s="56"/>
      <c r="JVB31" s="56"/>
      <c r="JVC31" s="56"/>
      <c r="JVD31" s="56"/>
      <c r="JVE31" s="56"/>
      <c r="JVF31" s="56"/>
      <c r="JVG31" s="56"/>
      <c r="JVH31" s="56"/>
      <c r="JVI31" s="56"/>
      <c r="JVJ31" s="56"/>
      <c r="JVK31" s="56"/>
      <c r="JVL31" s="56"/>
      <c r="JVM31" s="56"/>
      <c r="JVN31" s="56"/>
      <c r="JVO31" s="56"/>
      <c r="JVP31" s="56"/>
      <c r="JVQ31" s="56"/>
      <c r="JVR31" s="56"/>
      <c r="JVS31" s="56"/>
      <c r="JVT31" s="56"/>
      <c r="JVU31" s="56"/>
      <c r="JVV31" s="56"/>
      <c r="JVW31" s="56"/>
      <c r="JVX31" s="56"/>
      <c r="JVY31" s="56"/>
      <c r="JVZ31" s="56"/>
      <c r="JWA31" s="56"/>
      <c r="JWB31" s="56"/>
      <c r="JWC31" s="56"/>
      <c r="JWD31" s="56"/>
      <c r="JWE31" s="56"/>
      <c r="JWF31" s="56"/>
      <c r="JWG31" s="56"/>
      <c r="JWH31" s="56"/>
      <c r="JWI31" s="56"/>
      <c r="JWJ31" s="56"/>
      <c r="JWK31" s="56"/>
      <c r="JWL31" s="56"/>
      <c r="JWM31" s="56"/>
      <c r="JWN31" s="56"/>
      <c r="JWO31" s="56"/>
      <c r="JWP31" s="56"/>
      <c r="JWQ31" s="56"/>
      <c r="JWR31" s="56"/>
      <c r="JWS31" s="56"/>
      <c r="JWT31" s="56"/>
      <c r="JWU31" s="56"/>
      <c r="JWV31" s="56"/>
      <c r="JWW31" s="56"/>
      <c r="JWX31" s="56"/>
      <c r="JWY31" s="56"/>
      <c r="JWZ31" s="56"/>
      <c r="JXA31" s="56"/>
      <c r="JXB31" s="56"/>
      <c r="JXC31" s="56"/>
      <c r="JXD31" s="56"/>
      <c r="JXE31" s="56"/>
      <c r="JXF31" s="56"/>
      <c r="JXG31" s="56"/>
      <c r="JXH31" s="56"/>
      <c r="JXI31" s="56"/>
      <c r="JXJ31" s="56"/>
      <c r="JXK31" s="56"/>
      <c r="JXL31" s="56"/>
      <c r="JXM31" s="56"/>
      <c r="JXN31" s="56"/>
      <c r="JXO31" s="56"/>
      <c r="JXP31" s="56"/>
      <c r="JXQ31" s="56"/>
      <c r="JXR31" s="56"/>
      <c r="JXS31" s="56"/>
      <c r="JXT31" s="56"/>
      <c r="JXU31" s="56"/>
      <c r="JXV31" s="56"/>
      <c r="JXW31" s="56"/>
      <c r="JXX31" s="56"/>
      <c r="JXY31" s="56"/>
      <c r="JXZ31" s="56"/>
      <c r="JYA31" s="56"/>
      <c r="JYB31" s="56"/>
      <c r="JYC31" s="56"/>
      <c r="JYD31" s="56"/>
      <c r="JYE31" s="56"/>
      <c r="JYF31" s="56"/>
      <c r="JYG31" s="56"/>
      <c r="JYH31" s="56"/>
      <c r="JYI31" s="56"/>
      <c r="JYJ31" s="56"/>
      <c r="JYK31" s="56"/>
      <c r="JYL31" s="56"/>
      <c r="JYM31" s="56"/>
      <c r="JYN31" s="56"/>
      <c r="JYO31" s="56"/>
      <c r="JYP31" s="56"/>
      <c r="JYQ31" s="56"/>
      <c r="JYR31" s="56"/>
      <c r="JYS31" s="56"/>
      <c r="JYT31" s="56"/>
      <c r="JYU31" s="56"/>
      <c r="JYV31" s="56"/>
      <c r="JYW31" s="56"/>
      <c r="JYX31" s="56"/>
      <c r="JYY31" s="56"/>
      <c r="JYZ31" s="56"/>
      <c r="JZA31" s="56"/>
      <c r="JZB31" s="56"/>
      <c r="JZC31" s="56"/>
      <c r="JZD31" s="56"/>
      <c r="JZE31" s="56"/>
      <c r="JZF31" s="56"/>
      <c r="JZG31" s="56"/>
      <c r="JZH31" s="56"/>
      <c r="JZI31" s="56"/>
      <c r="JZJ31" s="56"/>
      <c r="JZK31" s="56"/>
      <c r="JZL31" s="56"/>
      <c r="JZM31" s="56"/>
      <c r="JZN31" s="56"/>
      <c r="JZO31" s="56"/>
      <c r="JZP31" s="56"/>
      <c r="JZQ31" s="56"/>
      <c r="JZR31" s="56"/>
      <c r="JZS31" s="56"/>
      <c r="JZT31" s="56"/>
      <c r="JZU31" s="56"/>
      <c r="JZV31" s="56"/>
      <c r="JZW31" s="56"/>
      <c r="JZX31" s="56"/>
      <c r="JZY31" s="56"/>
      <c r="JZZ31" s="56"/>
      <c r="KAA31" s="56"/>
      <c r="KAB31" s="56"/>
      <c r="KAC31" s="56"/>
      <c r="KAD31" s="56"/>
      <c r="KAE31" s="56"/>
      <c r="KAF31" s="56"/>
      <c r="KAG31" s="56"/>
      <c r="KAH31" s="56"/>
      <c r="KAI31" s="56"/>
      <c r="KAJ31" s="56"/>
      <c r="KAK31" s="56"/>
      <c r="KAL31" s="56"/>
      <c r="KAM31" s="56"/>
      <c r="KAN31" s="56"/>
      <c r="KAO31" s="56"/>
      <c r="KAP31" s="56"/>
      <c r="KAQ31" s="56"/>
      <c r="KAR31" s="56"/>
      <c r="KAS31" s="56"/>
      <c r="KAT31" s="56"/>
      <c r="KAU31" s="56"/>
      <c r="KAV31" s="56"/>
      <c r="KAW31" s="56"/>
      <c r="KAX31" s="56"/>
      <c r="KAY31" s="56"/>
      <c r="KAZ31" s="56"/>
      <c r="KBA31" s="56"/>
      <c r="KBB31" s="56"/>
      <c r="KBC31" s="56"/>
      <c r="KBD31" s="56"/>
      <c r="KBE31" s="56"/>
      <c r="KBF31" s="56"/>
      <c r="KBG31" s="56"/>
      <c r="KBH31" s="56"/>
      <c r="KBI31" s="56"/>
      <c r="KBJ31" s="56"/>
      <c r="KBK31" s="56"/>
      <c r="KBL31" s="56"/>
      <c r="KBM31" s="56"/>
      <c r="KBN31" s="56"/>
      <c r="KBO31" s="56"/>
      <c r="KBP31" s="56"/>
      <c r="KBQ31" s="56"/>
      <c r="KBR31" s="56"/>
      <c r="KBS31" s="56"/>
      <c r="KBT31" s="56"/>
      <c r="KBU31" s="56"/>
      <c r="KBV31" s="56"/>
      <c r="KBW31" s="56"/>
      <c r="KBX31" s="56"/>
      <c r="KBY31" s="56"/>
      <c r="KBZ31" s="56"/>
      <c r="KCA31" s="56"/>
      <c r="KCB31" s="56"/>
      <c r="KCC31" s="56"/>
      <c r="KCD31" s="56"/>
      <c r="KCE31" s="56"/>
      <c r="KCF31" s="56"/>
      <c r="KCG31" s="56"/>
      <c r="KCH31" s="56"/>
      <c r="KCI31" s="56"/>
      <c r="KCJ31" s="56"/>
      <c r="KCK31" s="56"/>
      <c r="KCL31" s="56"/>
      <c r="KCM31" s="56"/>
      <c r="KCN31" s="56"/>
      <c r="KCO31" s="56"/>
      <c r="KCP31" s="56"/>
      <c r="KCQ31" s="56"/>
      <c r="KCR31" s="56"/>
      <c r="KCS31" s="56"/>
      <c r="KCT31" s="56"/>
      <c r="KCU31" s="56"/>
      <c r="KCV31" s="56"/>
      <c r="KCW31" s="56"/>
      <c r="KCX31" s="56"/>
      <c r="KCY31" s="56"/>
      <c r="KCZ31" s="56"/>
      <c r="KDA31" s="56"/>
      <c r="KDB31" s="56"/>
      <c r="KDC31" s="56"/>
      <c r="KDD31" s="56"/>
      <c r="KDE31" s="56"/>
      <c r="KDF31" s="56"/>
      <c r="KDG31" s="56"/>
      <c r="KDH31" s="56"/>
      <c r="KDI31" s="56"/>
      <c r="KDJ31" s="56"/>
      <c r="KDK31" s="56"/>
      <c r="KDL31" s="56"/>
      <c r="KDM31" s="56"/>
      <c r="KDN31" s="56"/>
      <c r="KDO31" s="56"/>
      <c r="KDP31" s="56"/>
      <c r="KDQ31" s="56"/>
      <c r="KDR31" s="56"/>
      <c r="KDS31" s="56"/>
      <c r="KDT31" s="56"/>
      <c r="KDU31" s="56"/>
      <c r="KDV31" s="56"/>
      <c r="KDW31" s="56"/>
      <c r="KDX31" s="56"/>
      <c r="KDY31" s="56"/>
      <c r="KDZ31" s="56"/>
      <c r="KEA31" s="56"/>
      <c r="KEB31" s="56"/>
      <c r="KEC31" s="56"/>
      <c r="KED31" s="56"/>
      <c r="KEE31" s="56"/>
      <c r="KEF31" s="56"/>
      <c r="KEG31" s="56"/>
      <c r="KEH31" s="56"/>
      <c r="KEI31" s="56"/>
      <c r="KEJ31" s="56"/>
      <c r="KEK31" s="56"/>
      <c r="KEL31" s="56"/>
      <c r="KEM31" s="56"/>
      <c r="KEN31" s="56"/>
      <c r="KEO31" s="56"/>
      <c r="KEP31" s="56"/>
      <c r="KEQ31" s="56"/>
      <c r="KER31" s="56"/>
      <c r="KES31" s="56"/>
      <c r="KET31" s="56"/>
      <c r="KEU31" s="56"/>
      <c r="KEV31" s="56"/>
      <c r="KEW31" s="56"/>
      <c r="KEX31" s="56"/>
      <c r="KEY31" s="56"/>
      <c r="KEZ31" s="56"/>
      <c r="KFA31" s="56"/>
      <c r="KFB31" s="56"/>
      <c r="KFC31" s="56"/>
      <c r="KFD31" s="56"/>
      <c r="KFE31" s="56"/>
      <c r="KFF31" s="56"/>
      <c r="KFG31" s="56"/>
      <c r="KFH31" s="56"/>
      <c r="KFI31" s="56"/>
      <c r="KFJ31" s="56"/>
      <c r="KFK31" s="56"/>
      <c r="KFL31" s="56"/>
      <c r="KFM31" s="56"/>
      <c r="KFN31" s="56"/>
      <c r="KFO31" s="56"/>
      <c r="KFP31" s="56"/>
      <c r="KFQ31" s="56"/>
      <c r="KFR31" s="56"/>
      <c r="KFS31" s="56"/>
      <c r="KFT31" s="56"/>
      <c r="KFU31" s="56"/>
      <c r="KFV31" s="56"/>
      <c r="KFW31" s="56"/>
      <c r="KFX31" s="56"/>
      <c r="KFY31" s="56"/>
      <c r="KFZ31" s="56"/>
      <c r="KGA31" s="56"/>
      <c r="KGB31" s="56"/>
      <c r="KGC31" s="56"/>
      <c r="KGD31" s="56"/>
      <c r="KGE31" s="56"/>
      <c r="KGF31" s="56"/>
      <c r="KGG31" s="56"/>
      <c r="KGH31" s="56"/>
      <c r="KGI31" s="56"/>
      <c r="KGJ31" s="56"/>
      <c r="KGK31" s="56"/>
      <c r="KGL31" s="56"/>
      <c r="KGM31" s="56"/>
      <c r="KGN31" s="56"/>
      <c r="KGO31" s="56"/>
      <c r="KGP31" s="56"/>
      <c r="KGQ31" s="56"/>
      <c r="KGR31" s="56"/>
      <c r="KGS31" s="56"/>
      <c r="KGT31" s="56"/>
      <c r="KGU31" s="56"/>
      <c r="KGV31" s="56"/>
      <c r="KGW31" s="56"/>
      <c r="KGX31" s="56"/>
      <c r="KGY31" s="56"/>
      <c r="KGZ31" s="56"/>
      <c r="KHA31" s="56"/>
      <c r="KHB31" s="56"/>
      <c r="KHC31" s="56"/>
      <c r="KHD31" s="56"/>
      <c r="KHE31" s="56"/>
      <c r="KHF31" s="56"/>
      <c r="KHG31" s="56"/>
      <c r="KHH31" s="56"/>
      <c r="KHI31" s="56"/>
      <c r="KHJ31" s="56"/>
      <c r="KHK31" s="56"/>
      <c r="KHL31" s="56"/>
      <c r="KHM31" s="56"/>
      <c r="KHN31" s="56"/>
      <c r="KHO31" s="56"/>
      <c r="KHP31" s="56"/>
      <c r="KHQ31" s="56"/>
      <c r="KHR31" s="56"/>
      <c r="KHS31" s="56"/>
      <c r="KHT31" s="56"/>
      <c r="KHU31" s="56"/>
      <c r="KHV31" s="56"/>
      <c r="KHW31" s="56"/>
      <c r="KHX31" s="56"/>
      <c r="KHY31" s="56"/>
      <c r="KHZ31" s="56"/>
      <c r="KIA31" s="56"/>
      <c r="KIB31" s="56"/>
      <c r="KIC31" s="56"/>
      <c r="KID31" s="56"/>
      <c r="KIE31" s="56"/>
      <c r="KIF31" s="56"/>
      <c r="KIG31" s="56"/>
      <c r="KIH31" s="56"/>
      <c r="KII31" s="56"/>
      <c r="KIJ31" s="56"/>
      <c r="KIK31" s="56"/>
      <c r="KIL31" s="56"/>
      <c r="KIM31" s="56"/>
      <c r="KIN31" s="56"/>
      <c r="KIO31" s="56"/>
      <c r="KIP31" s="56"/>
      <c r="KIQ31" s="56"/>
      <c r="KIR31" s="56"/>
      <c r="KIS31" s="56"/>
      <c r="KIT31" s="56"/>
      <c r="KIU31" s="56"/>
      <c r="KIV31" s="56"/>
      <c r="KIW31" s="56"/>
      <c r="KIX31" s="56"/>
      <c r="KIY31" s="56"/>
      <c r="KIZ31" s="56"/>
      <c r="KJA31" s="56"/>
      <c r="KJB31" s="56"/>
      <c r="KJC31" s="56"/>
      <c r="KJD31" s="56"/>
      <c r="KJE31" s="56"/>
      <c r="KJF31" s="56"/>
      <c r="KJG31" s="56"/>
      <c r="KJH31" s="56"/>
      <c r="KJI31" s="56"/>
      <c r="KJJ31" s="56"/>
      <c r="KJK31" s="56"/>
      <c r="KJL31" s="56"/>
      <c r="KJM31" s="56"/>
      <c r="KJN31" s="56"/>
      <c r="KJO31" s="56"/>
      <c r="KJP31" s="56"/>
      <c r="KJQ31" s="56"/>
      <c r="KJR31" s="56"/>
      <c r="KJS31" s="56"/>
      <c r="KJT31" s="56"/>
      <c r="KJU31" s="56"/>
      <c r="KJV31" s="56"/>
      <c r="KJW31" s="56"/>
      <c r="KJX31" s="56"/>
      <c r="KJY31" s="56"/>
      <c r="KJZ31" s="56"/>
      <c r="KKA31" s="56"/>
      <c r="KKB31" s="56"/>
      <c r="KKC31" s="56"/>
      <c r="KKD31" s="56"/>
      <c r="KKE31" s="56"/>
      <c r="KKF31" s="56"/>
      <c r="KKG31" s="56"/>
      <c r="KKH31" s="56"/>
      <c r="KKI31" s="56"/>
      <c r="KKJ31" s="56"/>
      <c r="KKK31" s="56"/>
      <c r="KKL31" s="56"/>
      <c r="KKM31" s="56"/>
      <c r="KKN31" s="56"/>
      <c r="KKO31" s="56"/>
      <c r="KKP31" s="56"/>
      <c r="KKQ31" s="56"/>
      <c r="KKR31" s="56"/>
      <c r="KKS31" s="56"/>
      <c r="KKT31" s="56"/>
      <c r="KKU31" s="56"/>
      <c r="KKV31" s="56"/>
      <c r="KKW31" s="56"/>
      <c r="KKX31" s="56"/>
      <c r="KKY31" s="56"/>
      <c r="KKZ31" s="56"/>
      <c r="KLA31" s="56"/>
      <c r="KLB31" s="56"/>
      <c r="KLC31" s="56"/>
      <c r="KLD31" s="56"/>
      <c r="KLE31" s="56"/>
      <c r="KLF31" s="56"/>
      <c r="KLG31" s="56"/>
      <c r="KLH31" s="56"/>
      <c r="KLI31" s="56"/>
      <c r="KLJ31" s="56"/>
      <c r="KLK31" s="56"/>
      <c r="KLL31" s="56"/>
      <c r="KLM31" s="56"/>
      <c r="KLN31" s="56"/>
      <c r="KLO31" s="56"/>
      <c r="KLP31" s="56"/>
      <c r="KLQ31" s="56"/>
      <c r="KLR31" s="56"/>
      <c r="KLS31" s="56"/>
      <c r="KLT31" s="56"/>
      <c r="KLU31" s="56"/>
      <c r="KLV31" s="56"/>
      <c r="KLW31" s="56"/>
      <c r="KLX31" s="56"/>
      <c r="KLY31" s="56"/>
      <c r="KLZ31" s="56"/>
      <c r="KMA31" s="56"/>
      <c r="KMB31" s="56"/>
      <c r="KMC31" s="56"/>
      <c r="KMD31" s="56"/>
      <c r="KME31" s="56"/>
      <c r="KMF31" s="56"/>
      <c r="KMG31" s="56"/>
      <c r="KMH31" s="56"/>
      <c r="KMI31" s="56"/>
      <c r="KMJ31" s="56"/>
      <c r="KMK31" s="56"/>
      <c r="KML31" s="56"/>
      <c r="KMM31" s="56"/>
      <c r="KMN31" s="56"/>
      <c r="KMO31" s="56"/>
      <c r="KMP31" s="56"/>
      <c r="KMQ31" s="56"/>
      <c r="KMR31" s="56"/>
      <c r="KMS31" s="56"/>
      <c r="KMT31" s="56"/>
      <c r="KMU31" s="56"/>
      <c r="KMV31" s="56"/>
      <c r="KMW31" s="56"/>
      <c r="KMX31" s="56"/>
      <c r="KMY31" s="56"/>
      <c r="KMZ31" s="56"/>
      <c r="KNA31" s="56"/>
      <c r="KNB31" s="56"/>
      <c r="KNC31" s="56"/>
      <c r="KND31" s="56"/>
      <c r="KNE31" s="56"/>
      <c r="KNF31" s="56"/>
      <c r="KNG31" s="56"/>
      <c r="KNH31" s="56"/>
      <c r="KNI31" s="56"/>
      <c r="KNJ31" s="56"/>
      <c r="KNK31" s="56"/>
      <c r="KNL31" s="56"/>
      <c r="KNM31" s="56"/>
      <c r="KNN31" s="56"/>
      <c r="KNO31" s="56"/>
      <c r="KNP31" s="56"/>
      <c r="KNQ31" s="56"/>
      <c r="KNR31" s="56"/>
      <c r="KNS31" s="56"/>
      <c r="KNT31" s="56"/>
      <c r="KNU31" s="56"/>
      <c r="KNV31" s="56"/>
      <c r="KNW31" s="56"/>
      <c r="KNX31" s="56"/>
      <c r="KNY31" s="56"/>
      <c r="KNZ31" s="56"/>
      <c r="KOA31" s="56"/>
      <c r="KOB31" s="56"/>
      <c r="KOC31" s="56"/>
      <c r="KOD31" s="56"/>
      <c r="KOE31" s="56"/>
      <c r="KOF31" s="56"/>
      <c r="KOG31" s="56"/>
      <c r="KOH31" s="56"/>
      <c r="KOI31" s="56"/>
      <c r="KOJ31" s="56"/>
      <c r="KOK31" s="56"/>
      <c r="KOL31" s="56"/>
      <c r="KOM31" s="56"/>
      <c r="KON31" s="56"/>
      <c r="KOO31" s="56"/>
      <c r="KOP31" s="56"/>
      <c r="KOQ31" s="56"/>
      <c r="KOR31" s="56"/>
      <c r="KOS31" s="56"/>
      <c r="KOT31" s="56"/>
      <c r="KOU31" s="56"/>
      <c r="KOV31" s="56"/>
      <c r="KOW31" s="56"/>
      <c r="KOX31" s="56"/>
      <c r="KOY31" s="56"/>
      <c r="KOZ31" s="56"/>
      <c r="KPA31" s="56"/>
      <c r="KPB31" s="56"/>
      <c r="KPC31" s="56"/>
      <c r="KPD31" s="56"/>
      <c r="KPE31" s="56"/>
      <c r="KPF31" s="56"/>
      <c r="KPG31" s="56"/>
      <c r="KPH31" s="56"/>
      <c r="KPI31" s="56"/>
      <c r="KPJ31" s="56"/>
      <c r="KPK31" s="56"/>
      <c r="KPL31" s="56"/>
      <c r="KPM31" s="56"/>
      <c r="KPN31" s="56"/>
      <c r="KPO31" s="56"/>
      <c r="KPP31" s="56"/>
      <c r="KPQ31" s="56"/>
      <c r="KPR31" s="56"/>
      <c r="KPS31" s="56"/>
      <c r="KPT31" s="56"/>
      <c r="KPU31" s="56"/>
      <c r="KPV31" s="56"/>
      <c r="KPW31" s="56"/>
      <c r="KPX31" s="56"/>
      <c r="KPY31" s="56"/>
      <c r="KPZ31" s="56"/>
      <c r="KQA31" s="56"/>
      <c r="KQB31" s="56"/>
      <c r="KQC31" s="56"/>
      <c r="KQD31" s="56"/>
      <c r="KQE31" s="56"/>
      <c r="KQF31" s="56"/>
      <c r="KQG31" s="56"/>
      <c r="KQH31" s="56"/>
      <c r="KQI31" s="56"/>
      <c r="KQJ31" s="56"/>
      <c r="KQK31" s="56"/>
      <c r="KQL31" s="56"/>
      <c r="KQM31" s="56"/>
      <c r="KQN31" s="56"/>
      <c r="KQO31" s="56"/>
      <c r="KQP31" s="56"/>
      <c r="KQQ31" s="56"/>
      <c r="KQR31" s="56"/>
      <c r="KQS31" s="56"/>
      <c r="KQT31" s="56"/>
      <c r="KQU31" s="56"/>
      <c r="KQV31" s="56"/>
      <c r="KQW31" s="56"/>
      <c r="KQX31" s="56"/>
      <c r="KQY31" s="56"/>
      <c r="KQZ31" s="56"/>
      <c r="KRA31" s="56"/>
      <c r="KRB31" s="56"/>
      <c r="KRC31" s="56"/>
      <c r="KRD31" s="56"/>
      <c r="KRE31" s="56"/>
      <c r="KRF31" s="56"/>
      <c r="KRG31" s="56"/>
      <c r="KRH31" s="56"/>
      <c r="KRI31" s="56"/>
      <c r="KRJ31" s="56"/>
      <c r="KRK31" s="56"/>
      <c r="KRL31" s="56"/>
      <c r="KRM31" s="56"/>
      <c r="KRN31" s="56"/>
      <c r="KRO31" s="56"/>
      <c r="KRP31" s="56"/>
      <c r="KRQ31" s="56"/>
      <c r="KRR31" s="56"/>
      <c r="KRS31" s="56"/>
      <c r="KRT31" s="56"/>
      <c r="KRU31" s="56"/>
      <c r="KRV31" s="56"/>
      <c r="KRW31" s="56"/>
      <c r="KRX31" s="56"/>
      <c r="KRY31" s="56"/>
      <c r="KRZ31" s="56"/>
      <c r="KSA31" s="56"/>
      <c r="KSB31" s="56"/>
      <c r="KSC31" s="56"/>
      <c r="KSD31" s="56"/>
      <c r="KSE31" s="56"/>
      <c r="KSF31" s="56"/>
      <c r="KSG31" s="56"/>
      <c r="KSH31" s="56"/>
      <c r="KSI31" s="56"/>
      <c r="KSJ31" s="56"/>
      <c r="KSK31" s="56"/>
      <c r="KSL31" s="56"/>
      <c r="KSM31" s="56"/>
      <c r="KSN31" s="56"/>
      <c r="KSO31" s="56"/>
      <c r="KSP31" s="56"/>
      <c r="KSQ31" s="56"/>
      <c r="KSR31" s="56"/>
      <c r="KSS31" s="56"/>
      <c r="KST31" s="56"/>
      <c r="KSU31" s="56"/>
      <c r="KSV31" s="56"/>
      <c r="KSW31" s="56"/>
      <c r="KSX31" s="56"/>
      <c r="KSY31" s="56"/>
      <c r="KSZ31" s="56"/>
      <c r="KTA31" s="56"/>
      <c r="KTB31" s="56"/>
      <c r="KTC31" s="56"/>
      <c r="KTD31" s="56"/>
      <c r="KTE31" s="56"/>
      <c r="KTF31" s="56"/>
      <c r="KTG31" s="56"/>
      <c r="KTH31" s="56"/>
      <c r="KTI31" s="56"/>
      <c r="KTJ31" s="56"/>
      <c r="KTK31" s="56"/>
      <c r="KTL31" s="56"/>
      <c r="KTM31" s="56"/>
      <c r="KTN31" s="56"/>
      <c r="KTO31" s="56"/>
      <c r="KTP31" s="56"/>
      <c r="KTQ31" s="56"/>
      <c r="KTR31" s="56"/>
      <c r="KTS31" s="56"/>
      <c r="KTT31" s="56"/>
      <c r="KTU31" s="56"/>
      <c r="KTV31" s="56"/>
      <c r="KTW31" s="56"/>
      <c r="KTX31" s="56"/>
      <c r="KTY31" s="56"/>
      <c r="KTZ31" s="56"/>
      <c r="KUA31" s="56"/>
      <c r="KUB31" s="56"/>
      <c r="KUC31" s="56"/>
      <c r="KUD31" s="56"/>
      <c r="KUE31" s="56"/>
      <c r="KUF31" s="56"/>
      <c r="KUG31" s="56"/>
      <c r="KUH31" s="56"/>
      <c r="KUI31" s="56"/>
      <c r="KUJ31" s="56"/>
      <c r="KUK31" s="56"/>
      <c r="KUL31" s="56"/>
      <c r="KUM31" s="56"/>
      <c r="KUN31" s="56"/>
      <c r="KUO31" s="56"/>
      <c r="KUP31" s="56"/>
      <c r="KUQ31" s="56"/>
      <c r="KUR31" s="56"/>
      <c r="KUS31" s="56"/>
      <c r="KUT31" s="56"/>
      <c r="KUU31" s="56"/>
      <c r="KUV31" s="56"/>
      <c r="KUW31" s="56"/>
      <c r="KUX31" s="56"/>
      <c r="KUY31" s="56"/>
      <c r="KUZ31" s="56"/>
      <c r="KVA31" s="56"/>
      <c r="KVB31" s="56"/>
      <c r="KVC31" s="56"/>
      <c r="KVD31" s="56"/>
      <c r="KVE31" s="56"/>
      <c r="KVF31" s="56"/>
      <c r="KVG31" s="56"/>
      <c r="KVH31" s="56"/>
      <c r="KVI31" s="56"/>
      <c r="KVJ31" s="56"/>
      <c r="KVK31" s="56"/>
      <c r="KVL31" s="56"/>
      <c r="KVM31" s="56"/>
      <c r="KVN31" s="56"/>
      <c r="KVO31" s="56"/>
      <c r="KVP31" s="56"/>
      <c r="KVQ31" s="56"/>
      <c r="KVR31" s="56"/>
      <c r="KVS31" s="56"/>
      <c r="KVT31" s="56"/>
      <c r="KVU31" s="56"/>
      <c r="KVV31" s="56"/>
      <c r="KVW31" s="56"/>
      <c r="KVX31" s="56"/>
      <c r="KVY31" s="56"/>
      <c r="KVZ31" s="56"/>
      <c r="KWA31" s="56"/>
      <c r="KWB31" s="56"/>
      <c r="KWC31" s="56"/>
      <c r="KWD31" s="56"/>
      <c r="KWE31" s="56"/>
      <c r="KWF31" s="56"/>
      <c r="KWG31" s="56"/>
      <c r="KWH31" s="56"/>
      <c r="KWI31" s="56"/>
      <c r="KWJ31" s="56"/>
      <c r="KWK31" s="56"/>
      <c r="KWL31" s="56"/>
      <c r="KWM31" s="56"/>
      <c r="KWN31" s="56"/>
      <c r="KWO31" s="56"/>
      <c r="KWP31" s="56"/>
      <c r="KWQ31" s="56"/>
      <c r="KWR31" s="56"/>
      <c r="KWS31" s="56"/>
      <c r="KWT31" s="56"/>
      <c r="KWU31" s="56"/>
      <c r="KWV31" s="56"/>
      <c r="KWW31" s="56"/>
      <c r="KWX31" s="56"/>
      <c r="KWY31" s="56"/>
      <c r="KWZ31" s="56"/>
      <c r="KXA31" s="56"/>
      <c r="KXB31" s="56"/>
      <c r="KXC31" s="56"/>
      <c r="KXD31" s="56"/>
      <c r="KXE31" s="56"/>
      <c r="KXF31" s="56"/>
      <c r="KXG31" s="56"/>
      <c r="KXH31" s="56"/>
      <c r="KXI31" s="56"/>
      <c r="KXJ31" s="56"/>
      <c r="KXK31" s="56"/>
      <c r="KXL31" s="56"/>
      <c r="KXM31" s="56"/>
      <c r="KXN31" s="56"/>
      <c r="KXO31" s="56"/>
      <c r="KXP31" s="56"/>
      <c r="KXQ31" s="56"/>
      <c r="KXR31" s="56"/>
      <c r="KXS31" s="56"/>
      <c r="KXT31" s="56"/>
      <c r="KXU31" s="56"/>
      <c r="KXV31" s="56"/>
      <c r="KXW31" s="56"/>
      <c r="KXX31" s="56"/>
      <c r="KXY31" s="56"/>
      <c r="KXZ31" s="56"/>
      <c r="KYA31" s="56"/>
      <c r="KYB31" s="56"/>
      <c r="KYC31" s="56"/>
      <c r="KYD31" s="56"/>
      <c r="KYE31" s="56"/>
      <c r="KYF31" s="56"/>
      <c r="KYG31" s="56"/>
      <c r="KYH31" s="56"/>
      <c r="KYI31" s="56"/>
      <c r="KYJ31" s="56"/>
      <c r="KYK31" s="56"/>
      <c r="KYL31" s="56"/>
      <c r="KYM31" s="56"/>
      <c r="KYN31" s="56"/>
      <c r="KYO31" s="56"/>
      <c r="KYP31" s="56"/>
      <c r="KYQ31" s="56"/>
      <c r="KYR31" s="56"/>
      <c r="KYS31" s="56"/>
      <c r="KYT31" s="56"/>
      <c r="KYU31" s="56"/>
      <c r="KYV31" s="56"/>
      <c r="KYW31" s="56"/>
      <c r="KYX31" s="56"/>
      <c r="KYY31" s="56"/>
      <c r="KYZ31" s="56"/>
      <c r="KZA31" s="56"/>
      <c r="KZB31" s="56"/>
      <c r="KZC31" s="56"/>
      <c r="KZD31" s="56"/>
      <c r="KZE31" s="56"/>
      <c r="KZF31" s="56"/>
      <c r="KZG31" s="56"/>
      <c r="KZH31" s="56"/>
      <c r="KZI31" s="56"/>
      <c r="KZJ31" s="56"/>
      <c r="KZK31" s="56"/>
      <c r="KZL31" s="56"/>
      <c r="KZM31" s="56"/>
      <c r="KZN31" s="56"/>
      <c r="KZO31" s="56"/>
      <c r="KZP31" s="56"/>
      <c r="KZQ31" s="56"/>
      <c r="KZR31" s="56"/>
      <c r="KZS31" s="56"/>
      <c r="KZT31" s="56"/>
      <c r="KZU31" s="56"/>
      <c r="KZV31" s="56"/>
      <c r="KZW31" s="56"/>
      <c r="KZX31" s="56"/>
      <c r="KZY31" s="56"/>
      <c r="KZZ31" s="56"/>
      <c r="LAA31" s="56"/>
      <c r="LAB31" s="56"/>
      <c r="LAC31" s="56"/>
      <c r="LAD31" s="56"/>
      <c r="LAE31" s="56"/>
      <c r="LAF31" s="56"/>
      <c r="LAG31" s="56"/>
      <c r="LAH31" s="56"/>
      <c r="LAI31" s="56"/>
      <c r="LAJ31" s="56"/>
      <c r="LAK31" s="56"/>
      <c r="LAL31" s="56"/>
      <c r="LAM31" s="56"/>
      <c r="LAN31" s="56"/>
      <c r="LAO31" s="56"/>
      <c r="LAP31" s="56"/>
      <c r="LAQ31" s="56"/>
      <c r="LAR31" s="56"/>
      <c r="LAS31" s="56"/>
      <c r="LAT31" s="56"/>
      <c r="LAU31" s="56"/>
      <c r="LAV31" s="56"/>
      <c r="LAW31" s="56"/>
      <c r="LAX31" s="56"/>
      <c r="LAY31" s="56"/>
      <c r="LAZ31" s="56"/>
      <c r="LBA31" s="56"/>
      <c r="LBB31" s="56"/>
      <c r="LBC31" s="56"/>
      <c r="LBD31" s="56"/>
      <c r="LBE31" s="56"/>
      <c r="LBF31" s="56"/>
      <c r="LBG31" s="56"/>
      <c r="LBH31" s="56"/>
      <c r="LBI31" s="56"/>
      <c r="LBJ31" s="56"/>
      <c r="LBK31" s="56"/>
      <c r="LBL31" s="56"/>
      <c r="LBM31" s="56"/>
      <c r="LBN31" s="56"/>
      <c r="LBO31" s="56"/>
      <c r="LBP31" s="56"/>
      <c r="LBQ31" s="56"/>
      <c r="LBR31" s="56"/>
      <c r="LBS31" s="56"/>
      <c r="LBT31" s="56"/>
      <c r="LBU31" s="56"/>
      <c r="LBV31" s="56"/>
      <c r="LBW31" s="56"/>
      <c r="LBX31" s="56"/>
      <c r="LBY31" s="56"/>
      <c r="LBZ31" s="56"/>
      <c r="LCA31" s="56"/>
      <c r="LCB31" s="56"/>
      <c r="LCC31" s="56"/>
      <c r="LCD31" s="56"/>
      <c r="LCE31" s="56"/>
      <c r="LCF31" s="56"/>
      <c r="LCG31" s="56"/>
      <c r="LCH31" s="56"/>
      <c r="LCI31" s="56"/>
      <c r="LCJ31" s="56"/>
      <c r="LCK31" s="56"/>
      <c r="LCL31" s="56"/>
      <c r="LCM31" s="56"/>
      <c r="LCN31" s="56"/>
      <c r="LCO31" s="56"/>
      <c r="LCP31" s="56"/>
      <c r="LCQ31" s="56"/>
      <c r="LCR31" s="56"/>
      <c r="LCS31" s="56"/>
      <c r="LCT31" s="56"/>
      <c r="LCU31" s="56"/>
      <c r="LCV31" s="56"/>
      <c r="LCW31" s="56"/>
      <c r="LCX31" s="56"/>
      <c r="LCY31" s="56"/>
      <c r="LCZ31" s="56"/>
      <c r="LDA31" s="56"/>
      <c r="LDB31" s="56"/>
      <c r="LDC31" s="56"/>
      <c r="LDD31" s="56"/>
      <c r="LDE31" s="56"/>
      <c r="LDF31" s="56"/>
      <c r="LDG31" s="56"/>
      <c r="LDH31" s="56"/>
      <c r="LDI31" s="56"/>
      <c r="LDJ31" s="56"/>
      <c r="LDK31" s="56"/>
      <c r="LDL31" s="56"/>
      <c r="LDM31" s="56"/>
      <c r="LDN31" s="56"/>
      <c r="LDO31" s="56"/>
      <c r="LDP31" s="56"/>
      <c r="LDQ31" s="56"/>
      <c r="LDR31" s="56"/>
      <c r="LDS31" s="56"/>
      <c r="LDT31" s="56"/>
      <c r="LDU31" s="56"/>
      <c r="LDV31" s="56"/>
      <c r="LDW31" s="56"/>
      <c r="LDX31" s="56"/>
      <c r="LDY31" s="56"/>
      <c r="LDZ31" s="56"/>
      <c r="LEA31" s="56"/>
      <c r="LEB31" s="56"/>
      <c r="LEC31" s="56"/>
      <c r="LED31" s="56"/>
      <c r="LEE31" s="56"/>
      <c r="LEF31" s="56"/>
      <c r="LEG31" s="56"/>
      <c r="LEH31" s="56"/>
      <c r="LEI31" s="56"/>
      <c r="LEJ31" s="56"/>
      <c r="LEK31" s="56"/>
      <c r="LEL31" s="56"/>
      <c r="LEM31" s="56"/>
      <c r="LEN31" s="56"/>
      <c r="LEO31" s="56"/>
      <c r="LEP31" s="56"/>
      <c r="LEQ31" s="56"/>
      <c r="LER31" s="56"/>
      <c r="LES31" s="56"/>
      <c r="LET31" s="56"/>
      <c r="LEU31" s="56"/>
      <c r="LEV31" s="56"/>
      <c r="LEW31" s="56"/>
      <c r="LEX31" s="56"/>
      <c r="LEY31" s="56"/>
      <c r="LEZ31" s="56"/>
      <c r="LFA31" s="56"/>
      <c r="LFB31" s="56"/>
      <c r="LFC31" s="56"/>
      <c r="LFD31" s="56"/>
      <c r="LFE31" s="56"/>
      <c r="LFF31" s="56"/>
      <c r="LFG31" s="56"/>
      <c r="LFH31" s="56"/>
      <c r="LFI31" s="56"/>
      <c r="LFJ31" s="56"/>
      <c r="LFK31" s="56"/>
      <c r="LFL31" s="56"/>
      <c r="LFM31" s="56"/>
      <c r="LFN31" s="56"/>
      <c r="LFO31" s="56"/>
      <c r="LFP31" s="56"/>
      <c r="LFQ31" s="56"/>
      <c r="LFR31" s="56"/>
      <c r="LFS31" s="56"/>
      <c r="LFT31" s="56"/>
      <c r="LFU31" s="56"/>
      <c r="LFV31" s="56"/>
      <c r="LFW31" s="56"/>
      <c r="LFX31" s="56"/>
      <c r="LFY31" s="56"/>
      <c r="LFZ31" s="56"/>
      <c r="LGA31" s="56"/>
      <c r="LGB31" s="56"/>
      <c r="LGC31" s="56"/>
      <c r="LGD31" s="56"/>
      <c r="LGE31" s="56"/>
      <c r="LGF31" s="56"/>
      <c r="LGG31" s="56"/>
      <c r="LGH31" s="56"/>
      <c r="LGI31" s="56"/>
      <c r="LGJ31" s="56"/>
      <c r="LGK31" s="56"/>
      <c r="LGL31" s="56"/>
      <c r="LGM31" s="56"/>
      <c r="LGN31" s="56"/>
      <c r="LGO31" s="56"/>
      <c r="LGP31" s="56"/>
      <c r="LGQ31" s="56"/>
      <c r="LGR31" s="56"/>
      <c r="LGS31" s="56"/>
      <c r="LGT31" s="56"/>
      <c r="LGU31" s="56"/>
      <c r="LGV31" s="56"/>
      <c r="LGW31" s="56"/>
      <c r="LGX31" s="56"/>
      <c r="LGY31" s="56"/>
      <c r="LGZ31" s="56"/>
      <c r="LHA31" s="56"/>
      <c r="LHB31" s="56"/>
      <c r="LHC31" s="56"/>
      <c r="LHD31" s="56"/>
      <c r="LHE31" s="56"/>
      <c r="LHF31" s="56"/>
      <c r="LHG31" s="56"/>
      <c r="LHH31" s="56"/>
      <c r="LHI31" s="56"/>
      <c r="LHJ31" s="56"/>
      <c r="LHK31" s="56"/>
      <c r="LHL31" s="56"/>
      <c r="LHM31" s="56"/>
      <c r="LHN31" s="56"/>
      <c r="LHO31" s="56"/>
      <c r="LHP31" s="56"/>
      <c r="LHQ31" s="56"/>
      <c r="LHR31" s="56"/>
      <c r="LHS31" s="56"/>
      <c r="LHT31" s="56"/>
      <c r="LHU31" s="56"/>
      <c r="LHV31" s="56"/>
      <c r="LHW31" s="56"/>
      <c r="LHX31" s="56"/>
      <c r="LHY31" s="56"/>
      <c r="LHZ31" s="56"/>
      <c r="LIA31" s="56"/>
      <c r="LIB31" s="56"/>
      <c r="LIC31" s="56"/>
      <c r="LID31" s="56"/>
      <c r="LIE31" s="56"/>
      <c r="LIF31" s="56"/>
      <c r="LIG31" s="56"/>
      <c r="LIH31" s="56"/>
      <c r="LII31" s="56"/>
      <c r="LIJ31" s="56"/>
      <c r="LIK31" s="56"/>
      <c r="LIL31" s="56"/>
      <c r="LIM31" s="56"/>
      <c r="LIN31" s="56"/>
      <c r="LIO31" s="56"/>
      <c r="LIP31" s="56"/>
      <c r="LIQ31" s="56"/>
      <c r="LIR31" s="56"/>
      <c r="LIS31" s="56"/>
      <c r="LIT31" s="56"/>
      <c r="LIU31" s="56"/>
      <c r="LIV31" s="56"/>
      <c r="LIW31" s="56"/>
      <c r="LIX31" s="56"/>
      <c r="LIY31" s="56"/>
      <c r="LIZ31" s="56"/>
      <c r="LJA31" s="56"/>
      <c r="LJB31" s="56"/>
      <c r="LJC31" s="56"/>
      <c r="LJD31" s="56"/>
      <c r="LJE31" s="56"/>
      <c r="LJF31" s="56"/>
      <c r="LJG31" s="56"/>
      <c r="LJH31" s="56"/>
      <c r="LJI31" s="56"/>
      <c r="LJJ31" s="56"/>
      <c r="LJK31" s="56"/>
      <c r="LJL31" s="56"/>
      <c r="LJM31" s="56"/>
      <c r="LJN31" s="56"/>
      <c r="LJO31" s="56"/>
      <c r="LJP31" s="56"/>
      <c r="LJQ31" s="56"/>
      <c r="LJR31" s="56"/>
      <c r="LJS31" s="56"/>
      <c r="LJT31" s="56"/>
      <c r="LJU31" s="56"/>
      <c r="LJV31" s="56"/>
      <c r="LJW31" s="56"/>
      <c r="LJX31" s="56"/>
      <c r="LJY31" s="56"/>
      <c r="LJZ31" s="56"/>
      <c r="LKA31" s="56"/>
      <c r="LKB31" s="56"/>
      <c r="LKC31" s="56"/>
      <c r="LKD31" s="56"/>
      <c r="LKE31" s="56"/>
      <c r="LKF31" s="56"/>
      <c r="LKG31" s="56"/>
      <c r="LKH31" s="56"/>
      <c r="LKI31" s="56"/>
      <c r="LKJ31" s="56"/>
      <c r="LKK31" s="56"/>
      <c r="LKL31" s="56"/>
      <c r="LKM31" s="56"/>
      <c r="LKN31" s="56"/>
      <c r="LKO31" s="56"/>
      <c r="LKP31" s="56"/>
      <c r="LKQ31" s="56"/>
      <c r="LKR31" s="56"/>
      <c r="LKS31" s="56"/>
      <c r="LKT31" s="56"/>
      <c r="LKU31" s="56"/>
      <c r="LKV31" s="56"/>
      <c r="LKW31" s="56"/>
      <c r="LKX31" s="56"/>
      <c r="LKY31" s="56"/>
      <c r="LKZ31" s="56"/>
      <c r="LLA31" s="56"/>
      <c r="LLB31" s="56"/>
      <c r="LLC31" s="56"/>
      <c r="LLD31" s="56"/>
      <c r="LLE31" s="56"/>
      <c r="LLF31" s="56"/>
      <c r="LLG31" s="56"/>
      <c r="LLH31" s="56"/>
      <c r="LLI31" s="56"/>
      <c r="LLJ31" s="56"/>
      <c r="LLK31" s="56"/>
      <c r="LLL31" s="56"/>
      <c r="LLM31" s="56"/>
      <c r="LLN31" s="56"/>
      <c r="LLO31" s="56"/>
      <c r="LLP31" s="56"/>
      <c r="LLQ31" s="56"/>
      <c r="LLR31" s="56"/>
      <c r="LLS31" s="56"/>
      <c r="LLT31" s="56"/>
      <c r="LLU31" s="56"/>
      <c r="LLV31" s="56"/>
      <c r="LLW31" s="56"/>
      <c r="LLX31" s="56"/>
      <c r="LLY31" s="56"/>
      <c r="LLZ31" s="56"/>
      <c r="LMA31" s="56"/>
      <c r="LMB31" s="56"/>
      <c r="LMC31" s="56"/>
      <c r="LMD31" s="56"/>
      <c r="LME31" s="56"/>
      <c r="LMF31" s="56"/>
      <c r="LMG31" s="56"/>
      <c r="LMH31" s="56"/>
      <c r="LMI31" s="56"/>
      <c r="LMJ31" s="56"/>
      <c r="LMK31" s="56"/>
      <c r="LML31" s="56"/>
      <c r="LMM31" s="56"/>
      <c r="LMN31" s="56"/>
      <c r="LMO31" s="56"/>
      <c r="LMP31" s="56"/>
      <c r="LMQ31" s="56"/>
      <c r="LMR31" s="56"/>
      <c r="LMS31" s="56"/>
      <c r="LMT31" s="56"/>
      <c r="LMU31" s="56"/>
      <c r="LMV31" s="56"/>
      <c r="LMW31" s="56"/>
      <c r="LMX31" s="56"/>
      <c r="LMY31" s="56"/>
      <c r="LMZ31" s="56"/>
      <c r="LNA31" s="56"/>
      <c r="LNB31" s="56"/>
      <c r="LNC31" s="56"/>
      <c r="LND31" s="56"/>
      <c r="LNE31" s="56"/>
      <c r="LNF31" s="56"/>
      <c r="LNG31" s="56"/>
      <c r="LNH31" s="56"/>
      <c r="LNI31" s="56"/>
      <c r="LNJ31" s="56"/>
      <c r="LNK31" s="56"/>
      <c r="LNL31" s="56"/>
      <c r="LNM31" s="56"/>
      <c r="LNN31" s="56"/>
      <c r="LNO31" s="56"/>
      <c r="LNP31" s="56"/>
      <c r="LNQ31" s="56"/>
      <c r="LNR31" s="56"/>
      <c r="LNS31" s="56"/>
      <c r="LNT31" s="56"/>
      <c r="LNU31" s="56"/>
      <c r="LNV31" s="56"/>
      <c r="LNW31" s="56"/>
      <c r="LNX31" s="56"/>
      <c r="LNY31" s="56"/>
      <c r="LNZ31" s="56"/>
      <c r="LOA31" s="56"/>
      <c r="LOB31" s="56"/>
      <c r="LOC31" s="56"/>
      <c r="LOD31" s="56"/>
      <c r="LOE31" s="56"/>
      <c r="LOF31" s="56"/>
      <c r="LOG31" s="56"/>
      <c r="LOH31" s="56"/>
      <c r="LOI31" s="56"/>
      <c r="LOJ31" s="56"/>
      <c r="LOK31" s="56"/>
      <c r="LOL31" s="56"/>
      <c r="LOM31" s="56"/>
      <c r="LON31" s="56"/>
      <c r="LOO31" s="56"/>
      <c r="LOP31" s="56"/>
      <c r="LOQ31" s="56"/>
      <c r="LOR31" s="56"/>
      <c r="LOS31" s="56"/>
      <c r="LOT31" s="56"/>
      <c r="LOU31" s="56"/>
      <c r="LOV31" s="56"/>
      <c r="LOW31" s="56"/>
      <c r="LOX31" s="56"/>
      <c r="LOY31" s="56"/>
      <c r="LOZ31" s="56"/>
      <c r="LPA31" s="56"/>
      <c r="LPB31" s="56"/>
      <c r="LPC31" s="56"/>
      <c r="LPD31" s="56"/>
      <c r="LPE31" s="56"/>
      <c r="LPF31" s="56"/>
      <c r="LPG31" s="56"/>
      <c r="LPH31" s="56"/>
      <c r="LPI31" s="56"/>
      <c r="LPJ31" s="56"/>
      <c r="LPK31" s="56"/>
      <c r="LPL31" s="56"/>
      <c r="LPM31" s="56"/>
      <c r="LPN31" s="56"/>
      <c r="LPO31" s="56"/>
      <c r="LPP31" s="56"/>
      <c r="LPQ31" s="56"/>
      <c r="LPR31" s="56"/>
      <c r="LPS31" s="56"/>
      <c r="LPT31" s="56"/>
      <c r="LPU31" s="56"/>
      <c r="LPV31" s="56"/>
      <c r="LPW31" s="56"/>
      <c r="LPX31" s="56"/>
      <c r="LPY31" s="56"/>
      <c r="LPZ31" s="56"/>
      <c r="LQA31" s="56"/>
      <c r="LQB31" s="56"/>
      <c r="LQC31" s="56"/>
      <c r="LQD31" s="56"/>
      <c r="LQE31" s="56"/>
      <c r="LQF31" s="56"/>
      <c r="LQG31" s="56"/>
      <c r="LQH31" s="56"/>
      <c r="LQI31" s="56"/>
      <c r="LQJ31" s="56"/>
      <c r="LQK31" s="56"/>
      <c r="LQL31" s="56"/>
      <c r="LQM31" s="56"/>
      <c r="LQN31" s="56"/>
      <c r="LQO31" s="56"/>
      <c r="LQP31" s="56"/>
      <c r="LQQ31" s="56"/>
      <c r="LQR31" s="56"/>
      <c r="LQS31" s="56"/>
      <c r="LQT31" s="56"/>
      <c r="LQU31" s="56"/>
      <c r="LQV31" s="56"/>
      <c r="LQW31" s="56"/>
      <c r="LQX31" s="56"/>
      <c r="LQY31" s="56"/>
      <c r="LQZ31" s="56"/>
      <c r="LRA31" s="56"/>
      <c r="LRB31" s="56"/>
      <c r="LRC31" s="56"/>
      <c r="LRD31" s="56"/>
      <c r="LRE31" s="56"/>
      <c r="LRF31" s="56"/>
      <c r="LRG31" s="56"/>
      <c r="LRH31" s="56"/>
      <c r="LRI31" s="56"/>
      <c r="LRJ31" s="56"/>
      <c r="LRK31" s="56"/>
      <c r="LRL31" s="56"/>
      <c r="LRM31" s="56"/>
      <c r="LRN31" s="56"/>
      <c r="LRO31" s="56"/>
      <c r="LRP31" s="56"/>
      <c r="LRQ31" s="56"/>
      <c r="LRR31" s="56"/>
      <c r="LRS31" s="56"/>
      <c r="LRT31" s="56"/>
      <c r="LRU31" s="56"/>
      <c r="LRV31" s="56"/>
      <c r="LRW31" s="56"/>
      <c r="LRX31" s="56"/>
      <c r="LRY31" s="56"/>
      <c r="LRZ31" s="56"/>
      <c r="LSA31" s="56"/>
      <c r="LSB31" s="56"/>
      <c r="LSC31" s="56"/>
      <c r="LSD31" s="56"/>
      <c r="LSE31" s="56"/>
      <c r="LSF31" s="56"/>
      <c r="LSG31" s="56"/>
      <c r="LSH31" s="56"/>
      <c r="LSI31" s="56"/>
      <c r="LSJ31" s="56"/>
      <c r="LSK31" s="56"/>
      <c r="LSL31" s="56"/>
      <c r="LSM31" s="56"/>
      <c r="LSN31" s="56"/>
      <c r="LSO31" s="56"/>
      <c r="LSP31" s="56"/>
      <c r="LSQ31" s="56"/>
      <c r="LSR31" s="56"/>
      <c r="LSS31" s="56"/>
      <c r="LST31" s="56"/>
      <c r="LSU31" s="56"/>
      <c r="LSV31" s="56"/>
      <c r="LSW31" s="56"/>
      <c r="LSX31" s="56"/>
      <c r="LSY31" s="56"/>
      <c r="LSZ31" s="56"/>
      <c r="LTA31" s="56"/>
      <c r="LTB31" s="56"/>
      <c r="LTC31" s="56"/>
      <c r="LTD31" s="56"/>
      <c r="LTE31" s="56"/>
      <c r="LTF31" s="56"/>
      <c r="LTG31" s="56"/>
      <c r="LTH31" s="56"/>
      <c r="LTI31" s="56"/>
      <c r="LTJ31" s="56"/>
      <c r="LTK31" s="56"/>
      <c r="LTL31" s="56"/>
      <c r="LTM31" s="56"/>
      <c r="LTN31" s="56"/>
      <c r="LTO31" s="56"/>
      <c r="LTP31" s="56"/>
      <c r="LTQ31" s="56"/>
      <c r="LTR31" s="56"/>
      <c r="LTS31" s="56"/>
      <c r="LTT31" s="56"/>
      <c r="LTU31" s="56"/>
      <c r="LTV31" s="56"/>
      <c r="LTW31" s="56"/>
      <c r="LTX31" s="56"/>
      <c r="LTY31" s="56"/>
      <c r="LTZ31" s="56"/>
      <c r="LUA31" s="56"/>
      <c r="LUB31" s="56"/>
      <c r="LUC31" s="56"/>
      <c r="LUD31" s="56"/>
      <c r="LUE31" s="56"/>
      <c r="LUF31" s="56"/>
      <c r="LUG31" s="56"/>
      <c r="LUH31" s="56"/>
      <c r="LUI31" s="56"/>
      <c r="LUJ31" s="56"/>
      <c r="LUK31" s="56"/>
      <c r="LUL31" s="56"/>
      <c r="LUM31" s="56"/>
      <c r="LUN31" s="56"/>
      <c r="LUO31" s="56"/>
      <c r="LUP31" s="56"/>
      <c r="LUQ31" s="56"/>
      <c r="LUR31" s="56"/>
      <c r="LUS31" s="56"/>
      <c r="LUT31" s="56"/>
      <c r="LUU31" s="56"/>
      <c r="LUV31" s="56"/>
      <c r="LUW31" s="56"/>
      <c r="LUX31" s="56"/>
      <c r="LUY31" s="56"/>
      <c r="LUZ31" s="56"/>
      <c r="LVA31" s="56"/>
      <c r="LVB31" s="56"/>
      <c r="LVC31" s="56"/>
      <c r="LVD31" s="56"/>
      <c r="LVE31" s="56"/>
      <c r="LVF31" s="56"/>
      <c r="LVG31" s="56"/>
      <c r="LVH31" s="56"/>
      <c r="LVI31" s="56"/>
      <c r="LVJ31" s="56"/>
      <c r="LVK31" s="56"/>
      <c r="LVL31" s="56"/>
      <c r="LVM31" s="56"/>
      <c r="LVN31" s="56"/>
      <c r="LVO31" s="56"/>
      <c r="LVP31" s="56"/>
      <c r="LVQ31" s="56"/>
      <c r="LVR31" s="56"/>
      <c r="LVS31" s="56"/>
      <c r="LVT31" s="56"/>
      <c r="LVU31" s="56"/>
      <c r="LVV31" s="56"/>
      <c r="LVW31" s="56"/>
      <c r="LVX31" s="56"/>
      <c r="LVY31" s="56"/>
      <c r="LVZ31" s="56"/>
      <c r="LWA31" s="56"/>
      <c r="LWB31" s="56"/>
      <c r="LWC31" s="56"/>
      <c r="LWD31" s="56"/>
      <c r="LWE31" s="56"/>
      <c r="LWF31" s="56"/>
      <c r="LWG31" s="56"/>
      <c r="LWH31" s="56"/>
      <c r="LWI31" s="56"/>
      <c r="LWJ31" s="56"/>
      <c r="LWK31" s="56"/>
      <c r="LWL31" s="56"/>
      <c r="LWM31" s="56"/>
      <c r="LWN31" s="56"/>
      <c r="LWO31" s="56"/>
      <c r="LWP31" s="56"/>
      <c r="LWQ31" s="56"/>
      <c r="LWR31" s="56"/>
      <c r="LWS31" s="56"/>
      <c r="LWT31" s="56"/>
      <c r="LWU31" s="56"/>
      <c r="LWV31" s="56"/>
      <c r="LWW31" s="56"/>
      <c r="LWX31" s="56"/>
      <c r="LWY31" s="56"/>
      <c r="LWZ31" s="56"/>
      <c r="LXA31" s="56"/>
      <c r="LXB31" s="56"/>
      <c r="LXC31" s="56"/>
      <c r="LXD31" s="56"/>
      <c r="LXE31" s="56"/>
      <c r="LXF31" s="56"/>
      <c r="LXG31" s="56"/>
      <c r="LXH31" s="56"/>
      <c r="LXI31" s="56"/>
      <c r="LXJ31" s="56"/>
      <c r="LXK31" s="56"/>
      <c r="LXL31" s="56"/>
      <c r="LXM31" s="56"/>
      <c r="LXN31" s="56"/>
      <c r="LXO31" s="56"/>
      <c r="LXP31" s="56"/>
      <c r="LXQ31" s="56"/>
      <c r="LXR31" s="56"/>
      <c r="LXS31" s="56"/>
      <c r="LXT31" s="56"/>
      <c r="LXU31" s="56"/>
      <c r="LXV31" s="56"/>
      <c r="LXW31" s="56"/>
      <c r="LXX31" s="56"/>
      <c r="LXY31" s="56"/>
      <c r="LXZ31" s="56"/>
      <c r="LYA31" s="56"/>
      <c r="LYB31" s="56"/>
      <c r="LYC31" s="56"/>
      <c r="LYD31" s="56"/>
      <c r="LYE31" s="56"/>
      <c r="LYF31" s="56"/>
      <c r="LYG31" s="56"/>
      <c r="LYH31" s="56"/>
      <c r="LYI31" s="56"/>
      <c r="LYJ31" s="56"/>
      <c r="LYK31" s="56"/>
      <c r="LYL31" s="56"/>
      <c r="LYM31" s="56"/>
      <c r="LYN31" s="56"/>
      <c r="LYO31" s="56"/>
      <c r="LYP31" s="56"/>
      <c r="LYQ31" s="56"/>
      <c r="LYR31" s="56"/>
      <c r="LYS31" s="56"/>
      <c r="LYT31" s="56"/>
      <c r="LYU31" s="56"/>
      <c r="LYV31" s="56"/>
      <c r="LYW31" s="56"/>
      <c r="LYX31" s="56"/>
      <c r="LYY31" s="56"/>
      <c r="LYZ31" s="56"/>
      <c r="LZA31" s="56"/>
      <c r="LZB31" s="56"/>
      <c r="LZC31" s="56"/>
      <c r="LZD31" s="56"/>
      <c r="LZE31" s="56"/>
      <c r="LZF31" s="56"/>
      <c r="LZG31" s="56"/>
      <c r="LZH31" s="56"/>
      <c r="LZI31" s="56"/>
      <c r="LZJ31" s="56"/>
      <c r="LZK31" s="56"/>
      <c r="LZL31" s="56"/>
      <c r="LZM31" s="56"/>
      <c r="LZN31" s="56"/>
      <c r="LZO31" s="56"/>
      <c r="LZP31" s="56"/>
      <c r="LZQ31" s="56"/>
      <c r="LZR31" s="56"/>
      <c r="LZS31" s="56"/>
      <c r="LZT31" s="56"/>
      <c r="LZU31" s="56"/>
      <c r="LZV31" s="56"/>
      <c r="LZW31" s="56"/>
      <c r="LZX31" s="56"/>
      <c r="LZY31" s="56"/>
      <c r="LZZ31" s="56"/>
      <c r="MAA31" s="56"/>
      <c r="MAB31" s="56"/>
      <c r="MAC31" s="56"/>
      <c r="MAD31" s="56"/>
      <c r="MAE31" s="56"/>
      <c r="MAF31" s="56"/>
      <c r="MAG31" s="56"/>
      <c r="MAH31" s="56"/>
      <c r="MAI31" s="56"/>
      <c r="MAJ31" s="56"/>
      <c r="MAK31" s="56"/>
      <c r="MAL31" s="56"/>
      <c r="MAM31" s="56"/>
      <c r="MAN31" s="56"/>
      <c r="MAO31" s="56"/>
      <c r="MAP31" s="56"/>
      <c r="MAQ31" s="56"/>
      <c r="MAR31" s="56"/>
      <c r="MAS31" s="56"/>
      <c r="MAT31" s="56"/>
      <c r="MAU31" s="56"/>
      <c r="MAV31" s="56"/>
      <c r="MAW31" s="56"/>
      <c r="MAX31" s="56"/>
      <c r="MAY31" s="56"/>
      <c r="MAZ31" s="56"/>
      <c r="MBA31" s="56"/>
      <c r="MBB31" s="56"/>
      <c r="MBC31" s="56"/>
      <c r="MBD31" s="56"/>
      <c r="MBE31" s="56"/>
      <c r="MBF31" s="56"/>
      <c r="MBG31" s="56"/>
      <c r="MBH31" s="56"/>
      <c r="MBI31" s="56"/>
      <c r="MBJ31" s="56"/>
      <c r="MBK31" s="56"/>
      <c r="MBL31" s="56"/>
      <c r="MBM31" s="56"/>
      <c r="MBN31" s="56"/>
      <c r="MBO31" s="56"/>
      <c r="MBP31" s="56"/>
      <c r="MBQ31" s="56"/>
      <c r="MBR31" s="56"/>
      <c r="MBS31" s="56"/>
      <c r="MBT31" s="56"/>
      <c r="MBU31" s="56"/>
      <c r="MBV31" s="56"/>
      <c r="MBW31" s="56"/>
      <c r="MBX31" s="56"/>
      <c r="MBY31" s="56"/>
      <c r="MBZ31" s="56"/>
      <c r="MCA31" s="56"/>
      <c r="MCB31" s="56"/>
      <c r="MCC31" s="56"/>
      <c r="MCD31" s="56"/>
      <c r="MCE31" s="56"/>
      <c r="MCF31" s="56"/>
      <c r="MCG31" s="56"/>
      <c r="MCH31" s="56"/>
      <c r="MCI31" s="56"/>
      <c r="MCJ31" s="56"/>
      <c r="MCK31" s="56"/>
      <c r="MCL31" s="56"/>
      <c r="MCM31" s="56"/>
      <c r="MCN31" s="56"/>
      <c r="MCO31" s="56"/>
      <c r="MCP31" s="56"/>
      <c r="MCQ31" s="56"/>
      <c r="MCR31" s="56"/>
      <c r="MCS31" s="56"/>
      <c r="MCT31" s="56"/>
      <c r="MCU31" s="56"/>
      <c r="MCV31" s="56"/>
      <c r="MCW31" s="56"/>
      <c r="MCX31" s="56"/>
      <c r="MCY31" s="56"/>
      <c r="MCZ31" s="56"/>
      <c r="MDA31" s="56"/>
      <c r="MDB31" s="56"/>
      <c r="MDC31" s="56"/>
      <c r="MDD31" s="56"/>
      <c r="MDE31" s="56"/>
      <c r="MDF31" s="56"/>
      <c r="MDG31" s="56"/>
      <c r="MDH31" s="56"/>
      <c r="MDI31" s="56"/>
      <c r="MDJ31" s="56"/>
      <c r="MDK31" s="56"/>
      <c r="MDL31" s="56"/>
      <c r="MDM31" s="56"/>
      <c r="MDN31" s="56"/>
      <c r="MDO31" s="56"/>
      <c r="MDP31" s="56"/>
      <c r="MDQ31" s="56"/>
      <c r="MDR31" s="56"/>
      <c r="MDS31" s="56"/>
      <c r="MDT31" s="56"/>
      <c r="MDU31" s="56"/>
      <c r="MDV31" s="56"/>
      <c r="MDW31" s="56"/>
      <c r="MDX31" s="56"/>
      <c r="MDY31" s="56"/>
      <c r="MDZ31" s="56"/>
      <c r="MEA31" s="56"/>
      <c r="MEB31" s="56"/>
      <c r="MEC31" s="56"/>
      <c r="MED31" s="56"/>
      <c r="MEE31" s="56"/>
      <c r="MEF31" s="56"/>
      <c r="MEG31" s="56"/>
      <c r="MEH31" s="56"/>
      <c r="MEI31" s="56"/>
      <c r="MEJ31" s="56"/>
      <c r="MEK31" s="56"/>
      <c r="MEL31" s="56"/>
      <c r="MEM31" s="56"/>
      <c r="MEN31" s="56"/>
      <c r="MEO31" s="56"/>
      <c r="MEP31" s="56"/>
      <c r="MEQ31" s="56"/>
      <c r="MER31" s="56"/>
      <c r="MES31" s="56"/>
      <c r="MET31" s="56"/>
      <c r="MEU31" s="56"/>
      <c r="MEV31" s="56"/>
      <c r="MEW31" s="56"/>
      <c r="MEX31" s="56"/>
      <c r="MEY31" s="56"/>
      <c r="MEZ31" s="56"/>
      <c r="MFA31" s="56"/>
      <c r="MFB31" s="56"/>
      <c r="MFC31" s="56"/>
      <c r="MFD31" s="56"/>
      <c r="MFE31" s="56"/>
      <c r="MFF31" s="56"/>
      <c r="MFG31" s="56"/>
      <c r="MFH31" s="56"/>
      <c r="MFI31" s="56"/>
      <c r="MFJ31" s="56"/>
      <c r="MFK31" s="56"/>
      <c r="MFL31" s="56"/>
      <c r="MFM31" s="56"/>
      <c r="MFN31" s="56"/>
      <c r="MFO31" s="56"/>
      <c r="MFP31" s="56"/>
      <c r="MFQ31" s="56"/>
      <c r="MFR31" s="56"/>
      <c r="MFS31" s="56"/>
      <c r="MFT31" s="56"/>
      <c r="MFU31" s="56"/>
      <c r="MFV31" s="56"/>
      <c r="MFW31" s="56"/>
      <c r="MFX31" s="56"/>
      <c r="MFY31" s="56"/>
      <c r="MFZ31" s="56"/>
      <c r="MGA31" s="56"/>
      <c r="MGB31" s="56"/>
      <c r="MGC31" s="56"/>
      <c r="MGD31" s="56"/>
      <c r="MGE31" s="56"/>
      <c r="MGF31" s="56"/>
      <c r="MGG31" s="56"/>
      <c r="MGH31" s="56"/>
      <c r="MGI31" s="56"/>
      <c r="MGJ31" s="56"/>
      <c r="MGK31" s="56"/>
      <c r="MGL31" s="56"/>
      <c r="MGM31" s="56"/>
      <c r="MGN31" s="56"/>
      <c r="MGO31" s="56"/>
      <c r="MGP31" s="56"/>
      <c r="MGQ31" s="56"/>
      <c r="MGR31" s="56"/>
      <c r="MGS31" s="56"/>
      <c r="MGT31" s="56"/>
      <c r="MGU31" s="56"/>
      <c r="MGV31" s="56"/>
      <c r="MGW31" s="56"/>
      <c r="MGX31" s="56"/>
      <c r="MGY31" s="56"/>
      <c r="MGZ31" s="56"/>
      <c r="MHA31" s="56"/>
      <c r="MHB31" s="56"/>
      <c r="MHC31" s="56"/>
      <c r="MHD31" s="56"/>
      <c r="MHE31" s="56"/>
      <c r="MHF31" s="56"/>
      <c r="MHG31" s="56"/>
      <c r="MHH31" s="56"/>
      <c r="MHI31" s="56"/>
      <c r="MHJ31" s="56"/>
      <c r="MHK31" s="56"/>
      <c r="MHL31" s="56"/>
      <c r="MHM31" s="56"/>
      <c r="MHN31" s="56"/>
      <c r="MHO31" s="56"/>
      <c r="MHP31" s="56"/>
      <c r="MHQ31" s="56"/>
      <c r="MHR31" s="56"/>
      <c r="MHS31" s="56"/>
      <c r="MHT31" s="56"/>
      <c r="MHU31" s="56"/>
      <c r="MHV31" s="56"/>
      <c r="MHW31" s="56"/>
      <c r="MHX31" s="56"/>
      <c r="MHY31" s="56"/>
      <c r="MHZ31" s="56"/>
      <c r="MIA31" s="56"/>
      <c r="MIB31" s="56"/>
      <c r="MIC31" s="56"/>
      <c r="MID31" s="56"/>
      <c r="MIE31" s="56"/>
      <c r="MIF31" s="56"/>
      <c r="MIG31" s="56"/>
      <c r="MIH31" s="56"/>
      <c r="MII31" s="56"/>
      <c r="MIJ31" s="56"/>
      <c r="MIK31" s="56"/>
      <c r="MIL31" s="56"/>
      <c r="MIM31" s="56"/>
      <c r="MIN31" s="56"/>
      <c r="MIO31" s="56"/>
      <c r="MIP31" s="56"/>
      <c r="MIQ31" s="56"/>
      <c r="MIR31" s="56"/>
      <c r="MIS31" s="56"/>
      <c r="MIT31" s="56"/>
      <c r="MIU31" s="56"/>
      <c r="MIV31" s="56"/>
      <c r="MIW31" s="56"/>
      <c r="MIX31" s="56"/>
      <c r="MIY31" s="56"/>
      <c r="MIZ31" s="56"/>
      <c r="MJA31" s="56"/>
      <c r="MJB31" s="56"/>
      <c r="MJC31" s="56"/>
      <c r="MJD31" s="56"/>
      <c r="MJE31" s="56"/>
      <c r="MJF31" s="56"/>
      <c r="MJG31" s="56"/>
      <c r="MJH31" s="56"/>
      <c r="MJI31" s="56"/>
      <c r="MJJ31" s="56"/>
      <c r="MJK31" s="56"/>
      <c r="MJL31" s="56"/>
      <c r="MJM31" s="56"/>
      <c r="MJN31" s="56"/>
      <c r="MJO31" s="56"/>
      <c r="MJP31" s="56"/>
      <c r="MJQ31" s="56"/>
      <c r="MJR31" s="56"/>
      <c r="MJS31" s="56"/>
      <c r="MJT31" s="56"/>
      <c r="MJU31" s="56"/>
      <c r="MJV31" s="56"/>
      <c r="MJW31" s="56"/>
      <c r="MJX31" s="56"/>
      <c r="MJY31" s="56"/>
      <c r="MJZ31" s="56"/>
      <c r="MKA31" s="56"/>
      <c r="MKB31" s="56"/>
      <c r="MKC31" s="56"/>
      <c r="MKD31" s="56"/>
      <c r="MKE31" s="56"/>
      <c r="MKF31" s="56"/>
      <c r="MKG31" s="56"/>
      <c r="MKH31" s="56"/>
      <c r="MKI31" s="56"/>
      <c r="MKJ31" s="56"/>
      <c r="MKK31" s="56"/>
      <c r="MKL31" s="56"/>
      <c r="MKM31" s="56"/>
      <c r="MKN31" s="56"/>
      <c r="MKO31" s="56"/>
      <c r="MKP31" s="56"/>
      <c r="MKQ31" s="56"/>
      <c r="MKR31" s="56"/>
      <c r="MKS31" s="56"/>
      <c r="MKT31" s="56"/>
      <c r="MKU31" s="56"/>
      <c r="MKV31" s="56"/>
      <c r="MKW31" s="56"/>
      <c r="MKX31" s="56"/>
      <c r="MKY31" s="56"/>
      <c r="MKZ31" s="56"/>
      <c r="MLA31" s="56"/>
      <c r="MLB31" s="56"/>
      <c r="MLC31" s="56"/>
      <c r="MLD31" s="56"/>
      <c r="MLE31" s="56"/>
      <c r="MLF31" s="56"/>
      <c r="MLG31" s="56"/>
      <c r="MLH31" s="56"/>
      <c r="MLI31" s="56"/>
      <c r="MLJ31" s="56"/>
      <c r="MLK31" s="56"/>
      <c r="MLL31" s="56"/>
      <c r="MLM31" s="56"/>
      <c r="MLN31" s="56"/>
      <c r="MLO31" s="56"/>
      <c r="MLP31" s="56"/>
      <c r="MLQ31" s="56"/>
      <c r="MLR31" s="56"/>
      <c r="MLS31" s="56"/>
      <c r="MLT31" s="56"/>
      <c r="MLU31" s="56"/>
      <c r="MLV31" s="56"/>
      <c r="MLW31" s="56"/>
      <c r="MLX31" s="56"/>
      <c r="MLY31" s="56"/>
      <c r="MLZ31" s="56"/>
      <c r="MMA31" s="56"/>
      <c r="MMB31" s="56"/>
      <c r="MMC31" s="56"/>
      <c r="MMD31" s="56"/>
      <c r="MME31" s="56"/>
      <c r="MMF31" s="56"/>
      <c r="MMG31" s="56"/>
      <c r="MMH31" s="56"/>
      <c r="MMI31" s="56"/>
      <c r="MMJ31" s="56"/>
      <c r="MMK31" s="56"/>
      <c r="MML31" s="56"/>
      <c r="MMM31" s="56"/>
      <c r="MMN31" s="56"/>
      <c r="MMO31" s="56"/>
      <c r="MMP31" s="56"/>
      <c r="MMQ31" s="56"/>
      <c r="MMR31" s="56"/>
      <c r="MMS31" s="56"/>
      <c r="MMT31" s="56"/>
      <c r="MMU31" s="56"/>
      <c r="MMV31" s="56"/>
      <c r="MMW31" s="56"/>
      <c r="MMX31" s="56"/>
      <c r="MMY31" s="56"/>
      <c r="MMZ31" s="56"/>
      <c r="MNA31" s="56"/>
      <c r="MNB31" s="56"/>
      <c r="MNC31" s="56"/>
      <c r="MND31" s="56"/>
      <c r="MNE31" s="56"/>
      <c r="MNF31" s="56"/>
      <c r="MNG31" s="56"/>
      <c r="MNH31" s="56"/>
      <c r="MNI31" s="56"/>
      <c r="MNJ31" s="56"/>
      <c r="MNK31" s="56"/>
      <c r="MNL31" s="56"/>
      <c r="MNM31" s="56"/>
      <c r="MNN31" s="56"/>
      <c r="MNO31" s="56"/>
      <c r="MNP31" s="56"/>
      <c r="MNQ31" s="56"/>
      <c r="MNR31" s="56"/>
      <c r="MNS31" s="56"/>
      <c r="MNT31" s="56"/>
      <c r="MNU31" s="56"/>
      <c r="MNV31" s="56"/>
      <c r="MNW31" s="56"/>
      <c r="MNX31" s="56"/>
      <c r="MNY31" s="56"/>
      <c r="MNZ31" s="56"/>
      <c r="MOA31" s="56"/>
      <c r="MOB31" s="56"/>
      <c r="MOC31" s="56"/>
      <c r="MOD31" s="56"/>
      <c r="MOE31" s="56"/>
      <c r="MOF31" s="56"/>
      <c r="MOG31" s="56"/>
      <c r="MOH31" s="56"/>
      <c r="MOI31" s="56"/>
      <c r="MOJ31" s="56"/>
      <c r="MOK31" s="56"/>
      <c r="MOL31" s="56"/>
      <c r="MOM31" s="56"/>
      <c r="MON31" s="56"/>
      <c r="MOO31" s="56"/>
      <c r="MOP31" s="56"/>
      <c r="MOQ31" s="56"/>
      <c r="MOR31" s="56"/>
      <c r="MOS31" s="56"/>
      <c r="MOT31" s="56"/>
      <c r="MOU31" s="56"/>
      <c r="MOV31" s="56"/>
      <c r="MOW31" s="56"/>
      <c r="MOX31" s="56"/>
      <c r="MOY31" s="56"/>
      <c r="MOZ31" s="56"/>
      <c r="MPA31" s="56"/>
      <c r="MPB31" s="56"/>
      <c r="MPC31" s="56"/>
      <c r="MPD31" s="56"/>
      <c r="MPE31" s="56"/>
      <c r="MPF31" s="56"/>
      <c r="MPG31" s="56"/>
      <c r="MPH31" s="56"/>
      <c r="MPI31" s="56"/>
      <c r="MPJ31" s="56"/>
      <c r="MPK31" s="56"/>
      <c r="MPL31" s="56"/>
      <c r="MPM31" s="56"/>
      <c r="MPN31" s="56"/>
      <c r="MPO31" s="56"/>
      <c r="MPP31" s="56"/>
      <c r="MPQ31" s="56"/>
      <c r="MPR31" s="56"/>
      <c r="MPS31" s="56"/>
      <c r="MPT31" s="56"/>
      <c r="MPU31" s="56"/>
      <c r="MPV31" s="56"/>
      <c r="MPW31" s="56"/>
      <c r="MPX31" s="56"/>
      <c r="MPY31" s="56"/>
      <c r="MPZ31" s="56"/>
      <c r="MQA31" s="56"/>
      <c r="MQB31" s="56"/>
      <c r="MQC31" s="56"/>
      <c r="MQD31" s="56"/>
      <c r="MQE31" s="56"/>
      <c r="MQF31" s="56"/>
      <c r="MQG31" s="56"/>
      <c r="MQH31" s="56"/>
      <c r="MQI31" s="56"/>
      <c r="MQJ31" s="56"/>
      <c r="MQK31" s="56"/>
      <c r="MQL31" s="56"/>
      <c r="MQM31" s="56"/>
      <c r="MQN31" s="56"/>
      <c r="MQO31" s="56"/>
      <c r="MQP31" s="56"/>
      <c r="MQQ31" s="56"/>
      <c r="MQR31" s="56"/>
      <c r="MQS31" s="56"/>
      <c r="MQT31" s="56"/>
      <c r="MQU31" s="56"/>
      <c r="MQV31" s="56"/>
      <c r="MQW31" s="56"/>
      <c r="MQX31" s="56"/>
      <c r="MQY31" s="56"/>
      <c r="MQZ31" s="56"/>
      <c r="MRA31" s="56"/>
      <c r="MRB31" s="56"/>
      <c r="MRC31" s="56"/>
      <c r="MRD31" s="56"/>
      <c r="MRE31" s="56"/>
      <c r="MRF31" s="56"/>
      <c r="MRG31" s="56"/>
      <c r="MRH31" s="56"/>
      <c r="MRI31" s="56"/>
      <c r="MRJ31" s="56"/>
      <c r="MRK31" s="56"/>
      <c r="MRL31" s="56"/>
      <c r="MRM31" s="56"/>
      <c r="MRN31" s="56"/>
      <c r="MRO31" s="56"/>
      <c r="MRP31" s="56"/>
      <c r="MRQ31" s="56"/>
      <c r="MRR31" s="56"/>
      <c r="MRS31" s="56"/>
      <c r="MRT31" s="56"/>
      <c r="MRU31" s="56"/>
      <c r="MRV31" s="56"/>
      <c r="MRW31" s="56"/>
      <c r="MRX31" s="56"/>
      <c r="MRY31" s="56"/>
      <c r="MRZ31" s="56"/>
      <c r="MSA31" s="56"/>
      <c r="MSB31" s="56"/>
      <c r="MSC31" s="56"/>
      <c r="MSD31" s="56"/>
      <c r="MSE31" s="56"/>
      <c r="MSF31" s="56"/>
      <c r="MSG31" s="56"/>
      <c r="MSH31" s="56"/>
      <c r="MSI31" s="56"/>
      <c r="MSJ31" s="56"/>
      <c r="MSK31" s="56"/>
      <c r="MSL31" s="56"/>
      <c r="MSM31" s="56"/>
      <c r="MSN31" s="56"/>
      <c r="MSO31" s="56"/>
      <c r="MSP31" s="56"/>
      <c r="MSQ31" s="56"/>
      <c r="MSR31" s="56"/>
      <c r="MSS31" s="56"/>
      <c r="MST31" s="56"/>
      <c r="MSU31" s="56"/>
      <c r="MSV31" s="56"/>
      <c r="MSW31" s="56"/>
      <c r="MSX31" s="56"/>
      <c r="MSY31" s="56"/>
      <c r="MSZ31" s="56"/>
      <c r="MTA31" s="56"/>
      <c r="MTB31" s="56"/>
      <c r="MTC31" s="56"/>
      <c r="MTD31" s="56"/>
      <c r="MTE31" s="56"/>
      <c r="MTF31" s="56"/>
      <c r="MTG31" s="56"/>
      <c r="MTH31" s="56"/>
      <c r="MTI31" s="56"/>
      <c r="MTJ31" s="56"/>
      <c r="MTK31" s="56"/>
      <c r="MTL31" s="56"/>
      <c r="MTM31" s="56"/>
      <c r="MTN31" s="56"/>
      <c r="MTO31" s="56"/>
      <c r="MTP31" s="56"/>
      <c r="MTQ31" s="56"/>
      <c r="MTR31" s="56"/>
      <c r="MTS31" s="56"/>
      <c r="MTT31" s="56"/>
      <c r="MTU31" s="56"/>
      <c r="MTV31" s="56"/>
      <c r="MTW31" s="56"/>
      <c r="MTX31" s="56"/>
      <c r="MTY31" s="56"/>
      <c r="MTZ31" s="56"/>
      <c r="MUA31" s="56"/>
      <c r="MUB31" s="56"/>
      <c r="MUC31" s="56"/>
      <c r="MUD31" s="56"/>
      <c r="MUE31" s="56"/>
      <c r="MUF31" s="56"/>
      <c r="MUG31" s="56"/>
      <c r="MUH31" s="56"/>
      <c r="MUI31" s="56"/>
      <c r="MUJ31" s="56"/>
      <c r="MUK31" s="56"/>
      <c r="MUL31" s="56"/>
      <c r="MUM31" s="56"/>
      <c r="MUN31" s="56"/>
      <c r="MUO31" s="56"/>
      <c r="MUP31" s="56"/>
      <c r="MUQ31" s="56"/>
      <c r="MUR31" s="56"/>
      <c r="MUS31" s="56"/>
      <c r="MUT31" s="56"/>
      <c r="MUU31" s="56"/>
      <c r="MUV31" s="56"/>
      <c r="MUW31" s="56"/>
      <c r="MUX31" s="56"/>
      <c r="MUY31" s="56"/>
      <c r="MUZ31" s="56"/>
      <c r="MVA31" s="56"/>
      <c r="MVB31" s="56"/>
      <c r="MVC31" s="56"/>
      <c r="MVD31" s="56"/>
      <c r="MVE31" s="56"/>
      <c r="MVF31" s="56"/>
      <c r="MVG31" s="56"/>
      <c r="MVH31" s="56"/>
      <c r="MVI31" s="56"/>
      <c r="MVJ31" s="56"/>
      <c r="MVK31" s="56"/>
      <c r="MVL31" s="56"/>
      <c r="MVM31" s="56"/>
      <c r="MVN31" s="56"/>
      <c r="MVO31" s="56"/>
      <c r="MVP31" s="56"/>
      <c r="MVQ31" s="56"/>
      <c r="MVR31" s="56"/>
      <c r="MVS31" s="56"/>
      <c r="MVT31" s="56"/>
      <c r="MVU31" s="56"/>
      <c r="MVV31" s="56"/>
      <c r="MVW31" s="56"/>
      <c r="MVX31" s="56"/>
      <c r="MVY31" s="56"/>
      <c r="MVZ31" s="56"/>
      <c r="MWA31" s="56"/>
      <c r="MWB31" s="56"/>
      <c r="MWC31" s="56"/>
      <c r="MWD31" s="56"/>
      <c r="MWE31" s="56"/>
      <c r="MWF31" s="56"/>
      <c r="MWG31" s="56"/>
      <c r="MWH31" s="56"/>
      <c r="MWI31" s="56"/>
      <c r="MWJ31" s="56"/>
      <c r="MWK31" s="56"/>
      <c r="MWL31" s="56"/>
      <c r="MWM31" s="56"/>
      <c r="MWN31" s="56"/>
      <c r="MWO31" s="56"/>
      <c r="MWP31" s="56"/>
      <c r="MWQ31" s="56"/>
      <c r="MWR31" s="56"/>
      <c r="MWS31" s="56"/>
      <c r="MWT31" s="56"/>
      <c r="MWU31" s="56"/>
      <c r="MWV31" s="56"/>
      <c r="MWW31" s="56"/>
      <c r="MWX31" s="56"/>
      <c r="MWY31" s="56"/>
      <c r="MWZ31" s="56"/>
      <c r="MXA31" s="56"/>
      <c r="MXB31" s="56"/>
      <c r="MXC31" s="56"/>
      <c r="MXD31" s="56"/>
      <c r="MXE31" s="56"/>
      <c r="MXF31" s="56"/>
      <c r="MXG31" s="56"/>
      <c r="MXH31" s="56"/>
      <c r="MXI31" s="56"/>
      <c r="MXJ31" s="56"/>
      <c r="MXK31" s="56"/>
      <c r="MXL31" s="56"/>
      <c r="MXM31" s="56"/>
      <c r="MXN31" s="56"/>
      <c r="MXO31" s="56"/>
      <c r="MXP31" s="56"/>
      <c r="MXQ31" s="56"/>
      <c r="MXR31" s="56"/>
      <c r="MXS31" s="56"/>
      <c r="MXT31" s="56"/>
      <c r="MXU31" s="56"/>
      <c r="MXV31" s="56"/>
      <c r="MXW31" s="56"/>
      <c r="MXX31" s="56"/>
      <c r="MXY31" s="56"/>
      <c r="MXZ31" s="56"/>
      <c r="MYA31" s="56"/>
      <c r="MYB31" s="56"/>
      <c r="MYC31" s="56"/>
      <c r="MYD31" s="56"/>
      <c r="MYE31" s="56"/>
      <c r="MYF31" s="56"/>
      <c r="MYG31" s="56"/>
      <c r="MYH31" s="56"/>
      <c r="MYI31" s="56"/>
      <c r="MYJ31" s="56"/>
      <c r="MYK31" s="56"/>
      <c r="MYL31" s="56"/>
      <c r="MYM31" s="56"/>
      <c r="MYN31" s="56"/>
      <c r="MYO31" s="56"/>
      <c r="MYP31" s="56"/>
      <c r="MYQ31" s="56"/>
      <c r="MYR31" s="56"/>
      <c r="MYS31" s="56"/>
      <c r="MYT31" s="56"/>
      <c r="MYU31" s="56"/>
      <c r="MYV31" s="56"/>
      <c r="MYW31" s="56"/>
      <c r="MYX31" s="56"/>
      <c r="MYY31" s="56"/>
      <c r="MYZ31" s="56"/>
      <c r="MZA31" s="56"/>
      <c r="MZB31" s="56"/>
      <c r="MZC31" s="56"/>
      <c r="MZD31" s="56"/>
      <c r="MZE31" s="56"/>
      <c r="MZF31" s="56"/>
      <c r="MZG31" s="56"/>
      <c r="MZH31" s="56"/>
      <c r="MZI31" s="56"/>
      <c r="MZJ31" s="56"/>
      <c r="MZK31" s="56"/>
      <c r="MZL31" s="56"/>
      <c r="MZM31" s="56"/>
      <c r="MZN31" s="56"/>
      <c r="MZO31" s="56"/>
      <c r="MZP31" s="56"/>
      <c r="MZQ31" s="56"/>
      <c r="MZR31" s="56"/>
      <c r="MZS31" s="56"/>
      <c r="MZT31" s="56"/>
      <c r="MZU31" s="56"/>
      <c r="MZV31" s="56"/>
      <c r="MZW31" s="56"/>
      <c r="MZX31" s="56"/>
      <c r="MZY31" s="56"/>
      <c r="MZZ31" s="56"/>
      <c r="NAA31" s="56"/>
      <c r="NAB31" s="56"/>
      <c r="NAC31" s="56"/>
      <c r="NAD31" s="56"/>
      <c r="NAE31" s="56"/>
      <c r="NAF31" s="56"/>
      <c r="NAG31" s="56"/>
      <c r="NAH31" s="56"/>
      <c r="NAI31" s="56"/>
      <c r="NAJ31" s="56"/>
      <c r="NAK31" s="56"/>
      <c r="NAL31" s="56"/>
      <c r="NAM31" s="56"/>
      <c r="NAN31" s="56"/>
      <c r="NAO31" s="56"/>
      <c r="NAP31" s="56"/>
      <c r="NAQ31" s="56"/>
      <c r="NAR31" s="56"/>
      <c r="NAS31" s="56"/>
      <c r="NAT31" s="56"/>
      <c r="NAU31" s="56"/>
      <c r="NAV31" s="56"/>
      <c r="NAW31" s="56"/>
      <c r="NAX31" s="56"/>
      <c r="NAY31" s="56"/>
      <c r="NAZ31" s="56"/>
      <c r="NBA31" s="56"/>
      <c r="NBB31" s="56"/>
      <c r="NBC31" s="56"/>
      <c r="NBD31" s="56"/>
      <c r="NBE31" s="56"/>
      <c r="NBF31" s="56"/>
      <c r="NBG31" s="56"/>
      <c r="NBH31" s="56"/>
      <c r="NBI31" s="56"/>
      <c r="NBJ31" s="56"/>
      <c r="NBK31" s="56"/>
      <c r="NBL31" s="56"/>
      <c r="NBM31" s="56"/>
      <c r="NBN31" s="56"/>
      <c r="NBO31" s="56"/>
      <c r="NBP31" s="56"/>
      <c r="NBQ31" s="56"/>
      <c r="NBR31" s="56"/>
      <c r="NBS31" s="56"/>
      <c r="NBT31" s="56"/>
      <c r="NBU31" s="56"/>
      <c r="NBV31" s="56"/>
      <c r="NBW31" s="56"/>
      <c r="NBX31" s="56"/>
      <c r="NBY31" s="56"/>
      <c r="NBZ31" s="56"/>
      <c r="NCA31" s="56"/>
      <c r="NCB31" s="56"/>
      <c r="NCC31" s="56"/>
      <c r="NCD31" s="56"/>
      <c r="NCE31" s="56"/>
      <c r="NCF31" s="56"/>
      <c r="NCG31" s="56"/>
      <c r="NCH31" s="56"/>
      <c r="NCI31" s="56"/>
      <c r="NCJ31" s="56"/>
      <c r="NCK31" s="56"/>
      <c r="NCL31" s="56"/>
      <c r="NCM31" s="56"/>
      <c r="NCN31" s="56"/>
      <c r="NCO31" s="56"/>
      <c r="NCP31" s="56"/>
      <c r="NCQ31" s="56"/>
      <c r="NCR31" s="56"/>
      <c r="NCS31" s="56"/>
      <c r="NCT31" s="56"/>
      <c r="NCU31" s="56"/>
      <c r="NCV31" s="56"/>
      <c r="NCW31" s="56"/>
      <c r="NCX31" s="56"/>
      <c r="NCY31" s="56"/>
      <c r="NCZ31" s="56"/>
      <c r="NDA31" s="56"/>
      <c r="NDB31" s="56"/>
      <c r="NDC31" s="56"/>
      <c r="NDD31" s="56"/>
      <c r="NDE31" s="56"/>
      <c r="NDF31" s="56"/>
      <c r="NDG31" s="56"/>
      <c r="NDH31" s="56"/>
      <c r="NDI31" s="56"/>
      <c r="NDJ31" s="56"/>
      <c r="NDK31" s="56"/>
      <c r="NDL31" s="56"/>
      <c r="NDM31" s="56"/>
      <c r="NDN31" s="56"/>
      <c r="NDO31" s="56"/>
      <c r="NDP31" s="56"/>
      <c r="NDQ31" s="56"/>
      <c r="NDR31" s="56"/>
      <c r="NDS31" s="56"/>
      <c r="NDT31" s="56"/>
      <c r="NDU31" s="56"/>
      <c r="NDV31" s="56"/>
      <c r="NDW31" s="56"/>
      <c r="NDX31" s="56"/>
      <c r="NDY31" s="56"/>
      <c r="NDZ31" s="56"/>
      <c r="NEA31" s="56"/>
      <c r="NEB31" s="56"/>
      <c r="NEC31" s="56"/>
      <c r="NED31" s="56"/>
      <c r="NEE31" s="56"/>
      <c r="NEF31" s="56"/>
      <c r="NEG31" s="56"/>
      <c r="NEH31" s="56"/>
      <c r="NEI31" s="56"/>
      <c r="NEJ31" s="56"/>
      <c r="NEK31" s="56"/>
      <c r="NEL31" s="56"/>
      <c r="NEM31" s="56"/>
      <c r="NEN31" s="56"/>
      <c r="NEO31" s="56"/>
      <c r="NEP31" s="56"/>
      <c r="NEQ31" s="56"/>
      <c r="NER31" s="56"/>
      <c r="NES31" s="56"/>
      <c r="NET31" s="56"/>
      <c r="NEU31" s="56"/>
      <c r="NEV31" s="56"/>
      <c r="NEW31" s="56"/>
      <c r="NEX31" s="56"/>
      <c r="NEY31" s="56"/>
      <c r="NEZ31" s="56"/>
      <c r="NFA31" s="56"/>
      <c r="NFB31" s="56"/>
      <c r="NFC31" s="56"/>
      <c r="NFD31" s="56"/>
      <c r="NFE31" s="56"/>
      <c r="NFF31" s="56"/>
      <c r="NFG31" s="56"/>
      <c r="NFH31" s="56"/>
      <c r="NFI31" s="56"/>
      <c r="NFJ31" s="56"/>
      <c r="NFK31" s="56"/>
      <c r="NFL31" s="56"/>
      <c r="NFM31" s="56"/>
      <c r="NFN31" s="56"/>
      <c r="NFO31" s="56"/>
      <c r="NFP31" s="56"/>
      <c r="NFQ31" s="56"/>
      <c r="NFR31" s="56"/>
      <c r="NFS31" s="56"/>
      <c r="NFT31" s="56"/>
      <c r="NFU31" s="56"/>
      <c r="NFV31" s="56"/>
      <c r="NFW31" s="56"/>
      <c r="NFX31" s="56"/>
      <c r="NFY31" s="56"/>
      <c r="NFZ31" s="56"/>
      <c r="NGA31" s="56"/>
      <c r="NGB31" s="56"/>
      <c r="NGC31" s="56"/>
      <c r="NGD31" s="56"/>
      <c r="NGE31" s="56"/>
      <c r="NGF31" s="56"/>
      <c r="NGG31" s="56"/>
      <c r="NGH31" s="56"/>
      <c r="NGI31" s="56"/>
      <c r="NGJ31" s="56"/>
      <c r="NGK31" s="56"/>
      <c r="NGL31" s="56"/>
      <c r="NGM31" s="56"/>
      <c r="NGN31" s="56"/>
      <c r="NGO31" s="56"/>
      <c r="NGP31" s="56"/>
      <c r="NGQ31" s="56"/>
      <c r="NGR31" s="56"/>
      <c r="NGS31" s="56"/>
      <c r="NGT31" s="56"/>
      <c r="NGU31" s="56"/>
      <c r="NGV31" s="56"/>
      <c r="NGW31" s="56"/>
      <c r="NGX31" s="56"/>
      <c r="NGY31" s="56"/>
      <c r="NGZ31" s="56"/>
      <c r="NHA31" s="56"/>
      <c r="NHB31" s="56"/>
      <c r="NHC31" s="56"/>
      <c r="NHD31" s="56"/>
      <c r="NHE31" s="56"/>
      <c r="NHF31" s="56"/>
      <c r="NHG31" s="56"/>
      <c r="NHH31" s="56"/>
      <c r="NHI31" s="56"/>
      <c r="NHJ31" s="56"/>
      <c r="NHK31" s="56"/>
      <c r="NHL31" s="56"/>
      <c r="NHM31" s="56"/>
      <c r="NHN31" s="56"/>
      <c r="NHO31" s="56"/>
      <c r="NHP31" s="56"/>
      <c r="NHQ31" s="56"/>
      <c r="NHR31" s="56"/>
      <c r="NHS31" s="56"/>
      <c r="NHT31" s="56"/>
      <c r="NHU31" s="56"/>
      <c r="NHV31" s="56"/>
      <c r="NHW31" s="56"/>
      <c r="NHX31" s="56"/>
      <c r="NHY31" s="56"/>
      <c r="NHZ31" s="56"/>
      <c r="NIA31" s="56"/>
      <c r="NIB31" s="56"/>
      <c r="NIC31" s="56"/>
      <c r="NID31" s="56"/>
      <c r="NIE31" s="56"/>
      <c r="NIF31" s="56"/>
      <c r="NIG31" s="56"/>
      <c r="NIH31" s="56"/>
      <c r="NII31" s="56"/>
      <c r="NIJ31" s="56"/>
      <c r="NIK31" s="56"/>
      <c r="NIL31" s="56"/>
      <c r="NIM31" s="56"/>
      <c r="NIN31" s="56"/>
      <c r="NIO31" s="56"/>
      <c r="NIP31" s="56"/>
      <c r="NIQ31" s="56"/>
      <c r="NIR31" s="56"/>
      <c r="NIS31" s="56"/>
      <c r="NIT31" s="56"/>
      <c r="NIU31" s="56"/>
      <c r="NIV31" s="56"/>
      <c r="NIW31" s="56"/>
      <c r="NIX31" s="56"/>
      <c r="NIY31" s="56"/>
      <c r="NIZ31" s="56"/>
      <c r="NJA31" s="56"/>
      <c r="NJB31" s="56"/>
      <c r="NJC31" s="56"/>
      <c r="NJD31" s="56"/>
      <c r="NJE31" s="56"/>
      <c r="NJF31" s="56"/>
      <c r="NJG31" s="56"/>
      <c r="NJH31" s="56"/>
      <c r="NJI31" s="56"/>
      <c r="NJJ31" s="56"/>
      <c r="NJK31" s="56"/>
      <c r="NJL31" s="56"/>
      <c r="NJM31" s="56"/>
      <c r="NJN31" s="56"/>
      <c r="NJO31" s="56"/>
      <c r="NJP31" s="56"/>
      <c r="NJQ31" s="56"/>
      <c r="NJR31" s="56"/>
      <c r="NJS31" s="56"/>
      <c r="NJT31" s="56"/>
      <c r="NJU31" s="56"/>
      <c r="NJV31" s="56"/>
      <c r="NJW31" s="56"/>
      <c r="NJX31" s="56"/>
      <c r="NJY31" s="56"/>
      <c r="NJZ31" s="56"/>
      <c r="NKA31" s="56"/>
      <c r="NKB31" s="56"/>
      <c r="NKC31" s="56"/>
      <c r="NKD31" s="56"/>
      <c r="NKE31" s="56"/>
      <c r="NKF31" s="56"/>
      <c r="NKG31" s="56"/>
      <c r="NKH31" s="56"/>
      <c r="NKI31" s="56"/>
      <c r="NKJ31" s="56"/>
      <c r="NKK31" s="56"/>
      <c r="NKL31" s="56"/>
      <c r="NKM31" s="56"/>
      <c r="NKN31" s="56"/>
      <c r="NKO31" s="56"/>
      <c r="NKP31" s="56"/>
      <c r="NKQ31" s="56"/>
      <c r="NKR31" s="56"/>
      <c r="NKS31" s="56"/>
      <c r="NKT31" s="56"/>
      <c r="NKU31" s="56"/>
      <c r="NKV31" s="56"/>
      <c r="NKW31" s="56"/>
      <c r="NKX31" s="56"/>
      <c r="NKY31" s="56"/>
      <c r="NKZ31" s="56"/>
      <c r="NLA31" s="56"/>
      <c r="NLB31" s="56"/>
      <c r="NLC31" s="56"/>
      <c r="NLD31" s="56"/>
      <c r="NLE31" s="56"/>
      <c r="NLF31" s="56"/>
      <c r="NLG31" s="56"/>
      <c r="NLH31" s="56"/>
      <c r="NLI31" s="56"/>
      <c r="NLJ31" s="56"/>
      <c r="NLK31" s="56"/>
      <c r="NLL31" s="56"/>
      <c r="NLM31" s="56"/>
      <c r="NLN31" s="56"/>
      <c r="NLO31" s="56"/>
      <c r="NLP31" s="56"/>
      <c r="NLQ31" s="56"/>
      <c r="NLR31" s="56"/>
      <c r="NLS31" s="56"/>
      <c r="NLT31" s="56"/>
      <c r="NLU31" s="56"/>
      <c r="NLV31" s="56"/>
      <c r="NLW31" s="56"/>
      <c r="NLX31" s="56"/>
      <c r="NLY31" s="56"/>
      <c r="NLZ31" s="56"/>
      <c r="NMA31" s="56"/>
      <c r="NMB31" s="56"/>
      <c r="NMC31" s="56"/>
      <c r="NMD31" s="56"/>
      <c r="NME31" s="56"/>
      <c r="NMF31" s="56"/>
      <c r="NMG31" s="56"/>
      <c r="NMH31" s="56"/>
      <c r="NMI31" s="56"/>
      <c r="NMJ31" s="56"/>
      <c r="NMK31" s="56"/>
      <c r="NML31" s="56"/>
      <c r="NMM31" s="56"/>
      <c r="NMN31" s="56"/>
      <c r="NMO31" s="56"/>
      <c r="NMP31" s="56"/>
      <c r="NMQ31" s="56"/>
      <c r="NMR31" s="56"/>
      <c r="NMS31" s="56"/>
      <c r="NMT31" s="56"/>
      <c r="NMU31" s="56"/>
      <c r="NMV31" s="56"/>
      <c r="NMW31" s="56"/>
      <c r="NMX31" s="56"/>
      <c r="NMY31" s="56"/>
      <c r="NMZ31" s="56"/>
      <c r="NNA31" s="56"/>
      <c r="NNB31" s="56"/>
      <c r="NNC31" s="56"/>
      <c r="NND31" s="56"/>
      <c r="NNE31" s="56"/>
      <c r="NNF31" s="56"/>
      <c r="NNG31" s="56"/>
      <c r="NNH31" s="56"/>
      <c r="NNI31" s="56"/>
      <c r="NNJ31" s="56"/>
      <c r="NNK31" s="56"/>
      <c r="NNL31" s="56"/>
      <c r="NNM31" s="56"/>
      <c r="NNN31" s="56"/>
      <c r="NNO31" s="56"/>
      <c r="NNP31" s="56"/>
      <c r="NNQ31" s="56"/>
      <c r="NNR31" s="56"/>
      <c r="NNS31" s="56"/>
      <c r="NNT31" s="56"/>
      <c r="NNU31" s="56"/>
      <c r="NNV31" s="56"/>
      <c r="NNW31" s="56"/>
      <c r="NNX31" s="56"/>
      <c r="NNY31" s="56"/>
      <c r="NNZ31" s="56"/>
      <c r="NOA31" s="56"/>
      <c r="NOB31" s="56"/>
      <c r="NOC31" s="56"/>
      <c r="NOD31" s="56"/>
      <c r="NOE31" s="56"/>
      <c r="NOF31" s="56"/>
      <c r="NOG31" s="56"/>
      <c r="NOH31" s="56"/>
      <c r="NOI31" s="56"/>
      <c r="NOJ31" s="56"/>
      <c r="NOK31" s="56"/>
      <c r="NOL31" s="56"/>
      <c r="NOM31" s="56"/>
      <c r="NON31" s="56"/>
      <c r="NOO31" s="56"/>
      <c r="NOP31" s="56"/>
      <c r="NOQ31" s="56"/>
      <c r="NOR31" s="56"/>
      <c r="NOS31" s="56"/>
      <c r="NOT31" s="56"/>
      <c r="NOU31" s="56"/>
      <c r="NOV31" s="56"/>
      <c r="NOW31" s="56"/>
      <c r="NOX31" s="56"/>
      <c r="NOY31" s="56"/>
      <c r="NOZ31" s="56"/>
      <c r="NPA31" s="56"/>
      <c r="NPB31" s="56"/>
      <c r="NPC31" s="56"/>
      <c r="NPD31" s="56"/>
      <c r="NPE31" s="56"/>
      <c r="NPF31" s="56"/>
      <c r="NPG31" s="56"/>
      <c r="NPH31" s="56"/>
      <c r="NPI31" s="56"/>
      <c r="NPJ31" s="56"/>
      <c r="NPK31" s="56"/>
      <c r="NPL31" s="56"/>
      <c r="NPM31" s="56"/>
      <c r="NPN31" s="56"/>
      <c r="NPO31" s="56"/>
      <c r="NPP31" s="56"/>
      <c r="NPQ31" s="56"/>
      <c r="NPR31" s="56"/>
      <c r="NPS31" s="56"/>
      <c r="NPT31" s="56"/>
      <c r="NPU31" s="56"/>
      <c r="NPV31" s="56"/>
      <c r="NPW31" s="56"/>
      <c r="NPX31" s="56"/>
      <c r="NPY31" s="56"/>
      <c r="NPZ31" s="56"/>
      <c r="NQA31" s="56"/>
      <c r="NQB31" s="56"/>
      <c r="NQC31" s="56"/>
      <c r="NQD31" s="56"/>
      <c r="NQE31" s="56"/>
      <c r="NQF31" s="56"/>
      <c r="NQG31" s="56"/>
      <c r="NQH31" s="56"/>
      <c r="NQI31" s="56"/>
      <c r="NQJ31" s="56"/>
      <c r="NQK31" s="56"/>
      <c r="NQL31" s="56"/>
      <c r="NQM31" s="56"/>
      <c r="NQN31" s="56"/>
      <c r="NQO31" s="56"/>
      <c r="NQP31" s="56"/>
      <c r="NQQ31" s="56"/>
      <c r="NQR31" s="56"/>
      <c r="NQS31" s="56"/>
      <c r="NQT31" s="56"/>
      <c r="NQU31" s="56"/>
      <c r="NQV31" s="56"/>
      <c r="NQW31" s="56"/>
      <c r="NQX31" s="56"/>
      <c r="NQY31" s="56"/>
      <c r="NQZ31" s="56"/>
      <c r="NRA31" s="56"/>
      <c r="NRB31" s="56"/>
      <c r="NRC31" s="56"/>
      <c r="NRD31" s="56"/>
      <c r="NRE31" s="56"/>
      <c r="NRF31" s="56"/>
      <c r="NRG31" s="56"/>
      <c r="NRH31" s="56"/>
      <c r="NRI31" s="56"/>
      <c r="NRJ31" s="56"/>
      <c r="NRK31" s="56"/>
      <c r="NRL31" s="56"/>
      <c r="NRM31" s="56"/>
      <c r="NRN31" s="56"/>
      <c r="NRO31" s="56"/>
      <c r="NRP31" s="56"/>
      <c r="NRQ31" s="56"/>
      <c r="NRR31" s="56"/>
      <c r="NRS31" s="56"/>
      <c r="NRT31" s="56"/>
      <c r="NRU31" s="56"/>
      <c r="NRV31" s="56"/>
      <c r="NRW31" s="56"/>
      <c r="NRX31" s="56"/>
      <c r="NRY31" s="56"/>
      <c r="NRZ31" s="56"/>
      <c r="NSA31" s="56"/>
      <c r="NSB31" s="56"/>
      <c r="NSC31" s="56"/>
      <c r="NSD31" s="56"/>
      <c r="NSE31" s="56"/>
      <c r="NSF31" s="56"/>
      <c r="NSG31" s="56"/>
      <c r="NSH31" s="56"/>
      <c r="NSI31" s="56"/>
      <c r="NSJ31" s="56"/>
      <c r="NSK31" s="56"/>
      <c r="NSL31" s="56"/>
      <c r="NSM31" s="56"/>
      <c r="NSN31" s="56"/>
      <c r="NSO31" s="56"/>
      <c r="NSP31" s="56"/>
      <c r="NSQ31" s="56"/>
      <c r="NSR31" s="56"/>
      <c r="NSS31" s="56"/>
      <c r="NST31" s="56"/>
      <c r="NSU31" s="56"/>
      <c r="NSV31" s="56"/>
      <c r="NSW31" s="56"/>
      <c r="NSX31" s="56"/>
      <c r="NSY31" s="56"/>
      <c r="NSZ31" s="56"/>
      <c r="NTA31" s="56"/>
      <c r="NTB31" s="56"/>
      <c r="NTC31" s="56"/>
      <c r="NTD31" s="56"/>
      <c r="NTE31" s="56"/>
      <c r="NTF31" s="56"/>
      <c r="NTG31" s="56"/>
      <c r="NTH31" s="56"/>
      <c r="NTI31" s="56"/>
      <c r="NTJ31" s="56"/>
      <c r="NTK31" s="56"/>
      <c r="NTL31" s="56"/>
      <c r="NTM31" s="56"/>
      <c r="NTN31" s="56"/>
      <c r="NTO31" s="56"/>
      <c r="NTP31" s="56"/>
      <c r="NTQ31" s="56"/>
      <c r="NTR31" s="56"/>
      <c r="NTS31" s="56"/>
      <c r="NTT31" s="56"/>
      <c r="NTU31" s="56"/>
      <c r="NTV31" s="56"/>
      <c r="NTW31" s="56"/>
      <c r="NTX31" s="56"/>
      <c r="NTY31" s="56"/>
      <c r="NTZ31" s="56"/>
      <c r="NUA31" s="56"/>
      <c r="NUB31" s="56"/>
      <c r="NUC31" s="56"/>
      <c r="NUD31" s="56"/>
      <c r="NUE31" s="56"/>
      <c r="NUF31" s="56"/>
      <c r="NUG31" s="56"/>
      <c r="NUH31" s="56"/>
      <c r="NUI31" s="56"/>
      <c r="NUJ31" s="56"/>
      <c r="NUK31" s="56"/>
      <c r="NUL31" s="56"/>
      <c r="NUM31" s="56"/>
      <c r="NUN31" s="56"/>
      <c r="NUO31" s="56"/>
      <c r="NUP31" s="56"/>
      <c r="NUQ31" s="56"/>
      <c r="NUR31" s="56"/>
      <c r="NUS31" s="56"/>
      <c r="NUT31" s="56"/>
      <c r="NUU31" s="56"/>
      <c r="NUV31" s="56"/>
      <c r="NUW31" s="56"/>
      <c r="NUX31" s="56"/>
      <c r="NUY31" s="56"/>
      <c r="NUZ31" s="56"/>
      <c r="NVA31" s="56"/>
      <c r="NVB31" s="56"/>
      <c r="NVC31" s="56"/>
      <c r="NVD31" s="56"/>
      <c r="NVE31" s="56"/>
      <c r="NVF31" s="56"/>
      <c r="NVG31" s="56"/>
      <c r="NVH31" s="56"/>
      <c r="NVI31" s="56"/>
      <c r="NVJ31" s="56"/>
      <c r="NVK31" s="56"/>
      <c r="NVL31" s="56"/>
      <c r="NVM31" s="56"/>
      <c r="NVN31" s="56"/>
      <c r="NVO31" s="56"/>
      <c r="NVP31" s="56"/>
      <c r="NVQ31" s="56"/>
      <c r="NVR31" s="56"/>
      <c r="NVS31" s="56"/>
      <c r="NVT31" s="56"/>
      <c r="NVU31" s="56"/>
      <c r="NVV31" s="56"/>
      <c r="NVW31" s="56"/>
      <c r="NVX31" s="56"/>
      <c r="NVY31" s="56"/>
      <c r="NVZ31" s="56"/>
      <c r="NWA31" s="56"/>
      <c r="NWB31" s="56"/>
      <c r="NWC31" s="56"/>
      <c r="NWD31" s="56"/>
      <c r="NWE31" s="56"/>
      <c r="NWF31" s="56"/>
      <c r="NWG31" s="56"/>
      <c r="NWH31" s="56"/>
      <c r="NWI31" s="56"/>
      <c r="NWJ31" s="56"/>
      <c r="NWK31" s="56"/>
      <c r="NWL31" s="56"/>
      <c r="NWM31" s="56"/>
      <c r="NWN31" s="56"/>
      <c r="NWO31" s="56"/>
      <c r="NWP31" s="56"/>
      <c r="NWQ31" s="56"/>
      <c r="NWR31" s="56"/>
      <c r="NWS31" s="56"/>
      <c r="NWT31" s="56"/>
      <c r="NWU31" s="56"/>
      <c r="NWV31" s="56"/>
      <c r="NWW31" s="56"/>
      <c r="NWX31" s="56"/>
      <c r="NWY31" s="56"/>
      <c r="NWZ31" s="56"/>
      <c r="NXA31" s="56"/>
      <c r="NXB31" s="56"/>
      <c r="NXC31" s="56"/>
      <c r="NXD31" s="56"/>
      <c r="NXE31" s="56"/>
      <c r="NXF31" s="56"/>
      <c r="NXG31" s="56"/>
      <c r="NXH31" s="56"/>
      <c r="NXI31" s="56"/>
      <c r="NXJ31" s="56"/>
      <c r="NXK31" s="56"/>
      <c r="NXL31" s="56"/>
      <c r="NXM31" s="56"/>
      <c r="NXN31" s="56"/>
      <c r="NXO31" s="56"/>
      <c r="NXP31" s="56"/>
      <c r="NXQ31" s="56"/>
      <c r="NXR31" s="56"/>
      <c r="NXS31" s="56"/>
      <c r="NXT31" s="56"/>
      <c r="NXU31" s="56"/>
      <c r="NXV31" s="56"/>
      <c r="NXW31" s="56"/>
      <c r="NXX31" s="56"/>
      <c r="NXY31" s="56"/>
      <c r="NXZ31" s="56"/>
      <c r="NYA31" s="56"/>
      <c r="NYB31" s="56"/>
      <c r="NYC31" s="56"/>
      <c r="NYD31" s="56"/>
      <c r="NYE31" s="56"/>
      <c r="NYF31" s="56"/>
      <c r="NYG31" s="56"/>
      <c r="NYH31" s="56"/>
      <c r="NYI31" s="56"/>
      <c r="NYJ31" s="56"/>
      <c r="NYK31" s="56"/>
      <c r="NYL31" s="56"/>
      <c r="NYM31" s="56"/>
      <c r="NYN31" s="56"/>
      <c r="NYO31" s="56"/>
      <c r="NYP31" s="56"/>
      <c r="NYQ31" s="56"/>
      <c r="NYR31" s="56"/>
      <c r="NYS31" s="56"/>
      <c r="NYT31" s="56"/>
      <c r="NYU31" s="56"/>
      <c r="NYV31" s="56"/>
      <c r="NYW31" s="56"/>
      <c r="NYX31" s="56"/>
      <c r="NYY31" s="56"/>
      <c r="NYZ31" s="56"/>
      <c r="NZA31" s="56"/>
      <c r="NZB31" s="56"/>
      <c r="NZC31" s="56"/>
      <c r="NZD31" s="56"/>
      <c r="NZE31" s="56"/>
      <c r="NZF31" s="56"/>
      <c r="NZG31" s="56"/>
      <c r="NZH31" s="56"/>
      <c r="NZI31" s="56"/>
      <c r="NZJ31" s="56"/>
      <c r="NZK31" s="56"/>
      <c r="NZL31" s="56"/>
      <c r="NZM31" s="56"/>
      <c r="NZN31" s="56"/>
      <c r="NZO31" s="56"/>
      <c r="NZP31" s="56"/>
      <c r="NZQ31" s="56"/>
      <c r="NZR31" s="56"/>
      <c r="NZS31" s="56"/>
      <c r="NZT31" s="56"/>
      <c r="NZU31" s="56"/>
      <c r="NZV31" s="56"/>
      <c r="NZW31" s="56"/>
      <c r="NZX31" s="56"/>
      <c r="NZY31" s="56"/>
      <c r="NZZ31" s="56"/>
      <c r="OAA31" s="56"/>
      <c r="OAB31" s="56"/>
      <c r="OAC31" s="56"/>
      <c r="OAD31" s="56"/>
      <c r="OAE31" s="56"/>
      <c r="OAF31" s="56"/>
      <c r="OAG31" s="56"/>
      <c r="OAH31" s="56"/>
      <c r="OAI31" s="56"/>
      <c r="OAJ31" s="56"/>
      <c r="OAK31" s="56"/>
      <c r="OAL31" s="56"/>
      <c r="OAM31" s="56"/>
      <c r="OAN31" s="56"/>
      <c r="OAO31" s="56"/>
      <c r="OAP31" s="56"/>
      <c r="OAQ31" s="56"/>
      <c r="OAR31" s="56"/>
      <c r="OAS31" s="56"/>
      <c r="OAT31" s="56"/>
      <c r="OAU31" s="56"/>
      <c r="OAV31" s="56"/>
      <c r="OAW31" s="56"/>
      <c r="OAX31" s="56"/>
      <c r="OAY31" s="56"/>
      <c r="OAZ31" s="56"/>
      <c r="OBA31" s="56"/>
      <c r="OBB31" s="56"/>
      <c r="OBC31" s="56"/>
      <c r="OBD31" s="56"/>
      <c r="OBE31" s="56"/>
      <c r="OBF31" s="56"/>
      <c r="OBG31" s="56"/>
      <c r="OBH31" s="56"/>
      <c r="OBI31" s="56"/>
      <c r="OBJ31" s="56"/>
      <c r="OBK31" s="56"/>
      <c r="OBL31" s="56"/>
      <c r="OBM31" s="56"/>
      <c r="OBN31" s="56"/>
      <c r="OBO31" s="56"/>
      <c r="OBP31" s="56"/>
      <c r="OBQ31" s="56"/>
      <c r="OBR31" s="56"/>
      <c r="OBS31" s="56"/>
      <c r="OBT31" s="56"/>
      <c r="OBU31" s="56"/>
      <c r="OBV31" s="56"/>
      <c r="OBW31" s="56"/>
      <c r="OBX31" s="56"/>
      <c r="OBY31" s="56"/>
      <c r="OBZ31" s="56"/>
      <c r="OCA31" s="56"/>
      <c r="OCB31" s="56"/>
      <c r="OCC31" s="56"/>
      <c r="OCD31" s="56"/>
      <c r="OCE31" s="56"/>
      <c r="OCF31" s="56"/>
      <c r="OCG31" s="56"/>
      <c r="OCH31" s="56"/>
      <c r="OCI31" s="56"/>
      <c r="OCJ31" s="56"/>
      <c r="OCK31" s="56"/>
      <c r="OCL31" s="56"/>
      <c r="OCM31" s="56"/>
      <c r="OCN31" s="56"/>
      <c r="OCO31" s="56"/>
      <c r="OCP31" s="56"/>
      <c r="OCQ31" s="56"/>
      <c r="OCR31" s="56"/>
      <c r="OCS31" s="56"/>
      <c r="OCT31" s="56"/>
      <c r="OCU31" s="56"/>
      <c r="OCV31" s="56"/>
      <c r="OCW31" s="56"/>
      <c r="OCX31" s="56"/>
      <c r="OCY31" s="56"/>
      <c r="OCZ31" s="56"/>
      <c r="ODA31" s="56"/>
      <c r="ODB31" s="56"/>
      <c r="ODC31" s="56"/>
      <c r="ODD31" s="56"/>
      <c r="ODE31" s="56"/>
      <c r="ODF31" s="56"/>
      <c r="ODG31" s="56"/>
      <c r="ODH31" s="56"/>
      <c r="ODI31" s="56"/>
      <c r="ODJ31" s="56"/>
      <c r="ODK31" s="56"/>
      <c r="ODL31" s="56"/>
      <c r="ODM31" s="56"/>
      <c r="ODN31" s="56"/>
      <c r="ODO31" s="56"/>
      <c r="ODP31" s="56"/>
      <c r="ODQ31" s="56"/>
      <c r="ODR31" s="56"/>
      <c r="ODS31" s="56"/>
      <c r="ODT31" s="56"/>
      <c r="ODU31" s="56"/>
      <c r="ODV31" s="56"/>
      <c r="ODW31" s="56"/>
      <c r="ODX31" s="56"/>
      <c r="ODY31" s="56"/>
      <c r="ODZ31" s="56"/>
      <c r="OEA31" s="56"/>
      <c r="OEB31" s="56"/>
      <c r="OEC31" s="56"/>
      <c r="OED31" s="56"/>
      <c r="OEE31" s="56"/>
      <c r="OEF31" s="56"/>
      <c r="OEG31" s="56"/>
      <c r="OEH31" s="56"/>
      <c r="OEI31" s="56"/>
      <c r="OEJ31" s="56"/>
      <c r="OEK31" s="56"/>
      <c r="OEL31" s="56"/>
      <c r="OEM31" s="56"/>
      <c r="OEN31" s="56"/>
      <c r="OEO31" s="56"/>
      <c r="OEP31" s="56"/>
      <c r="OEQ31" s="56"/>
      <c r="OER31" s="56"/>
      <c r="OES31" s="56"/>
      <c r="OET31" s="56"/>
      <c r="OEU31" s="56"/>
      <c r="OEV31" s="56"/>
      <c r="OEW31" s="56"/>
      <c r="OEX31" s="56"/>
      <c r="OEY31" s="56"/>
      <c r="OEZ31" s="56"/>
      <c r="OFA31" s="56"/>
      <c r="OFB31" s="56"/>
      <c r="OFC31" s="56"/>
      <c r="OFD31" s="56"/>
      <c r="OFE31" s="56"/>
      <c r="OFF31" s="56"/>
      <c r="OFG31" s="56"/>
      <c r="OFH31" s="56"/>
      <c r="OFI31" s="56"/>
      <c r="OFJ31" s="56"/>
      <c r="OFK31" s="56"/>
      <c r="OFL31" s="56"/>
      <c r="OFM31" s="56"/>
      <c r="OFN31" s="56"/>
      <c r="OFO31" s="56"/>
      <c r="OFP31" s="56"/>
      <c r="OFQ31" s="56"/>
      <c r="OFR31" s="56"/>
      <c r="OFS31" s="56"/>
      <c r="OFT31" s="56"/>
      <c r="OFU31" s="56"/>
      <c r="OFV31" s="56"/>
      <c r="OFW31" s="56"/>
      <c r="OFX31" s="56"/>
      <c r="OFY31" s="56"/>
      <c r="OFZ31" s="56"/>
      <c r="OGA31" s="56"/>
      <c r="OGB31" s="56"/>
      <c r="OGC31" s="56"/>
      <c r="OGD31" s="56"/>
      <c r="OGE31" s="56"/>
      <c r="OGF31" s="56"/>
      <c r="OGG31" s="56"/>
      <c r="OGH31" s="56"/>
      <c r="OGI31" s="56"/>
      <c r="OGJ31" s="56"/>
      <c r="OGK31" s="56"/>
      <c r="OGL31" s="56"/>
      <c r="OGM31" s="56"/>
      <c r="OGN31" s="56"/>
      <c r="OGO31" s="56"/>
      <c r="OGP31" s="56"/>
      <c r="OGQ31" s="56"/>
      <c r="OGR31" s="56"/>
      <c r="OGS31" s="56"/>
      <c r="OGT31" s="56"/>
      <c r="OGU31" s="56"/>
      <c r="OGV31" s="56"/>
      <c r="OGW31" s="56"/>
      <c r="OGX31" s="56"/>
      <c r="OGY31" s="56"/>
      <c r="OGZ31" s="56"/>
      <c r="OHA31" s="56"/>
      <c r="OHB31" s="56"/>
      <c r="OHC31" s="56"/>
      <c r="OHD31" s="56"/>
      <c r="OHE31" s="56"/>
      <c r="OHF31" s="56"/>
      <c r="OHG31" s="56"/>
      <c r="OHH31" s="56"/>
      <c r="OHI31" s="56"/>
      <c r="OHJ31" s="56"/>
      <c r="OHK31" s="56"/>
      <c r="OHL31" s="56"/>
      <c r="OHM31" s="56"/>
      <c r="OHN31" s="56"/>
      <c r="OHO31" s="56"/>
      <c r="OHP31" s="56"/>
      <c r="OHQ31" s="56"/>
      <c r="OHR31" s="56"/>
      <c r="OHS31" s="56"/>
      <c r="OHT31" s="56"/>
      <c r="OHU31" s="56"/>
      <c r="OHV31" s="56"/>
      <c r="OHW31" s="56"/>
      <c r="OHX31" s="56"/>
      <c r="OHY31" s="56"/>
      <c r="OHZ31" s="56"/>
      <c r="OIA31" s="56"/>
      <c r="OIB31" s="56"/>
      <c r="OIC31" s="56"/>
      <c r="OID31" s="56"/>
      <c r="OIE31" s="56"/>
      <c r="OIF31" s="56"/>
      <c r="OIG31" s="56"/>
      <c r="OIH31" s="56"/>
      <c r="OII31" s="56"/>
      <c r="OIJ31" s="56"/>
      <c r="OIK31" s="56"/>
      <c r="OIL31" s="56"/>
      <c r="OIM31" s="56"/>
      <c r="OIN31" s="56"/>
      <c r="OIO31" s="56"/>
      <c r="OIP31" s="56"/>
      <c r="OIQ31" s="56"/>
      <c r="OIR31" s="56"/>
      <c r="OIS31" s="56"/>
      <c r="OIT31" s="56"/>
      <c r="OIU31" s="56"/>
      <c r="OIV31" s="56"/>
      <c r="OIW31" s="56"/>
      <c r="OIX31" s="56"/>
      <c r="OIY31" s="56"/>
      <c r="OIZ31" s="56"/>
      <c r="OJA31" s="56"/>
      <c r="OJB31" s="56"/>
      <c r="OJC31" s="56"/>
      <c r="OJD31" s="56"/>
      <c r="OJE31" s="56"/>
      <c r="OJF31" s="56"/>
      <c r="OJG31" s="56"/>
      <c r="OJH31" s="56"/>
      <c r="OJI31" s="56"/>
      <c r="OJJ31" s="56"/>
      <c r="OJK31" s="56"/>
      <c r="OJL31" s="56"/>
      <c r="OJM31" s="56"/>
      <c r="OJN31" s="56"/>
      <c r="OJO31" s="56"/>
      <c r="OJP31" s="56"/>
      <c r="OJQ31" s="56"/>
      <c r="OJR31" s="56"/>
      <c r="OJS31" s="56"/>
      <c r="OJT31" s="56"/>
      <c r="OJU31" s="56"/>
      <c r="OJV31" s="56"/>
      <c r="OJW31" s="56"/>
      <c r="OJX31" s="56"/>
      <c r="OJY31" s="56"/>
      <c r="OJZ31" s="56"/>
      <c r="OKA31" s="56"/>
      <c r="OKB31" s="56"/>
      <c r="OKC31" s="56"/>
      <c r="OKD31" s="56"/>
      <c r="OKE31" s="56"/>
      <c r="OKF31" s="56"/>
      <c r="OKG31" s="56"/>
      <c r="OKH31" s="56"/>
      <c r="OKI31" s="56"/>
      <c r="OKJ31" s="56"/>
      <c r="OKK31" s="56"/>
      <c r="OKL31" s="56"/>
      <c r="OKM31" s="56"/>
      <c r="OKN31" s="56"/>
      <c r="OKO31" s="56"/>
      <c r="OKP31" s="56"/>
      <c r="OKQ31" s="56"/>
      <c r="OKR31" s="56"/>
      <c r="OKS31" s="56"/>
      <c r="OKT31" s="56"/>
      <c r="OKU31" s="56"/>
      <c r="OKV31" s="56"/>
      <c r="OKW31" s="56"/>
      <c r="OKX31" s="56"/>
      <c r="OKY31" s="56"/>
      <c r="OKZ31" s="56"/>
      <c r="OLA31" s="56"/>
      <c r="OLB31" s="56"/>
      <c r="OLC31" s="56"/>
      <c r="OLD31" s="56"/>
      <c r="OLE31" s="56"/>
      <c r="OLF31" s="56"/>
      <c r="OLG31" s="56"/>
      <c r="OLH31" s="56"/>
      <c r="OLI31" s="56"/>
      <c r="OLJ31" s="56"/>
      <c r="OLK31" s="56"/>
      <c r="OLL31" s="56"/>
      <c r="OLM31" s="56"/>
      <c r="OLN31" s="56"/>
      <c r="OLO31" s="56"/>
      <c r="OLP31" s="56"/>
      <c r="OLQ31" s="56"/>
      <c r="OLR31" s="56"/>
      <c r="OLS31" s="56"/>
      <c r="OLT31" s="56"/>
      <c r="OLU31" s="56"/>
      <c r="OLV31" s="56"/>
      <c r="OLW31" s="56"/>
      <c r="OLX31" s="56"/>
      <c r="OLY31" s="56"/>
      <c r="OLZ31" s="56"/>
      <c r="OMA31" s="56"/>
      <c r="OMB31" s="56"/>
      <c r="OMC31" s="56"/>
      <c r="OMD31" s="56"/>
      <c r="OME31" s="56"/>
      <c r="OMF31" s="56"/>
      <c r="OMG31" s="56"/>
      <c r="OMH31" s="56"/>
      <c r="OMI31" s="56"/>
      <c r="OMJ31" s="56"/>
      <c r="OMK31" s="56"/>
      <c r="OML31" s="56"/>
      <c r="OMM31" s="56"/>
      <c r="OMN31" s="56"/>
      <c r="OMO31" s="56"/>
      <c r="OMP31" s="56"/>
      <c r="OMQ31" s="56"/>
      <c r="OMR31" s="56"/>
      <c r="OMS31" s="56"/>
      <c r="OMT31" s="56"/>
      <c r="OMU31" s="56"/>
      <c r="OMV31" s="56"/>
      <c r="OMW31" s="56"/>
      <c r="OMX31" s="56"/>
      <c r="OMY31" s="56"/>
      <c r="OMZ31" s="56"/>
      <c r="ONA31" s="56"/>
      <c r="ONB31" s="56"/>
      <c r="ONC31" s="56"/>
      <c r="OND31" s="56"/>
      <c r="ONE31" s="56"/>
      <c r="ONF31" s="56"/>
      <c r="ONG31" s="56"/>
      <c r="ONH31" s="56"/>
      <c r="ONI31" s="56"/>
      <c r="ONJ31" s="56"/>
      <c r="ONK31" s="56"/>
      <c r="ONL31" s="56"/>
      <c r="ONM31" s="56"/>
      <c r="ONN31" s="56"/>
      <c r="ONO31" s="56"/>
      <c r="ONP31" s="56"/>
      <c r="ONQ31" s="56"/>
      <c r="ONR31" s="56"/>
      <c r="ONS31" s="56"/>
      <c r="ONT31" s="56"/>
      <c r="ONU31" s="56"/>
      <c r="ONV31" s="56"/>
      <c r="ONW31" s="56"/>
      <c r="ONX31" s="56"/>
      <c r="ONY31" s="56"/>
      <c r="ONZ31" s="56"/>
      <c r="OOA31" s="56"/>
      <c r="OOB31" s="56"/>
      <c r="OOC31" s="56"/>
      <c r="OOD31" s="56"/>
      <c r="OOE31" s="56"/>
      <c r="OOF31" s="56"/>
      <c r="OOG31" s="56"/>
      <c r="OOH31" s="56"/>
      <c r="OOI31" s="56"/>
      <c r="OOJ31" s="56"/>
      <c r="OOK31" s="56"/>
      <c r="OOL31" s="56"/>
      <c r="OOM31" s="56"/>
      <c r="OON31" s="56"/>
      <c r="OOO31" s="56"/>
      <c r="OOP31" s="56"/>
      <c r="OOQ31" s="56"/>
      <c r="OOR31" s="56"/>
      <c r="OOS31" s="56"/>
      <c r="OOT31" s="56"/>
      <c r="OOU31" s="56"/>
      <c r="OOV31" s="56"/>
      <c r="OOW31" s="56"/>
      <c r="OOX31" s="56"/>
      <c r="OOY31" s="56"/>
      <c r="OOZ31" s="56"/>
      <c r="OPA31" s="56"/>
      <c r="OPB31" s="56"/>
      <c r="OPC31" s="56"/>
      <c r="OPD31" s="56"/>
      <c r="OPE31" s="56"/>
      <c r="OPF31" s="56"/>
      <c r="OPG31" s="56"/>
      <c r="OPH31" s="56"/>
      <c r="OPI31" s="56"/>
      <c r="OPJ31" s="56"/>
      <c r="OPK31" s="56"/>
      <c r="OPL31" s="56"/>
      <c r="OPM31" s="56"/>
      <c r="OPN31" s="56"/>
      <c r="OPO31" s="56"/>
      <c r="OPP31" s="56"/>
      <c r="OPQ31" s="56"/>
      <c r="OPR31" s="56"/>
      <c r="OPS31" s="56"/>
      <c r="OPT31" s="56"/>
      <c r="OPU31" s="56"/>
      <c r="OPV31" s="56"/>
      <c r="OPW31" s="56"/>
      <c r="OPX31" s="56"/>
      <c r="OPY31" s="56"/>
      <c r="OPZ31" s="56"/>
      <c r="OQA31" s="56"/>
      <c r="OQB31" s="56"/>
      <c r="OQC31" s="56"/>
      <c r="OQD31" s="56"/>
      <c r="OQE31" s="56"/>
      <c r="OQF31" s="56"/>
      <c r="OQG31" s="56"/>
      <c r="OQH31" s="56"/>
      <c r="OQI31" s="56"/>
      <c r="OQJ31" s="56"/>
      <c r="OQK31" s="56"/>
      <c r="OQL31" s="56"/>
      <c r="OQM31" s="56"/>
      <c r="OQN31" s="56"/>
      <c r="OQO31" s="56"/>
      <c r="OQP31" s="56"/>
      <c r="OQQ31" s="56"/>
      <c r="OQR31" s="56"/>
      <c r="OQS31" s="56"/>
      <c r="OQT31" s="56"/>
      <c r="OQU31" s="56"/>
      <c r="OQV31" s="56"/>
      <c r="OQW31" s="56"/>
      <c r="OQX31" s="56"/>
      <c r="OQY31" s="56"/>
      <c r="OQZ31" s="56"/>
      <c r="ORA31" s="56"/>
      <c r="ORB31" s="56"/>
      <c r="ORC31" s="56"/>
      <c r="ORD31" s="56"/>
      <c r="ORE31" s="56"/>
      <c r="ORF31" s="56"/>
      <c r="ORG31" s="56"/>
      <c r="ORH31" s="56"/>
      <c r="ORI31" s="56"/>
      <c r="ORJ31" s="56"/>
      <c r="ORK31" s="56"/>
      <c r="ORL31" s="56"/>
      <c r="ORM31" s="56"/>
      <c r="ORN31" s="56"/>
      <c r="ORO31" s="56"/>
      <c r="ORP31" s="56"/>
      <c r="ORQ31" s="56"/>
      <c r="ORR31" s="56"/>
      <c r="ORS31" s="56"/>
      <c r="ORT31" s="56"/>
      <c r="ORU31" s="56"/>
      <c r="ORV31" s="56"/>
      <c r="ORW31" s="56"/>
      <c r="ORX31" s="56"/>
      <c r="ORY31" s="56"/>
      <c r="ORZ31" s="56"/>
      <c r="OSA31" s="56"/>
      <c r="OSB31" s="56"/>
      <c r="OSC31" s="56"/>
      <c r="OSD31" s="56"/>
      <c r="OSE31" s="56"/>
      <c r="OSF31" s="56"/>
      <c r="OSG31" s="56"/>
      <c r="OSH31" s="56"/>
      <c r="OSI31" s="56"/>
      <c r="OSJ31" s="56"/>
      <c r="OSK31" s="56"/>
      <c r="OSL31" s="56"/>
      <c r="OSM31" s="56"/>
      <c r="OSN31" s="56"/>
      <c r="OSO31" s="56"/>
      <c r="OSP31" s="56"/>
      <c r="OSQ31" s="56"/>
      <c r="OSR31" s="56"/>
      <c r="OSS31" s="56"/>
      <c r="OST31" s="56"/>
      <c r="OSU31" s="56"/>
      <c r="OSV31" s="56"/>
      <c r="OSW31" s="56"/>
      <c r="OSX31" s="56"/>
      <c r="OSY31" s="56"/>
      <c r="OSZ31" s="56"/>
      <c r="OTA31" s="56"/>
      <c r="OTB31" s="56"/>
      <c r="OTC31" s="56"/>
      <c r="OTD31" s="56"/>
      <c r="OTE31" s="56"/>
      <c r="OTF31" s="56"/>
      <c r="OTG31" s="56"/>
      <c r="OTH31" s="56"/>
      <c r="OTI31" s="56"/>
      <c r="OTJ31" s="56"/>
      <c r="OTK31" s="56"/>
      <c r="OTL31" s="56"/>
      <c r="OTM31" s="56"/>
      <c r="OTN31" s="56"/>
      <c r="OTO31" s="56"/>
      <c r="OTP31" s="56"/>
      <c r="OTQ31" s="56"/>
      <c r="OTR31" s="56"/>
      <c r="OTS31" s="56"/>
      <c r="OTT31" s="56"/>
      <c r="OTU31" s="56"/>
      <c r="OTV31" s="56"/>
      <c r="OTW31" s="56"/>
      <c r="OTX31" s="56"/>
      <c r="OTY31" s="56"/>
      <c r="OTZ31" s="56"/>
      <c r="OUA31" s="56"/>
      <c r="OUB31" s="56"/>
      <c r="OUC31" s="56"/>
      <c r="OUD31" s="56"/>
      <c r="OUE31" s="56"/>
      <c r="OUF31" s="56"/>
      <c r="OUG31" s="56"/>
      <c r="OUH31" s="56"/>
      <c r="OUI31" s="56"/>
      <c r="OUJ31" s="56"/>
      <c r="OUK31" s="56"/>
      <c r="OUL31" s="56"/>
      <c r="OUM31" s="56"/>
      <c r="OUN31" s="56"/>
      <c r="OUO31" s="56"/>
      <c r="OUP31" s="56"/>
      <c r="OUQ31" s="56"/>
      <c r="OUR31" s="56"/>
      <c r="OUS31" s="56"/>
      <c r="OUT31" s="56"/>
      <c r="OUU31" s="56"/>
      <c r="OUV31" s="56"/>
      <c r="OUW31" s="56"/>
      <c r="OUX31" s="56"/>
      <c r="OUY31" s="56"/>
      <c r="OUZ31" s="56"/>
      <c r="OVA31" s="56"/>
      <c r="OVB31" s="56"/>
      <c r="OVC31" s="56"/>
      <c r="OVD31" s="56"/>
      <c r="OVE31" s="56"/>
      <c r="OVF31" s="56"/>
      <c r="OVG31" s="56"/>
      <c r="OVH31" s="56"/>
      <c r="OVI31" s="56"/>
      <c r="OVJ31" s="56"/>
      <c r="OVK31" s="56"/>
      <c r="OVL31" s="56"/>
      <c r="OVM31" s="56"/>
      <c r="OVN31" s="56"/>
      <c r="OVO31" s="56"/>
      <c r="OVP31" s="56"/>
      <c r="OVQ31" s="56"/>
      <c r="OVR31" s="56"/>
      <c r="OVS31" s="56"/>
      <c r="OVT31" s="56"/>
      <c r="OVU31" s="56"/>
      <c r="OVV31" s="56"/>
      <c r="OVW31" s="56"/>
      <c r="OVX31" s="56"/>
      <c r="OVY31" s="56"/>
      <c r="OVZ31" s="56"/>
      <c r="OWA31" s="56"/>
      <c r="OWB31" s="56"/>
      <c r="OWC31" s="56"/>
      <c r="OWD31" s="56"/>
      <c r="OWE31" s="56"/>
      <c r="OWF31" s="56"/>
      <c r="OWG31" s="56"/>
      <c r="OWH31" s="56"/>
      <c r="OWI31" s="56"/>
      <c r="OWJ31" s="56"/>
      <c r="OWK31" s="56"/>
      <c r="OWL31" s="56"/>
      <c r="OWM31" s="56"/>
      <c r="OWN31" s="56"/>
      <c r="OWO31" s="56"/>
      <c r="OWP31" s="56"/>
      <c r="OWQ31" s="56"/>
      <c r="OWR31" s="56"/>
      <c r="OWS31" s="56"/>
      <c r="OWT31" s="56"/>
      <c r="OWU31" s="56"/>
      <c r="OWV31" s="56"/>
      <c r="OWW31" s="56"/>
      <c r="OWX31" s="56"/>
      <c r="OWY31" s="56"/>
      <c r="OWZ31" s="56"/>
      <c r="OXA31" s="56"/>
      <c r="OXB31" s="56"/>
      <c r="OXC31" s="56"/>
      <c r="OXD31" s="56"/>
      <c r="OXE31" s="56"/>
      <c r="OXF31" s="56"/>
      <c r="OXG31" s="56"/>
      <c r="OXH31" s="56"/>
      <c r="OXI31" s="56"/>
      <c r="OXJ31" s="56"/>
      <c r="OXK31" s="56"/>
      <c r="OXL31" s="56"/>
      <c r="OXM31" s="56"/>
      <c r="OXN31" s="56"/>
      <c r="OXO31" s="56"/>
      <c r="OXP31" s="56"/>
      <c r="OXQ31" s="56"/>
      <c r="OXR31" s="56"/>
      <c r="OXS31" s="56"/>
      <c r="OXT31" s="56"/>
      <c r="OXU31" s="56"/>
      <c r="OXV31" s="56"/>
      <c r="OXW31" s="56"/>
      <c r="OXX31" s="56"/>
      <c r="OXY31" s="56"/>
      <c r="OXZ31" s="56"/>
      <c r="OYA31" s="56"/>
      <c r="OYB31" s="56"/>
      <c r="OYC31" s="56"/>
      <c r="OYD31" s="56"/>
      <c r="OYE31" s="56"/>
      <c r="OYF31" s="56"/>
      <c r="OYG31" s="56"/>
      <c r="OYH31" s="56"/>
      <c r="OYI31" s="56"/>
      <c r="OYJ31" s="56"/>
      <c r="OYK31" s="56"/>
      <c r="OYL31" s="56"/>
      <c r="OYM31" s="56"/>
      <c r="OYN31" s="56"/>
      <c r="OYO31" s="56"/>
      <c r="OYP31" s="56"/>
      <c r="OYQ31" s="56"/>
      <c r="OYR31" s="56"/>
      <c r="OYS31" s="56"/>
      <c r="OYT31" s="56"/>
      <c r="OYU31" s="56"/>
      <c r="OYV31" s="56"/>
      <c r="OYW31" s="56"/>
      <c r="OYX31" s="56"/>
      <c r="OYY31" s="56"/>
      <c r="OYZ31" s="56"/>
      <c r="OZA31" s="56"/>
      <c r="OZB31" s="56"/>
      <c r="OZC31" s="56"/>
      <c r="OZD31" s="56"/>
      <c r="OZE31" s="56"/>
      <c r="OZF31" s="56"/>
      <c r="OZG31" s="56"/>
      <c r="OZH31" s="56"/>
      <c r="OZI31" s="56"/>
      <c r="OZJ31" s="56"/>
      <c r="OZK31" s="56"/>
      <c r="OZL31" s="56"/>
      <c r="OZM31" s="56"/>
      <c r="OZN31" s="56"/>
      <c r="OZO31" s="56"/>
      <c r="OZP31" s="56"/>
      <c r="OZQ31" s="56"/>
      <c r="OZR31" s="56"/>
      <c r="OZS31" s="56"/>
      <c r="OZT31" s="56"/>
      <c r="OZU31" s="56"/>
      <c r="OZV31" s="56"/>
      <c r="OZW31" s="56"/>
      <c r="OZX31" s="56"/>
      <c r="OZY31" s="56"/>
      <c r="OZZ31" s="56"/>
      <c r="PAA31" s="56"/>
      <c r="PAB31" s="56"/>
      <c r="PAC31" s="56"/>
      <c r="PAD31" s="56"/>
      <c r="PAE31" s="56"/>
      <c r="PAF31" s="56"/>
      <c r="PAG31" s="56"/>
      <c r="PAH31" s="56"/>
      <c r="PAI31" s="56"/>
      <c r="PAJ31" s="56"/>
      <c r="PAK31" s="56"/>
      <c r="PAL31" s="56"/>
      <c r="PAM31" s="56"/>
      <c r="PAN31" s="56"/>
      <c r="PAO31" s="56"/>
      <c r="PAP31" s="56"/>
      <c r="PAQ31" s="56"/>
      <c r="PAR31" s="56"/>
      <c r="PAS31" s="56"/>
      <c r="PAT31" s="56"/>
      <c r="PAU31" s="56"/>
      <c r="PAV31" s="56"/>
      <c r="PAW31" s="56"/>
      <c r="PAX31" s="56"/>
      <c r="PAY31" s="56"/>
      <c r="PAZ31" s="56"/>
      <c r="PBA31" s="56"/>
      <c r="PBB31" s="56"/>
      <c r="PBC31" s="56"/>
      <c r="PBD31" s="56"/>
      <c r="PBE31" s="56"/>
      <c r="PBF31" s="56"/>
      <c r="PBG31" s="56"/>
      <c r="PBH31" s="56"/>
      <c r="PBI31" s="56"/>
      <c r="PBJ31" s="56"/>
      <c r="PBK31" s="56"/>
      <c r="PBL31" s="56"/>
      <c r="PBM31" s="56"/>
      <c r="PBN31" s="56"/>
      <c r="PBO31" s="56"/>
      <c r="PBP31" s="56"/>
      <c r="PBQ31" s="56"/>
      <c r="PBR31" s="56"/>
      <c r="PBS31" s="56"/>
      <c r="PBT31" s="56"/>
      <c r="PBU31" s="56"/>
      <c r="PBV31" s="56"/>
      <c r="PBW31" s="56"/>
      <c r="PBX31" s="56"/>
      <c r="PBY31" s="56"/>
      <c r="PBZ31" s="56"/>
      <c r="PCA31" s="56"/>
      <c r="PCB31" s="56"/>
      <c r="PCC31" s="56"/>
      <c r="PCD31" s="56"/>
      <c r="PCE31" s="56"/>
      <c r="PCF31" s="56"/>
      <c r="PCG31" s="56"/>
      <c r="PCH31" s="56"/>
      <c r="PCI31" s="56"/>
      <c r="PCJ31" s="56"/>
      <c r="PCK31" s="56"/>
      <c r="PCL31" s="56"/>
      <c r="PCM31" s="56"/>
      <c r="PCN31" s="56"/>
      <c r="PCO31" s="56"/>
      <c r="PCP31" s="56"/>
      <c r="PCQ31" s="56"/>
      <c r="PCR31" s="56"/>
      <c r="PCS31" s="56"/>
      <c r="PCT31" s="56"/>
      <c r="PCU31" s="56"/>
      <c r="PCV31" s="56"/>
      <c r="PCW31" s="56"/>
      <c r="PCX31" s="56"/>
      <c r="PCY31" s="56"/>
      <c r="PCZ31" s="56"/>
      <c r="PDA31" s="56"/>
      <c r="PDB31" s="56"/>
      <c r="PDC31" s="56"/>
      <c r="PDD31" s="56"/>
      <c r="PDE31" s="56"/>
      <c r="PDF31" s="56"/>
      <c r="PDG31" s="56"/>
      <c r="PDH31" s="56"/>
      <c r="PDI31" s="56"/>
      <c r="PDJ31" s="56"/>
      <c r="PDK31" s="56"/>
      <c r="PDL31" s="56"/>
      <c r="PDM31" s="56"/>
      <c r="PDN31" s="56"/>
      <c r="PDO31" s="56"/>
      <c r="PDP31" s="56"/>
      <c r="PDQ31" s="56"/>
      <c r="PDR31" s="56"/>
      <c r="PDS31" s="56"/>
      <c r="PDT31" s="56"/>
      <c r="PDU31" s="56"/>
      <c r="PDV31" s="56"/>
      <c r="PDW31" s="56"/>
      <c r="PDX31" s="56"/>
      <c r="PDY31" s="56"/>
      <c r="PDZ31" s="56"/>
      <c r="PEA31" s="56"/>
      <c r="PEB31" s="56"/>
      <c r="PEC31" s="56"/>
      <c r="PED31" s="56"/>
      <c r="PEE31" s="56"/>
      <c r="PEF31" s="56"/>
      <c r="PEG31" s="56"/>
      <c r="PEH31" s="56"/>
      <c r="PEI31" s="56"/>
      <c r="PEJ31" s="56"/>
      <c r="PEK31" s="56"/>
      <c r="PEL31" s="56"/>
      <c r="PEM31" s="56"/>
      <c r="PEN31" s="56"/>
      <c r="PEO31" s="56"/>
      <c r="PEP31" s="56"/>
      <c r="PEQ31" s="56"/>
      <c r="PER31" s="56"/>
      <c r="PES31" s="56"/>
      <c r="PET31" s="56"/>
      <c r="PEU31" s="56"/>
      <c r="PEV31" s="56"/>
      <c r="PEW31" s="56"/>
      <c r="PEX31" s="56"/>
      <c r="PEY31" s="56"/>
      <c r="PEZ31" s="56"/>
      <c r="PFA31" s="56"/>
      <c r="PFB31" s="56"/>
      <c r="PFC31" s="56"/>
      <c r="PFD31" s="56"/>
      <c r="PFE31" s="56"/>
      <c r="PFF31" s="56"/>
      <c r="PFG31" s="56"/>
      <c r="PFH31" s="56"/>
      <c r="PFI31" s="56"/>
      <c r="PFJ31" s="56"/>
      <c r="PFK31" s="56"/>
      <c r="PFL31" s="56"/>
      <c r="PFM31" s="56"/>
      <c r="PFN31" s="56"/>
      <c r="PFO31" s="56"/>
      <c r="PFP31" s="56"/>
      <c r="PFQ31" s="56"/>
      <c r="PFR31" s="56"/>
      <c r="PFS31" s="56"/>
      <c r="PFT31" s="56"/>
      <c r="PFU31" s="56"/>
      <c r="PFV31" s="56"/>
      <c r="PFW31" s="56"/>
      <c r="PFX31" s="56"/>
      <c r="PFY31" s="56"/>
      <c r="PFZ31" s="56"/>
      <c r="PGA31" s="56"/>
      <c r="PGB31" s="56"/>
      <c r="PGC31" s="56"/>
      <c r="PGD31" s="56"/>
      <c r="PGE31" s="56"/>
      <c r="PGF31" s="56"/>
      <c r="PGG31" s="56"/>
      <c r="PGH31" s="56"/>
      <c r="PGI31" s="56"/>
      <c r="PGJ31" s="56"/>
      <c r="PGK31" s="56"/>
      <c r="PGL31" s="56"/>
      <c r="PGM31" s="56"/>
      <c r="PGN31" s="56"/>
      <c r="PGO31" s="56"/>
      <c r="PGP31" s="56"/>
      <c r="PGQ31" s="56"/>
      <c r="PGR31" s="56"/>
      <c r="PGS31" s="56"/>
      <c r="PGT31" s="56"/>
      <c r="PGU31" s="56"/>
      <c r="PGV31" s="56"/>
      <c r="PGW31" s="56"/>
      <c r="PGX31" s="56"/>
      <c r="PGY31" s="56"/>
      <c r="PGZ31" s="56"/>
      <c r="PHA31" s="56"/>
      <c r="PHB31" s="56"/>
      <c r="PHC31" s="56"/>
      <c r="PHD31" s="56"/>
      <c r="PHE31" s="56"/>
      <c r="PHF31" s="56"/>
      <c r="PHG31" s="56"/>
      <c r="PHH31" s="56"/>
      <c r="PHI31" s="56"/>
      <c r="PHJ31" s="56"/>
      <c r="PHK31" s="56"/>
      <c r="PHL31" s="56"/>
      <c r="PHM31" s="56"/>
      <c r="PHN31" s="56"/>
      <c r="PHO31" s="56"/>
      <c r="PHP31" s="56"/>
      <c r="PHQ31" s="56"/>
      <c r="PHR31" s="56"/>
      <c r="PHS31" s="56"/>
      <c r="PHT31" s="56"/>
      <c r="PHU31" s="56"/>
      <c r="PHV31" s="56"/>
      <c r="PHW31" s="56"/>
      <c r="PHX31" s="56"/>
      <c r="PHY31" s="56"/>
      <c r="PHZ31" s="56"/>
      <c r="PIA31" s="56"/>
      <c r="PIB31" s="56"/>
      <c r="PIC31" s="56"/>
      <c r="PID31" s="56"/>
      <c r="PIE31" s="56"/>
      <c r="PIF31" s="56"/>
      <c r="PIG31" s="56"/>
      <c r="PIH31" s="56"/>
      <c r="PII31" s="56"/>
      <c r="PIJ31" s="56"/>
      <c r="PIK31" s="56"/>
      <c r="PIL31" s="56"/>
      <c r="PIM31" s="56"/>
      <c r="PIN31" s="56"/>
      <c r="PIO31" s="56"/>
      <c r="PIP31" s="56"/>
      <c r="PIQ31" s="56"/>
      <c r="PIR31" s="56"/>
      <c r="PIS31" s="56"/>
      <c r="PIT31" s="56"/>
      <c r="PIU31" s="56"/>
      <c r="PIV31" s="56"/>
      <c r="PIW31" s="56"/>
      <c r="PIX31" s="56"/>
      <c r="PIY31" s="56"/>
      <c r="PIZ31" s="56"/>
      <c r="PJA31" s="56"/>
      <c r="PJB31" s="56"/>
      <c r="PJC31" s="56"/>
      <c r="PJD31" s="56"/>
      <c r="PJE31" s="56"/>
      <c r="PJF31" s="56"/>
      <c r="PJG31" s="56"/>
      <c r="PJH31" s="56"/>
      <c r="PJI31" s="56"/>
      <c r="PJJ31" s="56"/>
      <c r="PJK31" s="56"/>
      <c r="PJL31" s="56"/>
      <c r="PJM31" s="56"/>
      <c r="PJN31" s="56"/>
      <c r="PJO31" s="56"/>
      <c r="PJP31" s="56"/>
      <c r="PJQ31" s="56"/>
      <c r="PJR31" s="56"/>
      <c r="PJS31" s="56"/>
      <c r="PJT31" s="56"/>
      <c r="PJU31" s="56"/>
      <c r="PJV31" s="56"/>
      <c r="PJW31" s="56"/>
      <c r="PJX31" s="56"/>
      <c r="PJY31" s="56"/>
      <c r="PJZ31" s="56"/>
      <c r="PKA31" s="56"/>
      <c r="PKB31" s="56"/>
      <c r="PKC31" s="56"/>
      <c r="PKD31" s="56"/>
      <c r="PKE31" s="56"/>
      <c r="PKF31" s="56"/>
      <c r="PKG31" s="56"/>
      <c r="PKH31" s="56"/>
      <c r="PKI31" s="56"/>
      <c r="PKJ31" s="56"/>
      <c r="PKK31" s="56"/>
      <c r="PKL31" s="56"/>
      <c r="PKM31" s="56"/>
      <c r="PKN31" s="56"/>
      <c r="PKO31" s="56"/>
      <c r="PKP31" s="56"/>
      <c r="PKQ31" s="56"/>
      <c r="PKR31" s="56"/>
      <c r="PKS31" s="56"/>
      <c r="PKT31" s="56"/>
      <c r="PKU31" s="56"/>
      <c r="PKV31" s="56"/>
      <c r="PKW31" s="56"/>
      <c r="PKX31" s="56"/>
      <c r="PKY31" s="56"/>
      <c r="PKZ31" s="56"/>
      <c r="PLA31" s="56"/>
      <c r="PLB31" s="56"/>
      <c r="PLC31" s="56"/>
      <c r="PLD31" s="56"/>
      <c r="PLE31" s="56"/>
      <c r="PLF31" s="56"/>
      <c r="PLG31" s="56"/>
      <c r="PLH31" s="56"/>
      <c r="PLI31" s="56"/>
      <c r="PLJ31" s="56"/>
      <c r="PLK31" s="56"/>
      <c r="PLL31" s="56"/>
      <c r="PLM31" s="56"/>
      <c r="PLN31" s="56"/>
      <c r="PLO31" s="56"/>
      <c r="PLP31" s="56"/>
      <c r="PLQ31" s="56"/>
      <c r="PLR31" s="56"/>
      <c r="PLS31" s="56"/>
      <c r="PLT31" s="56"/>
      <c r="PLU31" s="56"/>
      <c r="PLV31" s="56"/>
      <c r="PLW31" s="56"/>
      <c r="PLX31" s="56"/>
      <c r="PLY31" s="56"/>
      <c r="PLZ31" s="56"/>
      <c r="PMA31" s="56"/>
      <c r="PMB31" s="56"/>
      <c r="PMC31" s="56"/>
      <c r="PMD31" s="56"/>
      <c r="PME31" s="56"/>
      <c r="PMF31" s="56"/>
      <c r="PMG31" s="56"/>
      <c r="PMH31" s="56"/>
      <c r="PMI31" s="56"/>
      <c r="PMJ31" s="56"/>
      <c r="PMK31" s="56"/>
      <c r="PML31" s="56"/>
      <c r="PMM31" s="56"/>
      <c r="PMN31" s="56"/>
      <c r="PMO31" s="56"/>
      <c r="PMP31" s="56"/>
      <c r="PMQ31" s="56"/>
      <c r="PMR31" s="56"/>
      <c r="PMS31" s="56"/>
      <c r="PMT31" s="56"/>
      <c r="PMU31" s="56"/>
      <c r="PMV31" s="56"/>
      <c r="PMW31" s="56"/>
      <c r="PMX31" s="56"/>
      <c r="PMY31" s="56"/>
      <c r="PMZ31" s="56"/>
      <c r="PNA31" s="56"/>
      <c r="PNB31" s="56"/>
      <c r="PNC31" s="56"/>
      <c r="PND31" s="56"/>
      <c r="PNE31" s="56"/>
      <c r="PNF31" s="56"/>
      <c r="PNG31" s="56"/>
      <c r="PNH31" s="56"/>
      <c r="PNI31" s="56"/>
      <c r="PNJ31" s="56"/>
      <c r="PNK31" s="56"/>
      <c r="PNL31" s="56"/>
      <c r="PNM31" s="56"/>
      <c r="PNN31" s="56"/>
      <c r="PNO31" s="56"/>
      <c r="PNP31" s="56"/>
      <c r="PNQ31" s="56"/>
      <c r="PNR31" s="56"/>
      <c r="PNS31" s="56"/>
      <c r="PNT31" s="56"/>
      <c r="PNU31" s="56"/>
      <c r="PNV31" s="56"/>
      <c r="PNW31" s="56"/>
      <c r="PNX31" s="56"/>
      <c r="PNY31" s="56"/>
      <c r="PNZ31" s="56"/>
      <c r="POA31" s="56"/>
      <c r="POB31" s="56"/>
      <c r="POC31" s="56"/>
      <c r="POD31" s="56"/>
      <c r="POE31" s="56"/>
      <c r="POF31" s="56"/>
      <c r="POG31" s="56"/>
      <c r="POH31" s="56"/>
      <c r="POI31" s="56"/>
      <c r="POJ31" s="56"/>
      <c r="POK31" s="56"/>
      <c r="POL31" s="56"/>
      <c r="POM31" s="56"/>
      <c r="PON31" s="56"/>
      <c r="POO31" s="56"/>
      <c r="POP31" s="56"/>
      <c r="POQ31" s="56"/>
      <c r="POR31" s="56"/>
      <c r="POS31" s="56"/>
      <c r="POT31" s="56"/>
      <c r="POU31" s="56"/>
      <c r="POV31" s="56"/>
      <c r="POW31" s="56"/>
      <c r="POX31" s="56"/>
      <c r="POY31" s="56"/>
      <c r="POZ31" s="56"/>
      <c r="PPA31" s="56"/>
      <c r="PPB31" s="56"/>
      <c r="PPC31" s="56"/>
      <c r="PPD31" s="56"/>
      <c r="PPE31" s="56"/>
      <c r="PPF31" s="56"/>
      <c r="PPG31" s="56"/>
      <c r="PPH31" s="56"/>
      <c r="PPI31" s="56"/>
      <c r="PPJ31" s="56"/>
      <c r="PPK31" s="56"/>
      <c r="PPL31" s="56"/>
      <c r="PPM31" s="56"/>
      <c r="PPN31" s="56"/>
      <c r="PPO31" s="56"/>
      <c r="PPP31" s="56"/>
      <c r="PPQ31" s="56"/>
      <c r="PPR31" s="56"/>
      <c r="PPS31" s="56"/>
      <c r="PPT31" s="56"/>
      <c r="PPU31" s="56"/>
      <c r="PPV31" s="56"/>
      <c r="PPW31" s="56"/>
      <c r="PPX31" s="56"/>
      <c r="PPY31" s="56"/>
      <c r="PPZ31" s="56"/>
      <c r="PQA31" s="56"/>
      <c r="PQB31" s="56"/>
      <c r="PQC31" s="56"/>
      <c r="PQD31" s="56"/>
      <c r="PQE31" s="56"/>
      <c r="PQF31" s="56"/>
      <c r="PQG31" s="56"/>
      <c r="PQH31" s="56"/>
      <c r="PQI31" s="56"/>
      <c r="PQJ31" s="56"/>
      <c r="PQK31" s="56"/>
      <c r="PQL31" s="56"/>
      <c r="PQM31" s="56"/>
      <c r="PQN31" s="56"/>
      <c r="PQO31" s="56"/>
      <c r="PQP31" s="56"/>
      <c r="PQQ31" s="56"/>
      <c r="PQR31" s="56"/>
      <c r="PQS31" s="56"/>
      <c r="PQT31" s="56"/>
      <c r="PQU31" s="56"/>
      <c r="PQV31" s="56"/>
      <c r="PQW31" s="56"/>
      <c r="PQX31" s="56"/>
      <c r="PQY31" s="56"/>
      <c r="PQZ31" s="56"/>
      <c r="PRA31" s="56"/>
      <c r="PRB31" s="56"/>
      <c r="PRC31" s="56"/>
      <c r="PRD31" s="56"/>
      <c r="PRE31" s="56"/>
      <c r="PRF31" s="56"/>
      <c r="PRG31" s="56"/>
      <c r="PRH31" s="56"/>
      <c r="PRI31" s="56"/>
      <c r="PRJ31" s="56"/>
      <c r="PRK31" s="56"/>
      <c r="PRL31" s="56"/>
      <c r="PRM31" s="56"/>
      <c r="PRN31" s="56"/>
      <c r="PRO31" s="56"/>
      <c r="PRP31" s="56"/>
      <c r="PRQ31" s="56"/>
      <c r="PRR31" s="56"/>
      <c r="PRS31" s="56"/>
      <c r="PRT31" s="56"/>
      <c r="PRU31" s="56"/>
      <c r="PRV31" s="56"/>
      <c r="PRW31" s="56"/>
      <c r="PRX31" s="56"/>
      <c r="PRY31" s="56"/>
      <c r="PRZ31" s="56"/>
      <c r="PSA31" s="56"/>
      <c r="PSB31" s="56"/>
      <c r="PSC31" s="56"/>
      <c r="PSD31" s="56"/>
      <c r="PSE31" s="56"/>
      <c r="PSF31" s="56"/>
      <c r="PSG31" s="56"/>
      <c r="PSH31" s="56"/>
      <c r="PSI31" s="56"/>
      <c r="PSJ31" s="56"/>
      <c r="PSK31" s="56"/>
      <c r="PSL31" s="56"/>
      <c r="PSM31" s="56"/>
      <c r="PSN31" s="56"/>
      <c r="PSO31" s="56"/>
      <c r="PSP31" s="56"/>
      <c r="PSQ31" s="56"/>
      <c r="PSR31" s="56"/>
      <c r="PSS31" s="56"/>
      <c r="PST31" s="56"/>
      <c r="PSU31" s="56"/>
      <c r="PSV31" s="56"/>
      <c r="PSW31" s="56"/>
      <c r="PSX31" s="56"/>
      <c r="PSY31" s="56"/>
      <c r="PSZ31" s="56"/>
      <c r="PTA31" s="56"/>
      <c r="PTB31" s="56"/>
      <c r="PTC31" s="56"/>
      <c r="PTD31" s="56"/>
      <c r="PTE31" s="56"/>
      <c r="PTF31" s="56"/>
      <c r="PTG31" s="56"/>
      <c r="PTH31" s="56"/>
      <c r="PTI31" s="56"/>
      <c r="PTJ31" s="56"/>
      <c r="PTK31" s="56"/>
      <c r="PTL31" s="56"/>
      <c r="PTM31" s="56"/>
      <c r="PTN31" s="56"/>
      <c r="PTO31" s="56"/>
      <c r="PTP31" s="56"/>
      <c r="PTQ31" s="56"/>
      <c r="PTR31" s="56"/>
      <c r="PTS31" s="56"/>
      <c r="PTT31" s="56"/>
      <c r="PTU31" s="56"/>
      <c r="PTV31" s="56"/>
      <c r="PTW31" s="56"/>
      <c r="PTX31" s="56"/>
      <c r="PTY31" s="56"/>
      <c r="PTZ31" s="56"/>
      <c r="PUA31" s="56"/>
      <c r="PUB31" s="56"/>
      <c r="PUC31" s="56"/>
      <c r="PUD31" s="56"/>
      <c r="PUE31" s="56"/>
      <c r="PUF31" s="56"/>
      <c r="PUG31" s="56"/>
      <c r="PUH31" s="56"/>
      <c r="PUI31" s="56"/>
      <c r="PUJ31" s="56"/>
      <c r="PUK31" s="56"/>
      <c r="PUL31" s="56"/>
      <c r="PUM31" s="56"/>
      <c r="PUN31" s="56"/>
      <c r="PUO31" s="56"/>
      <c r="PUP31" s="56"/>
      <c r="PUQ31" s="56"/>
      <c r="PUR31" s="56"/>
      <c r="PUS31" s="56"/>
      <c r="PUT31" s="56"/>
      <c r="PUU31" s="56"/>
      <c r="PUV31" s="56"/>
      <c r="PUW31" s="56"/>
      <c r="PUX31" s="56"/>
      <c r="PUY31" s="56"/>
      <c r="PUZ31" s="56"/>
      <c r="PVA31" s="56"/>
      <c r="PVB31" s="56"/>
      <c r="PVC31" s="56"/>
      <c r="PVD31" s="56"/>
      <c r="PVE31" s="56"/>
      <c r="PVF31" s="56"/>
      <c r="PVG31" s="56"/>
      <c r="PVH31" s="56"/>
      <c r="PVI31" s="56"/>
      <c r="PVJ31" s="56"/>
      <c r="PVK31" s="56"/>
      <c r="PVL31" s="56"/>
      <c r="PVM31" s="56"/>
      <c r="PVN31" s="56"/>
      <c r="PVO31" s="56"/>
      <c r="PVP31" s="56"/>
      <c r="PVQ31" s="56"/>
      <c r="PVR31" s="56"/>
      <c r="PVS31" s="56"/>
      <c r="PVT31" s="56"/>
      <c r="PVU31" s="56"/>
      <c r="PVV31" s="56"/>
      <c r="PVW31" s="56"/>
      <c r="PVX31" s="56"/>
      <c r="PVY31" s="56"/>
      <c r="PVZ31" s="56"/>
      <c r="PWA31" s="56"/>
      <c r="PWB31" s="56"/>
      <c r="PWC31" s="56"/>
      <c r="PWD31" s="56"/>
      <c r="PWE31" s="56"/>
      <c r="PWF31" s="56"/>
      <c r="PWG31" s="56"/>
      <c r="PWH31" s="56"/>
      <c r="PWI31" s="56"/>
      <c r="PWJ31" s="56"/>
      <c r="PWK31" s="56"/>
      <c r="PWL31" s="56"/>
      <c r="PWM31" s="56"/>
      <c r="PWN31" s="56"/>
      <c r="PWO31" s="56"/>
      <c r="PWP31" s="56"/>
      <c r="PWQ31" s="56"/>
      <c r="PWR31" s="56"/>
      <c r="PWS31" s="56"/>
      <c r="PWT31" s="56"/>
      <c r="PWU31" s="56"/>
      <c r="PWV31" s="56"/>
      <c r="PWW31" s="56"/>
      <c r="PWX31" s="56"/>
      <c r="PWY31" s="56"/>
      <c r="PWZ31" s="56"/>
      <c r="PXA31" s="56"/>
      <c r="PXB31" s="56"/>
      <c r="PXC31" s="56"/>
      <c r="PXD31" s="56"/>
      <c r="PXE31" s="56"/>
      <c r="PXF31" s="56"/>
      <c r="PXG31" s="56"/>
      <c r="PXH31" s="56"/>
      <c r="PXI31" s="56"/>
      <c r="PXJ31" s="56"/>
      <c r="PXK31" s="56"/>
      <c r="PXL31" s="56"/>
      <c r="PXM31" s="56"/>
      <c r="PXN31" s="56"/>
      <c r="PXO31" s="56"/>
      <c r="PXP31" s="56"/>
      <c r="PXQ31" s="56"/>
      <c r="PXR31" s="56"/>
      <c r="PXS31" s="56"/>
      <c r="PXT31" s="56"/>
      <c r="PXU31" s="56"/>
      <c r="PXV31" s="56"/>
      <c r="PXW31" s="56"/>
      <c r="PXX31" s="56"/>
      <c r="PXY31" s="56"/>
      <c r="PXZ31" s="56"/>
      <c r="PYA31" s="56"/>
      <c r="PYB31" s="56"/>
      <c r="PYC31" s="56"/>
      <c r="PYD31" s="56"/>
      <c r="PYE31" s="56"/>
      <c r="PYF31" s="56"/>
      <c r="PYG31" s="56"/>
      <c r="PYH31" s="56"/>
      <c r="PYI31" s="56"/>
      <c r="PYJ31" s="56"/>
      <c r="PYK31" s="56"/>
      <c r="PYL31" s="56"/>
      <c r="PYM31" s="56"/>
      <c r="PYN31" s="56"/>
      <c r="PYO31" s="56"/>
      <c r="PYP31" s="56"/>
      <c r="PYQ31" s="56"/>
      <c r="PYR31" s="56"/>
      <c r="PYS31" s="56"/>
      <c r="PYT31" s="56"/>
      <c r="PYU31" s="56"/>
      <c r="PYV31" s="56"/>
      <c r="PYW31" s="56"/>
      <c r="PYX31" s="56"/>
      <c r="PYY31" s="56"/>
      <c r="PYZ31" s="56"/>
      <c r="PZA31" s="56"/>
      <c r="PZB31" s="56"/>
      <c r="PZC31" s="56"/>
      <c r="PZD31" s="56"/>
      <c r="PZE31" s="56"/>
      <c r="PZF31" s="56"/>
      <c r="PZG31" s="56"/>
      <c r="PZH31" s="56"/>
      <c r="PZI31" s="56"/>
      <c r="PZJ31" s="56"/>
      <c r="PZK31" s="56"/>
      <c r="PZL31" s="56"/>
      <c r="PZM31" s="56"/>
      <c r="PZN31" s="56"/>
      <c r="PZO31" s="56"/>
      <c r="PZP31" s="56"/>
      <c r="PZQ31" s="56"/>
      <c r="PZR31" s="56"/>
      <c r="PZS31" s="56"/>
      <c r="PZT31" s="56"/>
      <c r="PZU31" s="56"/>
      <c r="PZV31" s="56"/>
      <c r="PZW31" s="56"/>
      <c r="PZX31" s="56"/>
      <c r="PZY31" s="56"/>
      <c r="PZZ31" s="56"/>
      <c r="QAA31" s="56"/>
      <c r="QAB31" s="56"/>
      <c r="QAC31" s="56"/>
      <c r="QAD31" s="56"/>
      <c r="QAE31" s="56"/>
      <c r="QAF31" s="56"/>
      <c r="QAG31" s="56"/>
      <c r="QAH31" s="56"/>
      <c r="QAI31" s="56"/>
      <c r="QAJ31" s="56"/>
      <c r="QAK31" s="56"/>
      <c r="QAL31" s="56"/>
      <c r="QAM31" s="56"/>
      <c r="QAN31" s="56"/>
      <c r="QAO31" s="56"/>
      <c r="QAP31" s="56"/>
      <c r="QAQ31" s="56"/>
      <c r="QAR31" s="56"/>
      <c r="QAS31" s="56"/>
      <c r="QAT31" s="56"/>
      <c r="QAU31" s="56"/>
      <c r="QAV31" s="56"/>
      <c r="QAW31" s="56"/>
      <c r="QAX31" s="56"/>
      <c r="QAY31" s="56"/>
      <c r="QAZ31" s="56"/>
      <c r="QBA31" s="56"/>
      <c r="QBB31" s="56"/>
      <c r="QBC31" s="56"/>
      <c r="QBD31" s="56"/>
      <c r="QBE31" s="56"/>
      <c r="QBF31" s="56"/>
      <c r="QBG31" s="56"/>
      <c r="QBH31" s="56"/>
      <c r="QBI31" s="56"/>
      <c r="QBJ31" s="56"/>
      <c r="QBK31" s="56"/>
      <c r="QBL31" s="56"/>
      <c r="QBM31" s="56"/>
      <c r="QBN31" s="56"/>
      <c r="QBO31" s="56"/>
      <c r="QBP31" s="56"/>
      <c r="QBQ31" s="56"/>
      <c r="QBR31" s="56"/>
      <c r="QBS31" s="56"/>
      <c r="QBT31" s="56"/>
      <c r="QBU31" s="56"/>
      <c r="QBV31" s="56"/>
      <c r="QBW31" s="56"/>
      <c r="QBX31" s="56"/>
      <c r="QBY31" s="56"/>
      <c r="QBZ31" s="56"/>
      <c r="QCA31" s="56"/>
      <c r="QCB31" s="56"/>
      <c r="QCC31" s="56"/>
      <c r="QCD31" s="56"/>
      <c r="QCE31" s="56"/>
      <c r="QCF31" s="56"/>
      <c r="QCG31" s="56"/>
      <c r="QCH31" s="56"/>
      <c r="QCI31" s="56"/>
      <c r="QCJ31" s="56"/>
      <c r="QCK31" s="56"/>
      <c r="QCL31" s="56"/>
      <c r="QCM31" s="56"/>
      <c r="QCN31" s="56"/>
      <c r="QCO31" s="56"/>
      <c r="QCP31" s="56"/>
      <c r="QCQ31" s="56"/>
      <c r="QCR31" s="56"/>
      <c r="QCS31" s="56"/>
      <c r="QCT31" s="56"/>
      <c r="QCU31" s="56"/>
      <c r="QCV31" s="56"/>
      <c r="QCW31" s="56"/>
      <c r="QCX31" s="56"/>
      <c r="QCY31" s="56"/>
      <c r="QCZ31" s="56"/>
      <c r="QDA31" s="56"/>
      <c r="QDB31" s="56"/>
      <c r="QDC31" s="56"/>
      <c r="QDD31" s="56"/>
      <c r="QDE31" s="56"/>
      <c r="QDF31" s="56"/>
      <c r="QDG31" s="56"/>
      <c r="QDH31" s="56"/>
      <c r="QDI31" s="56"/>
      <c r="QDJ31" s="56"/>
      <c r="QDK31" s="56"/>
      <c r="QDL31" s="56"/>
      <c r="QDM31" s="56"/>
      <c r="QDN31" s="56"/>
      <c r="QDO31" s="56"/>
      <c r="QDP31" s="56"/>
      <c r="QDQ31" s="56"/>
      <c r="QDR31" s="56"/>
      <c r="QDS31" s="56"/>
      <c r="QDT31" s="56"/>
      <c r="QDU31" s="56"/>
      <c r="QDV31" s="56"/>
      <c r="QDW31" s="56"/>
      <c r="QDX31" s="56"/>
      <c r="QDY31" s="56"/>
      <c r="QDZ31" s="56"/>
      <c r="QEA31" s="56"/>
      <c r="QEB31" s="56"/>
      <c r="QEC31" s="56"/>
      <c r="QED31" s="56"/>
      <c r="QEE31" s="56"/>
      <c r="QEF31" s="56"/>
      <c r="QEG31" s="56"/>
      <c r="QEH31" s="56"/>
      <c r="QEI31" s="56"/>
      <c r="QEJ31" s="56"/>
      <c r="QEK31" s="56"/>
      <c r="QEL31" s="56"/>
      <c r="QEM31" s="56"/>
      <c r="QEN31" s="56"/>
      <c r="QEO31" s="56"/>
      <c r="QEP31" s="56"/>
      <c r="QEQ31" s="56"/>
      <c r="QER31" s="56"/>
      <c r="QES31" s="56"/>
      <c r="QET31" s="56"/>
      <c r="QEU31" s="56"/>
      <c r="QEV31" s="56"/>
      <c r="QEW31" s="56"/>
      <c r="QEX31" s="56"/>
      <c r="QEY31" s="56"/>
      <c r="QEZ31" s="56"/>
      <c r="QFA31" s="56"/>
      <c r="QFB31" s="56"/>
      <c r="QFC31" s="56"/>
      <c r="QFD31" s="56"/>
      <c r="QFE31" s="56"/>
      <c r="QFF31" s="56"/>
      <c r="QFG31" s="56"/>
      <c r="QFH31" s="56"/>
      <c r="QFI31" s="56"/>
      <c r="QFJ31" s="56"/>
      <c r="QFK31" s="56"/>
      <c r="QFL31" s="56"/>
      <c r="QFM31" s="56"/>
      <c r="QFN31" s="56"/>
      <c r="QFO31" s="56"/>
      <c r="QFP31" s="56"/>
      <c r="QFQ31" s="56"/>
      <c r="QFR31" s="56"/>
      <c r="QFS31" s="56"/>
      <c r="QFT31" s="56"/>
      <c r="QFU31" s="56"/>
      <c r="QFV31" s="56"/>
      <c r="QFW31" s="56"/>
      <c r="QFX31" s="56"/>
      <c r="QFY31" s="56"/>
      <c r="QFZ31" s="56"/>
      <c r="QGA31" s="56"/>
      <c r="QGB31" s="56"/>
      <c r="QGC31" s="56"/>
      <c r="QGD31" s="56"/>
      <c r="QGE31" s="56"/>
      <c r="QGF31" s="56"/>
      <c r="QGG31" s="56"/>
      <c r="QGH31" s="56"/>
      <c r="QGI31" s="56"/>
      <c r="QGJ31" s="56"/>
      <c r="QGK31" s="56"/>
      <c r="QGL31" s="56"/>
      <c r="QGM31" s="56"/>
      <c r="QGN31" s="56"/>
      <c r="QGO31" s="56"/>
      <c r="QGP31" s="56"/>
      <c r="QGQ31" s="56"/>
      <c r="QGR31" s="56"/>
      <c r="QGS31" s="56"/>
      <c r="QGT31" s="56"/>
      <c r="QGU31" s="56"/>
      <c r="QGV31" s="56"/>
      <c r="QGW31" s="56"/>
      <c r="QGX31" s="56"/>
      <c r="QGY31" s="56"/>
      <c r="QGZ31" s="56"/>
      <c r="QHA31" s="56"/>
      <c r="QHB31" s="56"/>
      <c r="QHC31" s="56"/>
      <c r="QHD31" s="56"/>
      <c r="QHE31" s="56"/>
      <c r="QHF31" s="56"/>
      <c r="QHG31" s="56"/>
      <c r="QHH31" s="56"/>
      <c r="QHI31" s="56"/>
      <c r="QHJ31" s="56"/>
      <c r="QHK31" s="56"/>
      <c r="QHL31" s="56"/>
      <c r="QHM31" s="56"/>
      <c r="QHN31" s="56"/>
      <c r="QHO31" s="56"/>
      <c r="QHP31" s="56"/>
      <c r="QHQ31" s="56"/>
      <c r="QHR31" s="56"/>
      <c r="QHS31" s="56"/>
      <c r="QHT31" s="56"/>
      <c r="QHU31" s="56"/>
      <c r="QHV31" s="56"/>
      <c r="QHW31" s="56"/>
      <c r="QHX31" s="56"/>
      <c r="QHY31" s="56"/>
      <c r="QHZ31" s="56"/>
      <c r="QIA31" s="56"/>
      <c r="QIB31" s="56"/>
      <c r="QIC31" s="56"/>
      <c r="QID31" s="56"/>
      <c r="QIE31" s="56"/>
      <c r="QIF31" s="56"/>
      <c r="QIG31" s="56"/>
      <c r="QIH31" s="56"/>
      <c r="QII31" s="56"/>
      <c r="QIJ31" s="56"/>
      <c r="QIK31" s="56"/>
      <c r="QIL31" s="56"/>
      <c r="QIM31" s="56"/>
      <c r="QIN31" s="56"/>
      <c r="QIO31" s="56"/>
      <c r="QIP31" s="56"/>
      <c r="QIQ31" s="56"/>
      <c r="QIR31" s="56"/>
      <c r="QIS31" s="56"/>
      <c r="QIT31" s="56"/>
      <c r="QIU31" s="56"/>
      <c r="QIV31" s="56"/>
      <c r="QIW31" s="56"/>
      <c r="QIX31" s="56"/>
      <c r="QIY31" s="56"/>
      <c r="QIZ31" s="56"/>
      <c r="QJA31" s="56"/>
      <c r="QJB31" s="56"/>
      <c r="QJC31" s="56"/>
      <c r="QJD31" s="56"/>
      <c r="QJE31" s="56"/>
      <c r="QJF31" s="56"/>
      <c r="QJG31" s="56"/>
      <c r="QJH31" s="56"/>
      <c r="QJI31" s="56"/>
      <c r="QJJ31" s="56"/>
      <c r="QJK31" s="56"/>
      <c r="QJL31" s="56"/>
      <c r="QJM31" s="56"/>
      <c r="QJN31" s="56"/>
      <c r="QJO31" s="56"/>
      <c r="QJP31" s="56"/>
      <c r="QJQ31" s="56"/>
      <c r="QJR31" s="56"/>
      <c r="QJS31" s="56"/>
      <c r="QJT31" s="56"/>
      <c r="QJU31" s="56"/>
      <c r="QJV31" s="56"/>
      <c r="QJW31" s="56"/>
      <c r="QJX31" s="56"/>
      <c r="QJY31" s="56"/>
      <c r="QJZ31" s="56"/>
      <c r="QKA31" s="56"/>
      <c r="QKB31" s="56"/>
      <c r="QKC31" s="56"/>
      <c r="QKD31" s="56"/>
      <c r="QKE31" s="56"/>
      <c r="QKF31" s="56"/>
      <c r="QKG31" s="56"/>
      <c r="QKH31" s="56"/>
      <c r="QKI31" s="56"/>
      <c r="QKJ31" s="56"/>
      <c r="QKK31" s="56"/>
      <c r="QKL31" s="56"/>
      <c r="QKM31" s="56"/>
      <c r="QKN31" s="56"/>
      <c r="QKO31" s="56"/>
      <c r="QKP31" s="56"/>
      <c r="QKQ31" s="56"/>
      <c r="QKR31" s="56"/>
      <c r="QKS31" s="56"/>
      <c r="QKT31" s="56"/>
      <c r="QKU31" s="56"/>
      <c r="QKV31" s="56"/>
      <c r="QKW31" s="56"/>
      <c r="QKX31" s="56"/>
      <c r="QKY31" s="56"/>
      <c r="QKZ31" s="56"/>
      <c r="QLA31" s="56"/>
      <c r="QLB31" s="56"/>
      <c r="QLC31" s="56"/>
      <c r="QLD31" s="56"/>
      <c r="QLE31" s="56"/>
      <c r="QLF31" s="56"/>
      <c r="QLG31" s="56"/>
      <c r="QLH31" s="56"/>
      <c r="QLI31" s="56"/>
      <c r="QLJ31" s="56"/>
      <c r="QLK31" s="56"/>
      <c r="QLL31" s="56"/>
      <c r="QLM31" s="56"/>
      <c r="QLN31" s="56"/>
      <c r="QLO31" s="56"/>
      <c r="QLP31" s="56"/>
      <c r="QLQ31" s="56"/>
      <c r="QLR31" s="56"/>
      <c r="QLS31" s="56"/>
      <c r="QLT31" s="56"/>
      <c r="QLU31" s="56"/>
      <c r="QLV31" s="56"/>
      <c r="QLW31" s="56"/>
      <c r="QLX31" s="56"/>
      <c r="QLY31" s="56"/>
      <c r="QLZ31" s="56"/>
      <c r="QMA31" s="56"/>
      <c r="QMB31" s="56"/>
      <c r="QMC31" s="56"/>
      <c r="QMD31" s="56"/>
      <c r="QME31" s="56"/>
      <c r="QMF31" s="56"/>
      <c r="QMG31" s="56"/>
      <c r="QMH31" s="56"/>
      <c r="QMI31" s="56"/>
      <c r="QMJ31" s="56"/>
      <c r="QMK31" s="56"/>
      <c r="QML31" s="56"/>
      <c r="QMM31" s="56"/>
      <c r="QMN31" s="56"/>
      <c r="QMO31" s="56"/>
      <c r="QMP31" s="56"/>
      <c r="QMQ31" s="56"/>
      <c r="QMR31" s="56"/>
      <c r="QMS31" s="56"/>
      <c r="QMT31" s="56"/>
      <c r="QMU31" s="56"/>
      <c r="QMV31" s="56"/>
      <c r="QMW31" s="56"/>
      <c r="QMX31" s="56"/>
      <c r="QMY31" s="56"/>
      <c r="QMZ31" s="56"/>
      <c r="QNA31" s="56"/>
      <c r="QNB31" s="56"/>
      <c r="QNC31" s="56"/>
      <c r="QND31" s="56"/>
      <c r="QNE31" s="56"/>
      <c r="QNF31" s="56"/>
      <c r="QNG31" s="56"/>
      <c r="QNH31" s="56"/>
      <c r="QNI31" s="56"/>
      <c r="QNJ31" s="56"/>
      <c r="QNK31" s="56"/>
      <c r="QNL31" s="56"/>
      <c r="QNM31" s="56"/>
      <c r="QNN31" s="56"/>
      <c r="QNO31" s="56"/>
      <c r="QNP31" s="56"/>
      <c r="QNQ31" s="56"/>
      <c r="QNR31" s="56"/>
      <c r="QNS31" s="56"/>
      <c r="QNT31" s="56"/>
      <c r="QNU31" s="56"/>
      <c r="QNV31" s="56"/>
      <c r="QNW31" s="56"/>
      <c r="QNX31" s="56"/>
      <c r="QNY31" s="56"/>
      <c r="QNZ31" s="56"/>
      <c r="QOA31" s="56"/>
      <c r="QOB31" s="56"/>
      <c r="QOC31" s="56"/>
      <c r="QOD31" s="56"/>
      <c r="QOE31" s="56"/>
      <c r="QOF31" s="56"/>
      <c r="QOG31" s="56"/>
      <c r="QOH31" s="56"/>
      <c r="QOI31" s="56"/>
      <c r="QOJ31" s="56"/>
      <c r="QOK31" s="56"/>
      <c r="QOL31" s="56"/>
      <c r="QOM31" s="56"/>
      <c r="QON31" s="56"/>
      <c r="QOO31" s="56"/>
      <c r="QOP31" s="56"/>
      <c r="QOQ31" s="56"/>
      <c r="QOR31" s="56"/>
      <c r="QOS31" s="56"/>
      <c r="QOT31" s="56"/>
      <c r="QOU31" s="56"/>
      <c r="QOV31" s="56"/>
      <c r="QOW31" s="56"/>
      <c r="QOX31" s="56"/>
      <c r="QOY31" s="56"/>
      <c r="QOZ31" s="56"/>
      <c r="QPA31" s="56"/>
      <c r="QPB31" s="56"/>
      <c r="QPC31" s="56"/>
      <c r="QPD31" s="56"/>
      <c r="QPE31" s="56"/>
      <c r="QPF31" s="56"/>
      <c r="QPG31" s="56"/>
      <c r="QPH31" s="56"/>
      <c r="QPI31" s="56"/>
      <c r="QPJ31" s="56"/>
      <c r="QPK31" s="56"/>
      <c r="QPL31" s="56"/>
      <c r="QPM31" s="56"/>
      <c r="QPN31" s="56"/>
      <c r="QPO31" s="56"/>
      <c r="QPP31" s="56"/>
      <c r="QPQ31" s="56"/>
      <c r="QPR31" s="56"/>
      <c r="QPS31" s="56"/>
      <c r="QPT31" s="56"/>
      <c r="QPU31" s="56"/>
      <c r="QPV31" s="56"/>
      <c r="QPW31" s="56"/>
      <c r="QPX31" s="56"/>
      <c r="QPY31" s="56"/>
      <c r="QPZ31" s="56"/>
      <c r="QQA31" s="56"/>
      <c r="QQB31" s="56"/>
      <c r="QQC31" s="56"/>
      <c r="QQD31" s="56"/>
      <c r="QQE31" s="56"/>
      <c r="QQF31" s="56"/>
      <c r="QQG31" s="56"/>
      <c r="QQH31" s="56"/>
      <c r="QQI31" s="56"/>
      <c r="QQJ31" s="56"/>
      <c r="QQK31" s="56"/>
      <c r="QQL31" s="56"/>
      <c r="QQM31" s="56"/>
      <c r="QQN31" s="56"/>
      <c r="QQO31" s="56"/>
      <c r="QQP31" s="56"/>
      <c r="QQQ31" s="56"/>
      <c r="QQR31" s="56"/>
      <c r="QQS31" s="56"/>
      <c r="QQT31" s="56"/>
      <c r="QQU31" s="56"/>
      <c r="QQV31" s="56"/>
      <c r="QQW31" s="56"/>
      <c r="QQX31" s="56"/>
      <c r="QQY31" s="56"/>
      <c r="QQZ31" s="56"/>
      <c r="QRA31" s="56"/>
      <c r="QRB31" s="56"/>
      <c r="QRC31" s="56"/>
      <c r="QRD31" s="56"/>
      <c r="QRE31" s="56"/>
      <c r="QRF31" s="56"/>
      <c r="QRG31" s="56"/>
      <c r="QRH31" s="56"/>
      <c r="QRI31" s="56"/>
      <c r="QRJ31" s="56"/>
      <c r="QRK31" s="56"/>
      <c r="QRL31" s="56"/>
      <c r="QRM31" s="56"/>
      <c r="QRN31" s="56"/>
      <c r="QRO31" s="56"/>
      <c r="QRP31" s="56"/>
      <c r="QRQ31" s="56"/>
      <c r="QRR31" s="56"/>
      <c r="QRS31" s="56"/>
      <c r="QRT31" s="56"/>
      <c r="QRU31" s="56"/>
      <c r="QRV31" s="56"/>
      <c r="QRW31" s="56"/>
      <c r="QRX31" s="56"/>
      <c r="QRY31" s="56"/>
      <c r="QRZ31" s="56"/>
      <c r="QSA31" s="56"/>
      <c r="QSB31" s="56"/>
      <c r="QSC31" s="56"/>
      <c r="QSD31" s="56"/>
      <c r="QSE31" s="56"/>
      <c r="QSF31" s="56"/>
      <c r="QSG31" s="56"/>
      <c r="QSH31" s="56"/>
      <c r="QSI31" s="56"/>
      <c r="QSJ31" s="56"/>
      <c r="QSK31" s="56"/>
      <c r="QSL31" s="56"/>
      <c r="QSM31" s="56"/>
      <c r="QSN31" s="56"/>
      <c r="QSO31" s="56"/>
      <c r="QSP31" s="56"/>
      <c r="QSQ31" s="56"/>
      <c r="QSR31" s="56"/>
      <c r="QSS31" s="56"/>
      <c r="QST31" s="56"/>
      <c r="QSU31" s="56"/>
      <c r="QSV31" s="56"/>
      <c r="QSW31" s="56"/>
      <c r="QSX31" s="56"/>
      <c r="QSY31" s="56"/>
      <c r="QSZ31" s="56"/>
      <c r="QTA31" s="56"/>
      <c r="QTB31" s="56"/>
      <c r="QTC31" s="56"/>
      <c r="QTD31" s="56"/>
      <c r="QTE31" s="56"/>
      <c r="QTF31" s="56"/>
      <c r="QTG31" s="56"/>
      <c r="QTH31" s="56"/>
      <c r="QTI31" s="56"/>
      <c r="QTJ31" s="56"/>
      <c r="QTK31" s="56"/>
      <c r="QTL31" s="56"/>
      <c r="QTM31" s="56"/>
      <c r="QTN31" s="56"/>
      <c r="QTO31" s="56"/>
      <c r="QTP31" s="56"/>
      <c r="QTQ31" s="56"/>
      <c r="QTR31" s="56"/>
      <c r="QTS31" s="56"/>
      <c r="QTT31" s="56"/>
      <c r="QTU31" s="56"/>
      <c r="QTV31" s="56"/>
      <c r="QTW31" s="56"/>
      <c r="QTX31" s="56"/>
      <c r="QTY31" s="56"/>
      <c r="QTZ31" s="56"/>
      <c r="QUA31" s="56"/>
      <c r="QUB31" s="56"/>
      <c r="QUC31" s="56"/>
      <c r="QUD31" s="56"/>
      <c r="QUE31" s="56"/>
      <c r="QUF31" s="56"/>
      <c r="QUG31" s="56"/>
      <c r="QUH31" s="56"/>
      <c r="QUI31" s="56"/>
      <c r="QUJ31" s="56"/>
      <c r="QUK31" s="56"/>
      <c r="QUL31" s="56"/>
      <c r="QUM31" s="56"/>
      <c r="QUN31" s="56"/>
      <c r="QUO31" s="56"/>
      <c r="QUP31" s="56"/>
      <c r="QUQ31" s="56"/>
      <c r="QUR31" s="56"/>
      <c r="QUS31" s="56"/>
      <c r="QUT31" s="56"/>
      <c r="QUU31" s="56"/>
      <c r="QUV31" s="56"/>
      <c r="QUW31" s="56"/>
      <c r="QUX31" s="56"/>
      <c r="QUY31" s="56"/>
      <c r="QUZ31" s="56"/>
      <c r="QVA31" s="56"/>
      <c r="QVB31" s="56"/>
      <c r="QVC31" s="56"/>
      <c r="QVD31" s="56"/>
      <c r="QVE31" s="56"/>
      <c r="QVF31" s="56"/>
      <c r="QVG31" s="56"/>
      <c r="QVH31" s="56"/>
      <c r="QVI31" s="56"/>
      <c r="QVJ31" s="56"/>
      <c r="QVK31" s="56"/>
      <c r="QVL31" s="56"/>
      <c r="QVM31" s="56"/>
      <c r="QVN31" s="56"/>
      <c r="QVO31" s="56"/>
      <c r="QVP31" s="56"/>
      <c r="QVQ31" s="56"/>
      <c r="QVR31" s="56"/>
      <c r="QVS31" s="56"/>
      <c r="QVT31" s="56"/>
      <c r="QVU31" s="56"/>
      <c r="QVV31" s="56"/>
      <c r="QVW31" s="56"/>
      <c r="QVX31" s="56"/>
      <c r="QVY31" s="56"/>
      <c r="QVZ31" s="56"/>
      <c r="QWA31" s="56"/>
      <c r="QWB31" s="56"/>
      <c r="QWC31" s="56"/>
      <c r="QWD31" s="56"/>
      <c r="QWE31" s="56"/>
      <c r="QWF31" s="56"/>
      <c r="QWG31" s="56"/>
      <c r="QWH31" s="56"/>
      <c r="QWI31" s="56"/>
      <c r="QWJ31" s="56"/>
      <c r="QWK31" s="56"/>
      <c r="QWL31" s="56"/>
      <c r="QWM31" s="56"/>
      <c r="QWN31" s="56"/>
      <c r="QWO31" s="56"/>
      <c r="QWP31" s="56"/>
      <c r="QWQ31" s="56"/>
      <c r="QWR31" s="56"/>
      <c r="QWS31" s="56"/>
      <c r="QWT31" s="56"/>
      <c r="QWU31" s="56"/>
      <c r="QWV31" s="56"/>
      <c r="QWW31" s="56"/>
      <c r="QWX31" s="56"/>
      <c r="QWY31" s="56"/>
      <c r="QWZ31" s="56"/>
      <c r="QXA31" s="56"/>
      <c r="QXB31" s="56"/>
      <c r="QXC31" s="56"/>
      <c r="QXD31" s="56"/>
      <c r="QXE31" s="56"/>
      <c r="QXF31" s="56"/>
      <c r="QXG31" s="56"/>
      <c r="QXH31" s="56"/>
      <c r="QXI31" s="56"/>
      <c r="QXJ31" s="56"/>
      <c r="QXK31" s="56"/>
      <c r="QXL31" s="56"/>
      <c r="QXM31" s="56"/>
      <c r="QXN31" s="56"/>
      <c r="QXO31" s="56"/>
      <c r="QXP31" s="56"/>
      <c r="QXQ31" s="56"/>
      <c r="QXR31" s="56"/>
      <c r="QXS31" s="56"/>
      <c r="QXT31" s="56"/>
      <c r="QXU31" s="56"/>
      <c r="QXV31" s="56"/>
      <c r="QXW31" s="56"/>
      <c r="QXX31" s="56"/>
      <c r="QXY31" s="56"/>
      <c r="QXZ31" s="56"/>
      <c r="QYA31" s="56"/>
      <c r="QYB31" s="56"/>
      <c r="QYC31" s="56"/>
      <c r="QYD31" s="56"/>
      <c r="QYE31" s="56"/>
      <c r="QYF31" s="56"/>
      <c r="QYG31" s="56"/>
      <c r="QYH31" s="56"/>
      <c r="QYI31" s="56"/>
      <c r="QYJ31" s="56"/>
      <c r="QYK31" s="56"/>
      <c r="QYL31" s="56"/>
      <c r="QYM31" s="56"/>
      <c r="QYN31" s="56"/>
      <c r="QYO31" s="56"/>
      <c r="QYP31" s="56"/>
      <c r="QYQ31" s="56"/>
      <c r="QYR31" s="56"/>
      <c r="QYS31" s="56"/>
      <c r="QYT31" s="56"/>
      <c r="QYU31" s="56"/>
      <c r="QYV31" s="56"/>
      <c r="QYW31" s="56"/>
      <c r="QYX31" s="56"/>
      <c r="QYY31" s="56"/>
      <c r="QYZ31" s="56"/>
      <c r="QZA31" s="56"/>
      <c r="QZB31" s="56"/>
      <c r="QZC31" s="56"/>
      <c r="QZD31" s="56"/>
      <c r="QZE31" s="56"/>
      <c r="QZF31" s="56"/>
      <c r="QZG31" s="56"/>
      <c r="QZH31" s="56"/>
      <c r="QZI31" s="56"/>
      <c r="QZJ31" s="56"/>
      <c r="QZK31" s="56"/>
      <c r="QZL31" s="56"/>
      <c r="QZM31" s="56"/>
      <c r="QZN31" s="56"/>
      <c r="QZO31" s="56"/>
      <c r="QZP31" s="56"/>
      <c r="QZQ31" s="56"/>
      <c r="QZR31" s="56"/>
      <c r="QZS31" s="56"/>
      <c r="QZT31" s="56"/>
      <c r="QZU31" s="56"/>
      <c r="QZV31" s="56"/>
      <c r="QZW31" s="56"/>
      <c r="QZX31" s="56"/>
      <c r="QZY31" s="56"/>
      <c r="QZZ31" s="56"/>
      <c r="RAA31" s="56"/>
      <c r="RAB31" s="56"/>
      <c r="RAC31" s="56"/>
      <c r="RAD31" s="56"/>
      <c r="RAE31" s="56"/>
      <c r="RAF31" s="56"/>
      <c r="RAG31" s="56"/>
      <c r="RAH31" s="56"/>
      <c r="RAI31" s="56"/>
      <c r="RAJ31" s="56"/>
      <c r="RAK31" s="56"/>
      <c r="RAL31" s="56"/>
      <c r="RAM31" s="56"/>
      <c r="RAN31" s="56"/>
      <c r="RAO31" s="56"/>
      <c r="RAP31" s="56"/>
      <c r="RAQ31" s="56"/>
      <c r="RAR31" s="56"/>
      <c r="RAS31" s="56"/>
      <c r="RAT31" s="56"/>
      <c r="RAU31" s="56"/>
      <c r="RAV31" s="56"/>
      <c r="RAW31" s="56"/>
      <c r="RAX31" s="56"/>
      <c r="RAY31" s="56"/>
      <c r="RAZ31" s="56"/>
      <c r="RBA31" s="56"/>
      <c r="RBB31" s="56"/>
      <c r="RBC31" s="56"/>
      <c r="RBD31" s="56"/>
      <c r="RBE31" s="56"/>
      <c r="RBF31" s="56"/>
      <c r="RBG31" s="56"/>
      <c r="RBH31" s="56"/>
      <c r="RBI31" s="56"/>
      <c r="RBJ31" s="56"/>
      <c r="RBK31" s="56"/>
      <c r="RBL31" s="56"/>
      <c r="RBM31" s="56"/>
      <c r="RBN31" s="56"/>
      <c r="RBO31" s="56"/>
      <c r="RBP31" s="56"/>
      <c r="RBQ31" s="56"/>
      <c r="RBR31" s="56"/>
      <c r="RBS31" s="56"/>
      <c r="RBT31" s="56"/>
      <c r="RBU31" s="56"/>
      <c r="RBV31" s="56"/>
      <c r="RBW31" s="56"/>
      <c r="RBX31" s="56"/>
      <c r="RBY31" s="56"/>
      <c r="RBZ31" s="56"/>
      <c r="RCA31" s="56"/>
      <c r="RCB31" s="56"/>
      <c r="RCC31" s="56"/>
      <c r="RCD31" s="56"/>
      <c r="RCE31" s="56"/>
      <c r="RCF31" s="56"/>
      <c r="RCG31" s="56"/>
      <c r="RCH31" s="56"/>
      <c r="RCI31" s="56"/>
      <c r="RCJ31" s="56"/>
      <c r="RCK31" s="56"/>
      <c r="RCL31" s="56"/>
      <c r="RCM31" s="56"/>
      <c r="RCN31" s="56"/>
      <c r="RCO31" s="56"/>
      <c r="RCP31" s="56"/>
      <c r="RCQ31" s="56"/>
      <c r="RCR31" s="56"/>
      <c r="RCS31" s="56"/>
      <c r="RCT31" s="56"/>
      <c r="RCU31" s="56"/>
      <c r="RCV31" s="56"/>
      <c r="RCW31" s="56"/>
      <c r="RCX31" s="56"/>
      <c r="RCY31" s="56"/>
      <c r="RCZ31" s="56"/>
      <c r="RDA31" s="56"/>
      <c r="RDB31" s="56"/>
      <c r="RDC31" s="56"/>
      <c r="RDD31" s="56"/>
      <c r="RDE31" s="56"/>
      <c r="RDF31" s="56"/>
      <c r="RDG31" s="56"/>
      <c r="RDH31" s="56"/>
      <c r="RDI31" s="56"/>
      <c r="RDJ31" s="56"/>
      <c r="RDK31" s="56"/>
      <c r="RDL31" s="56"/>
      <c r="RDM31" s="56"/>
      <c r="RDN31" s="56"/>
      <c r="RDO31" s="56"/>
      <c r="RDP31" s="56"/>
      <c r="RDQ31" s="56"/>
      <c r="RDR31" s="56"/>
      <c r="RDS31" s="56"/>
      <c r="RDT31" s="56"/>
      <c r="RDU31" s="56"/>
      <c r="RDV31" s="56"/>
      <c r="RDW31" s="56"/>
      <c r="RDX31" s="56"/>
      <c r="RDY31" s="56"/>
      <c r="RDZ31" s="56"/>
      <c r="REA31" s="56"/>
      <c r="REB31" s="56"/>
      <c r="REC31" s="56"/>
      <c r="RED31" s="56"/>
      <c r="REE31" s="56"/>
      <c r="REF31" s="56"/>
      <c r="REG31" s="56"/>
      <c r="REH31" s="56"/>
      <c r="REI31" s="56"/>
      <c r="REJ31" s="56"/>
      <c r="REK31" s="56"/>
      <c r="REL31" s="56"/>
      <c r="REM31" s="56"/>
      <c r="REN31" s="56"/>
      <c r="REO31" s="56"/>
      <c r="REP31" s="56"/>
      <c r="REQ31" s="56"/>
      <c r="RER31" s="56"/>
      <c r="RES31" s="56"/>
      <c r="RET31" s="56"/>
      <c r="REU31" s="56"/>
      <c r="REV31" s="56"/>
      <c r="REW31" s="56"/>
      <c r="REX31" s="56"/>
      <c r="REY31" s="56"/>
      <c r="REZ31" s="56"/>
      <c r="RFA31" s="56"/>
      <c r="RFB31" s="56"/>
      <c r="RFC31" s="56"/>
      <c r="RFD31" s="56"/>
      <c r="RFE31" s="56"/>
      <c r="RFF31" s="56"/>
      <c r="RFG31" s="56"/>
      <c r="RFH31" s="56"/>
      <c r="RFI31" s="56"/>
      <c r="RFJ31" s="56"/>
      <c r="RFK31" s="56"/>
      <c r="RFL31" s="56"/>
      <c r="RFM31" s="56"/>
      <c r="RFN31" s="56"/>
      <c r="RFO31" s="56"/>
      <c r="RFP31" s="56"/>
      <c r="RFQ31" s="56"/>
      <c r="RFR31" s="56"/>
      <c r="RFS31" s="56"/>
      <c r="RFT31" s="56"/>
      <c r="RFU31" s="56"/>
      <c r="RFV31" s="56"/>
      <c r="RFW31" s="56"/>
      <c r="RFX31" s="56"/>
      <c r="RFY31" s="56"/>
      <c r="RFZ31" s="56"/>
      <c r="RGA31" s="56"/>
      <c r="RGB31" s="56"/>
      <c r="RGC31" s="56"/>
      <c r="RGD31" s="56"/>
      <c r="RGE31" s="56"/>
      <c r="RGF31" s="56"/>
      <c r="RGG31" s="56"/>
      <c r="RGH31" s="56"/>
      <c r="RGI31" s="56"/>
      <c r="RGJ31" s="56"/>
      <c r="RGK31" s="56"/>
      <c r="RGL31" s="56"/>
      <c r="RGM31" s="56"/>
      <c r="RGN31" s="56"/>
      <c r="RGO31" s="56"/>
      <c r="RGP31" s="56"/>
      <c r="RGQ31" s="56"/>
      <c r="RGR31" s="56"/>
      <c r="RGS31" s="56"/>
      <c r="RGT31" s="56"/>
      <c r="RGU31" s="56"/>
      <c r="RGV31" s="56"/>
      <c r="RGW31" s="56"/>
      <c r="RGX31" s="56"/>
      <c r="RGY31" s="56"/>
      <c r="RGZ31" s="56"/>
      <c r="RHA31" s="56"/>
      <c r="RHB31" s="56"/>
      <c r="RHC31" s="56"/>
      <c r="RHD31" s="56"/>
      <c r="RHE31" s="56"/>
      <c r="RHF31" s="56"/>
      <c r="RHG31" s="56"/>
      <c r="RHH31" s="56"/>
      <c r="RHI31" s="56"/>
      <c r="RHJ31" s="56"/>
      <c r="RHK31" s="56"/>
      <c r="RHL31" s="56"/>
      <c r="RHM31" s="56"/>
      <c r="RHN31" s="56"/>
      <c r="RHO31" s="56"/>
      <c r="RHP31" s="56"/>
      <c r="RHQ31" s="56"/>
      <c r="RHR31" s="56"/>
      <c r="RHS31" s="56"/>
      <c r="RHT31" s="56"/>
      <c r="RHU31" s="56"/>
      <c r="RHV31" s="56"/>
      <c r="RHW31" s="56"/>
      <c r="RHX31" s="56"/>
      <c r="RHY31" s="56"/>
      <c r="RHZ31" s="56"/>
      <c r="RIA31" s="56"/>
      <c r="RIB31" s="56"/>
      <c r="RIC31" s="56"/>
      <c r="RID31" s="56"/>
      <c r="RIE31" s="56"/>
      <c r="RIF31" s="56"/>
      <c r="RIG31" s="56"/>
      <c r="RIH31" s="56"/>
      <c r="RII31" s="56"/>
      <c r="RIJ31" s="56"/>
      <c r="RIK31" s="56"/>
      <c r="RIL31" s="56"/>
      <c r="RIM31" s="56"/>
      <c r="RIN31" s="56"/>
      <c r="RIO31" s="56"/>
      <c r="RIP31" s="56"/>
      <c r="RIQ31" s="56"/>
      <c r="RIR31" s="56"/>
      <c r="RIS31" s="56"/>
      <c r="RIT31" s="56"/>
      <c r="RIU31" s="56"/>
      <c r="RIV31" s="56"/>
      <c r="RIW31" s="56"/>
      <c r="RIX31" s="56"/>
      <c r="RIY31" s="56"/>
      <c r="RIZ31" s="56"/>
      <c r="RJA31" s="56"/>
      <c r="RJB31" s="56"/>
      <c r="RJC31" s="56"/>
      <c r="RJD31" s="56"/>
      <c r="RJE31" s="56"/>
      <c r="RJF31" s="56"/>
      <c r="RJG31" s="56"/>
      <c r="RJH31" s="56"/>
      <c r="RJI31" s="56"/>
      <c r="RJJ31" s="56"/>
      <c r="RJK31" s="56"/>
      <c r="RJL31" s="56"/>
      <c r="RJM31" s="56"/>
      <c r="RJN31" s="56"/>
      <c r="RJO31" s="56"/>
      <c r="RJP31" s="56"/>
      <c r="RJQ31" s="56"/>
      <c r="RJR31" s="56"/>
      <c r="RJS31" s="56"/>
      <c r="RJT31" s="56"/>
      <c r="RJU31" s="56"/>
      <c r="RJV31" s="56"/>
      <c r="RJW31" s="56"/>
      <c r="RJX31" s="56"/>
      <c r="RJY31" s="56"/>
      <c r="RJZ31" s="56"/>
      <c r="RKA31" s="56"/>
      <c r="RKB31" s="56"/>
      <c r="RKC31" s="56"/>
      <c r="RKD31" s="56"/>
      <c r="RKE31" s="56"/>
      <c r="RKF31" s="56"/>
      <c r="RKG31" s="56"/>
      <c r="RKH31" s="56"/>
      <c r="RKI31" s="56"/>
      <c r="RKJ31" s="56"/>
      <c r="RKK31" s="56"/>
      <c r="RKL31" s="56"/>
      <c r="RKM31" s="56"/>
      <c r="RKN31" s="56"/>
      <c r="RKO31" s="56"/>
      <c r="RKP31" s="56"/>
      <c r="RKQ31" s="56"/>
      <c r="RKR31" s="56"/>
      <c r="RKS31" s="56"/>
      <c r="RKT31" s="56"/>
      <c r="RKU31" s="56"/>
      <c r="RKV31" s="56"/>
      <c r="RKW31" s="56"/>
      <c r="RKX31" s="56"/>
      <c r="RKY31" s="56"/>
      <c r="RKZ31" s="56"/>
      <c r="RLA31" s="56"/>
      <c r="RLB31" s="56"/>
      <c r="RLC31" s="56"/>
      <c r="RLD31" s="56"/>
      <c r="RLE31" s="56"/>
      <c r="RLF31" s="56"/>
      <c r="RLG31" s="56"/>
      <c r="RLH31" s="56"/>
      <c r="RLI31" s="56"/>
      <c r="RLJ31" s="56"/>
      <c r="RLK31" s="56"/>
      <c r="RLL31" s="56"/>
      <c r="RLM31" s="56"/>
      <c r="RLN31" s="56"/>
      <c r="RLO31" s="56"/>
      <c r="RLP31" s="56"/>
      <c r="RLQ31" s="56"/>
      <c r="RLR31" s="56"/>
      <c r="RLS31" s="56"/>
      <c r="RLT31" s="56"/>
      <c r="RLU31" s="56"/>
      <c r="RLV31" s="56"/>
      <c r="RLW31" s="56"/>
      <c r="RLX31" s="56"/>
      <c r="RLY31" s="56"/>
      <c r="RLZ31" s="56"/>
      <c r="RMA31" s="56"/>
      <c r="RMB31" s="56"/>
      <c r="RMC31" s="56"/>
      <c r="RMD31" s="56"/>
      <c r="RME31" s="56"/>
      <c r="RMF31" s="56"/>
      <c r="RMG31" s="56"/>
      <c r="RMH31" s="56"/>
      <c r="RMI31" s="56"/>
      <c r="RMJ31" s="56"/>
      <c r="RMK31" s="56"/>
      <c r="RML31" s="56"/>
      <c r="RMM31" s="56"/>
      <c r="RMN31" s="56"/>
      <c r="RMO31" s="56"/>
      <c r="RMP31" s="56"/>
      <c r="RMQ31" s="56"/>
      <c r="RMR31" s="56"/>
      <c r="RMS31" s="56"/>
      <c r="RMT31" s="56"/>
      <c r="RMU31" s="56"/>
      <c r="RMV31" s="56"/>
      <c r="RMW31" s="56"/>
      <c r="RMX31" s="56"/>
      <c r="RMY31" s="56"/>
      <c r="RMZ31" s="56"/>
      <c r="RNA31" s="56"/>
      <c r="RNB31" s="56"/>
      <c r="RNC31" s="56"/>
      <c r="RND31" s="56"/>
      <c r="RNE31" s="56"/>
      <c r="RNF31" s="56"/>
      <c r="RNG31" s="56"/>
      <c r="RNH31" s="56"/>
      <c r="RNI31" s="56"/>
      <c r="RNJ31" s="56"/>
      <c r="RNK31" s="56"/>
      <c r="RNL31" s="56"/>
      <c r="RNM31" s="56"/>
      <c r="RNN31" s="56"/>
      <c r="RNO31" s="56"/>
      <c r="RNP31" s="56"/>
      <c r="RNQ31" s="56"/>
      <c r="RNR31" s="56"/>
      <c r="RNS31" s="56"/>
      <c r="RNT31" s="56"/>
      <c r="RNU31" s="56"/>
      <c r="RNV31" s="56"/>
      <c r="RNW31" s="56"/>
      <c r="RNX31" s="56"/>
      <c r="RNY31" s="56"/>
      <c r="RNZ31" s="56"/>
      <c r="ROA31" s="56"/>
      <c r="ROB31" s="56"/>
      <c r="ROC31" s="56"/>
      <c r="ROD31" s="56"/>
      <c r="ROE31" s="56"/>
      <c r="ROF31" s="56"/>
      <c r="ROG31" s="56"/>
      <c r="ROH31" s="56"/>
      <c r="ROI31" s="56"/>
      <c r="ROJ31" s="56"/>
      <c r="ROK31" s="56"/>
      <c r="ROL31" s="56"/>
      <c r="ROM31" s="56"/>
      <c r="RON31" s="56"/>
      <c r="ROO31" s="56"/>
      <c r="ROP31" s="56"/>
      <c r="ROQ31" s="56"/>
      <c r="ROR31" s="56"/>
      <c r="ROS31" s="56"/>
      <c r="ROT31" s="56"/>
      <c r="ROU31" s="56"/>
      <c r="ROV31" s="56"/>
      <c r="ROW31" s="56"/>
      <c r="ROX31" s="56"/>
      <c r="ROY31" s="56"/>
      <c r="ROZ31" s="56"/>
      <c r="RPA31" s="56"/>
      <c r="RPB31" s="56"/>
      <c r="RPC31" s="56"/>
      <c r="RPD31" s="56"/>
      <c r="RPE31" s="56"/>
      <c r="RPF31" s="56"/>
      <c r="RPG31" s="56"/>
      <c r="RPH31" s="56"/>
      <c r="RPI31" s="56"/>
      <c r="RPJ31" s="56"/>
      <c r="RPK31" s="56"/>
      <c r="RPL31" s="56"/>
      <c r="RPM31" s="56"/>
      <c r="RPN31" s="56"/>
      <c r="RPO31" s="56"/>
      <c r="RPP31" s="56"/>
      <c r="RPQ31" s="56"/>
      <c r="RPR31" s="56"/>
      <c r="RPS31" s="56"/>
      <c r="RPT31" s="56"/>
      <c r="RPU31" s="56"/>
      <c r="RPV31" s="56"/>
      <c r="RPW31" s="56"/>
      <c r="RPX31" s="56"/>
      <c r="RPY31" s="56"/>
      <c r="RPZ31" s="56"/>
      <c r="RQA31" s="56"/>
      <c r="RQB31" s="56"/>
      <c r="RQC31" s="56"/>
      <c r="RQD31" s="56"/>
      <c r="RQE31" s="56"/>
      <c r="RQF31" s="56"/>
      <c r="RQG31" s="56"/>
      <c r="RQH31" s="56"/>
      <c r="RQI31" s="56"/>
      <c r="RQJ31" s="56"/>
      <c r="RQK31" s="56"/>
      <c r="RQL31" s="56"/>
      <c r="RQM31" s="56"/>
      <c r="RQN31" s="56"/>
      <c r="RQO31" s="56"/>
      <c r="RQP31" s="56"/>
      <c r="RQQ31" s="56"/>
      <c r="RQR31" s="56"/>
      <c r="RQS31" s="56"/>
      <c r="RQT31" s="56"/>
      <c r="RQU31" s="56"/>
      <c r="RQV31" s="56"/>
      <c r="RQW31" s="56"/>
      <c r="RQX31" s="56"/>
      <c r="RQY31" s="56"/>
      <c r="RQZ31" s="56"/>
      <c r="RRA31" s="56"/>
      <c r="RRB31" s="56"/>
      <c r="RRC31" s="56"/>
      <c r="RRD31" s="56"/>
      <c r="RRE31" s="56"/>
      <c r="RRF31" s="56"/>
      <c r="RRG31" s="56"/>
      <c r="RRH31" s="56"/>
      <c r="RRI31" s="56"/>
      <c r="RRJ31" s="56"/>
      <c r="RRK31" s="56"/>
      <c r="RRL31" s="56"/>
      <c r="RRM31" s="56"/>
      <c r="RRN31" s="56"/>
      <c r="RRO31" s="56"/>
      <c r="RRP31" s="56"/>
      <c r="RRQ31" s="56"/>
      <c r="RRR31" s="56"/>
      <c r="RRS31" s="56"/>
      <c r="RRT31" s="56"/>
      <c r="RRU31" s="56"/>
      <c r="RRV31" s="56"/>
      <c r="RRW31" s="56"/>
      <c r="RRX31" s="56"/>
      <c r="RRY31" s="56"/>
      <c r="RRZ31" s="56"/>
      <c r="RSA31" s="56"/>
      <c r="RSB31" s="56"/>
      <c r="RSC31" s="56"/>
      <c r="RSD31" s="56"/>
      <c r="RSE31" s="56"/>
      <c r="RSF31" s="56"/>
      <c r="RSG31" s="56"/>
      <c r="RSH31" s="56"/>
      <c r="RSI31" s="56"/>
      <c r="RSJ31" s="56"/>
      <c r="RSK31" s="56"/>
      <c r="RSL31" s="56"/>
      <c r="RSM31" s="56"/>
      <c r="RSN31" s="56"/>
      <c r="RSO31" s="56"/>
      <c r="RSP31" s="56"/>
      <c r="RSQ31" s="56"/>
      <c r="RSR31" s="56"/>
      <c r="RSS31" s="56"/>
      <c r="RST31" s="56"/>
      <c r="RSU31" s="56"/>
      <c r="RSV31" s="56"/>
      <c r="RSW31" s="56"/>
      <c r="RSX31" s="56"/>
      <c r="RSY31" s="56"/>
      <c r="RSZ31" s="56"/>
      <c r="RTA31" s="56"/>
      <c r="RTB31" s="56"/>
      <c r="RTC31" s="56"/>
      <c r="RTD31" s="56"/>
      <c r="RTE31" s="56"/>
      <c r="RTF31" s="56"/>
      <c r="RTG31" s="56"/>
      <c r="RTH31" s="56"/>
      <c r="RTI31" s="56"/>
      <c r="RTJ31" s="56"/>
      <c r="RTK31" s="56"/>
      <c r="RTL31" s="56"/>
      <c r="RTM31" s="56"/>
      <c r="RTN31" s="56"/>
      <c r="RTO31" s="56"/>
      <c r="RTP31" s="56"/>
      <c r="RTQ31" s="56"/>
      <c r="RTR31" s="56"/>
      <c r="RTS31" s="56"/>
      <c r="RTT31" s="56"/>
      <c r="RTU31" s="56"/>
      <c r="RTV31" s="56"/>
      <c r="RTW31" s="56"/>
      <c r="RTX31" s="56"/>
      <c r="RTY31" s="56"/>
      <c r="RTZ31" s="56"/>
      <c r="RUA31" s="56"/>
      <c r="RUB31" s="56"/>
      <c r="RUC31" s="56"/>
      <c r="RUD31" s="56"/>
      <c r="RUE31" s="56"/>
      <c r="RUF31" s="56"/>
      <c r="RUG31" s="56"/>
      <c r="RUH31" s="56"/>
      <c r="RUI31" s="56"/>
      <c r="RUJ31" s="56"/>
      <c r="RUK31" s="56"/>
      <c r="RUL31" s="56"/>
      <c r="RUM31" s="56"/>
      <c r="RUN31" s="56"/>
      <c r="RUO31" s="56"/>
      <c r="RUP31" s="56"/>
      <c r="RUQ31" s="56"/>
      <c r="RUR31" s="56"/>
      <c r="RUS31" s="56"/>
      <c r="RUT31" s="56"/>
      <c r="RUU31" s="56"/>
      <c r="RUV31" s="56"/>
      <c r="RUW31" s="56"/>
      <c r="RUX31" s="56"/>
      <c r="RUY31" s="56"/>
      <c r="RUZ31" s="56"/>
      <c r="RVA31" s="56"/>
      <c r="RVB31" s="56"/>
      <c r="RVC31" s="56"/>
      <c r="RVD31" s="56"/>
      <c r="RVE31" s="56"/>
      <c r="RVF31" s="56"/>
      <c r="RVG31" s="56"/>
      <c r="RVH31" s="56"/>
      <c r="RVI31" s="56"/>
      <c r="RVJ31" s="56"/>
      <c r="RVK31" s="56"/>
      <c r="RVL31" s="56"/>
      <c r="RVM31" s="56"/>
      <c r="RVN31" s="56"/>
      <c r="RVO31" s="56"/>
      <c r="RVP31" s="56"/>
      <c r="RVQ31" s="56"/>
      <c r="RVR31" s="56"/>
      <c r="RVS31" s="56"/>
      <c r="RVT31" s="56"/>
      <c r="RVU31" s="56"/>
      <c r="RVV31" s="56"/>
      <c r="RVW31" s="56"/>
      <c r="RVX31" s="56"/>
      <c r="RVY31" s="56"/>
      <c r="RVZ31" s="56"/>
      <c r="RWA31" s="56"/>
      <c r="RWB31" s="56"/>
      <c r="RWC31" s="56"/>
      <c r="RWD31" s="56"/>
      <c r="RWE31" s="56"/>
      <c r="RWF31" s="56"/>
      <c r="RWG31" s="56"/>
      <c r="RWH31" s="56"/>
      <c r="RWI31" s="56"/>
      <c r="RWJ31" s="56"/>
      <c r="RWK31" s="56"/>
      <c r="RWL31" s="56"/>
      <c r="RWM31" s="56"/>
      <c r="RWN31" s="56"/>
      <c r="RWO31" s="56"/>
      <c r="RWP31" s="56"/>
      <c r="RWQ31" s="56"/>
      <c r="RWR31" s="56"/>
      <c r="RWS31" s="56"/>
      <c r="RWT31" s="56"/>
      <c r="RWU31" s="56"/>
      <c r="RWV31" s="56"/>
      <c r="RWW31" s="56"/>
      <c r="RWX31" s="56"/>
      <c r="RWY31" s="56"/>
      <c r="RWZ31" s="56"/>
      <c r="RXA31" s="56"/>
      <c r="RXB31" s="56"/>
      <c r="RXC31" s="56"/>
      <c r="RXD31" s="56"/>
      <c r="RXE31" s="56"/>
      <c r="RXF31" s="56"/>
      <c r="RXG31" s="56"/>
      <c r="RXH31" s="56"/>
      <c r="RXI31" s="56"/>
      <c r="RXJ31" s="56"/>
      <c r="RXK31" s="56"/>
      <c r="RXL31" s="56"/>
      <c r="RXM31" s="56"/>
      <c r="RXN31" s="56"/>
      <c r="RXO31" s="56"/>
      <c r="RXP31" s="56"/>
      <c r="RXQ31" s="56"/>
      <c r="RXR31" s="56"/>
      <c r="RXS31" s="56"/>
      <c r="RXT31" s="56"/>
      <c r="RXU31" s="56"/>
      <c r="RXV31" s="56"/>
      <c r="RXW31" s="56"/>
      <c r="RXX31" s="56"/>
      <c r="RXY31" s="56"/>
      <c r="RXZ31" s="56"/>
      <c r="RYA31" s="56"/>
      <c r="RYB31" s="56"/>
      <c r="RYC31" s="56"/>
      <c r="RYD31" s="56"/>
      <c r="RYE31" s="56"/>
      <c r="RYF31" s="56"/>
      <c r="RYG31" s="56"/>
      <c r="RYH31" s="56"/>
      <c r="RYI31" s="56"/>
      <c r="RYJ31" s="56"/>
      <c r="RYK31" s="56"/>
      <c r="RYL31" s="56"/>
      <c r="RYM31" s="56"/>
      <c r="RYN31" s="56"/>
      <c r="RYO31" s="56"/>
      <c r="RYP31" s="56"/>
      <c r="RYQ31" s="56"/>
      <c r="RYR31" s="56"/>
      <c r="RYS31" s="56"/>
      <c r="RYT31" s="56"/>
      <c r="RYU31" s="56"/>
      <c r="RYV31" s="56"/>
      <c r="RYW31" s="56"/>
      <c r="RYX31" s="56"/>
      <c r="RYY31" s="56"/>
      <c r="RYZ31" s="56"/>
      <c r="RZA31" s="56"/>
      <c r="RZB31" s="56"/>
      <c r="RZC31" s="56"/>
      <c r="RZD31" s="56"/>
      <c r="RZE31" s="56"/>
      <c r="RZF31" s="56"/>
      <c r="RZG31" s="56"/>
      <c r="RZH31" s="56"/>
      <c r="RZI31" s="56"/>
      <c r="RZJ31" s="56"/>
      <c r="RZK31" s="56"/>
      <c r="RZL31" s="56"/>
      <c r="RZM31" s="56"/>
      <c r="RZN31" s="56"/>
      <c r="RZO31" s="56"/>
      <c r="RZP31" s="56"/>
      <c r="RZQ31" s="56"/>
      <c r="RZR31" s="56"/>
      <c r="RZS31" s="56"/>
      <c r="RZT31" s="56"/>
      <c r="RZU31" s="56"/>
      <c r="RZV31" s="56"/>
      <c r="RZW31" s="56"/>
      <c r="RZX31" s="56"/>
      <c r="RZY31" s="56"/>
      <c r="RZZ31" s="56"/>
      <c r="SAA31" s="56"/>
      <c r="SAB31" s="56"/>
      <c r="SAC31" s="56"/>
      <c r="SAD31" s="56"/>
      <c r="SAE31" s="56"/>
      <c r="SAF31" s="56"/>
      <c r="SAG31" s="56"/>
      <c r="SAH31" s="56"/>
      <c r="SAI31" s="56"/>
      <c r="SAJ31" s="56"/>
      <c r="SAK31" s="56"/>
      <c r="SAL31" s="56"/>
      <c r="SAM31" s="56"/>
      <c r="SAN31" s="56"/>
      <c r="SAO31" s="56"/>
      <c r="SAP31" s="56"/>
      <c r="SAQ31" s="56"/>
      <c r="SAR31" s="56"/>
      <c r="SAS31" s="56"/>
      <c r="SAT31" s="56"/>
      <c r="SAU31" s="56"/>
      <c r="SAV31" s="56"/>
      <c r="SAW31" s="56"/>
      <c r="SAX31" s="56"/>
      <c r="SAY31" s="56"/>
      <c r="SAZ31" s="56"/>
      <c r="SBA31" s="56"/>
      <c r="SBB31" s="56"/>
      <c r="SBC31" s="56"/>
      <c r="SBD31" s="56"/>
      <c r="SBE31" s="56"/>
      <c r="SBF31" s="56"/>
      <c r="SBG31" s="56"/>
      <c r="SBH31" s="56"/>
      <c r="SBI31" s="56"/>
      <c r="SBJ31" s="56"/>
      <c r="SBK31" s="56"/>
      <c r="SBL31" s="56"/>
      <c r="SBM31" s="56"/>
      <c r="SBN31" s="56"/>
      <c r="SBO31" s="56"/>
      <c r="SBP31" s="56"/>
      <c r="SBQ31" s="56"/>
      <c r="SBR31" s="56"/>
      <c r="SBS31" s="56"/>
      <c r="SBT31" s="56"/>
      <c r="SBU31" s="56"/>
      <c r="SBV31" s="56"/>
      <c r="SBW31" s="56"/>
      <c r="SBX31" s="56"/>
      <c r="SBY31" s="56"/>
      <c r="SBZ31" s="56"/>
      <c r="SCA31" s="56"/>
      <c r="SCB31" s="56"/>
      <c r="SCC31" s="56"/>
      <c r="SCD31" s="56"/>
      <c r="SCE31" s="56"/>
      <c r="SCF31" s="56"/>
      <c r="SCG31" s="56"/>
      <c r="SCH31" s="56"/>
      <c r="SCI31" s="56"/>
      <c r="SCJ31" s="56"/>
      <c r="SCK31" s="56"/>
      <c r="SCL31" s="56"/>
      <c r="SCM31" s="56"/>
      <c r="SCN31" s="56"/>
      <c r="SCO31" s="56"/>
      <c r="SCP31" s="56"/>
      <c r="SCQ31" s="56"/>
      <c r="SCR31" s="56"/>
      <c r="SCS31" s="56"/>
      <c r="SCT31" s="56"/>
      <c r="SCU31" s="56"/>
      <c r="SCV31" s="56"/>
      <c r="SCW31" s="56"/>
      <c r="SCX31" s="56"/>
      <c r="SCY31" s="56"/>
      <c r="SCZ31" s="56"/>
      <c r="SDA31" s="56"/>
      <c r="SDB31" s="56"/>
      <c r="SDC31" s="56"/>
      <c r="SDD31" s="56"/>
      <c r="SDE31" s="56"/>
      <c r="SDF31" s="56"/>
      <c r="SDG31" s="56"/>
      <c r="SDH31" s="56"/>
      <c r="SDI31" s="56"/>
      <c r="SDJ31" s="56"/>
      <c r="SDK31" s="56"/>
      <c r="SDL31" s="56"/>
      <c r="SDM31" s="56"/>
      <c r="SDN31" s="56"/>
      <c r="SDO31" s="56"/>
      <c r="SDP31" s="56"/>
      <c r="SDQ31" s="56"/>
      <c r="SDR31" s="56"/>
      <c r="SDS31" s="56"/>
      <c r="SDT31" s="56"/>
      <c r="SDU31" s="56"/>
      <c r="SDV31" s="56"/>
      <c r="SDW31" s="56"/>
      <c r="SDX31" s="56"/>
      <c r="SDY31" s="56"/>
      <c r="SDZ31" s="56"/>
      <c r="SEA31" s="56"/>
      <c r="SEB31" s="56"/>
      <c r="SEC31" s="56"/>
      <c r="SED31" s="56"/>
      <c r="SEE31" s="56"/>
      <c r="SEF31" s="56"/>
      <c r="SEG31" s="56"/>
      <c r="SEH31" s="56"/>
      <c r="SEI31" s="56"/>
      <c r="SEJ31" s="56"/>
      <c r="SEK31" s="56"/>
      <c r="SEL31" s="56"/>
      <c r="SEM31" s="56"/>
      <c r="SEN31" s="56"/>
      <c r="SEO31" s="56"/>
      <c r="SEP31" s="56"/>
      <c r="SEQ31" s="56"/>
      <c r="SER31" s="56"/>
      <c r="SES31" s="56"/>
      <c r="SET31" s="56"/>
      <c r="SEU31" s="56"/>
      <c r="SEV31" s="56"/>
      <c r="SEW31" s="56"/>
      <c r="SEX31" s="56"/>
      <c r="SEY31" s="56"/>
      <c r="SEZ31" s="56"/>
      <c r="SFA31" s="56"/>
      <c r="SFB31" s="56"/>
      <c r="SFC31" s="56"/>
      <c r="SFD31" s="56"/>
      <c r="SFE31" s="56"/>
      <c r="SFF31" s="56"/>
      <c r="SFG31" s="56"/>
      <c r="SFH31" s="56"/>
      <c r="SFI31" s="56"/>
      <c r="SFJ31" s="56"/>
      <c r="SFK31" s="56"/>
      <c r="SFL31" s="56"/>
      <c r="SFM31" s="56"/>
      <c r="SFN31" s="56"/>
      <c r="SFO31" s="56"/>
      <c r="SFP31" s="56"/>
      <c r="SFQ31" s="56"/>
      <c r="SFR31" s="56"/>
      <c r="SFS31" s="56"/>
      <c r="SFT31" s="56"/>
      <c r="SFU31" s="56"/>
      <c r="SFV31" s="56"/>
      <c r="SFW31" s="56"/>
      <c r="SFX31" s="56"/>
      <c r="SFY31" s="56"/>
      <c r="SFZ31" s="56"/>
      <c r="SGA31" s="56"/>
      <c r="SGB31" s="56"/>
      <c r="SGC31" s="56"/>
      <c r="SGD31" s="56"/>
      <c r="SGE31" s="56"/>
      <c r="SGF31" s="56"/>
      <c r="SGG31" s="56"/>
      <c r="SGH31" s="56"/>
      <c r="SGI31" s="56"/>
      <c r="SGJ31" s="56"/>
      <c r="SGK31" s="56"/>
      <c r="SGL31" s="56"/>
      <c r="SGM31" s="56"/>
      <c r="SGN31" s="56"/>
      <c r="SGO31" s="56"/>
      <c r="SGP31" s="56"/>
      <c r="SGQ31" s="56"/>
      <c r="SGR31" s="56"/>
      <c r="SGS31" s="56"/>
      <c r="SGT31" s="56"/>
      <c r="SGU31" s="56"/>
      <c r="SGV31" s="56"/>
      <c r="SGW31" s="56"/>
      <c r="SGX31" s="56"/>
      <c r="SGY31" s="56"/>
      <c r="SGZ31" s="56"/>
      <c r="SHA31" s="56"/>
      <c r="SHB31" s="56"/>
      <c r="SHC31" s="56"/>
      <c r="SHD31" s="56"/>
      <c r="SHE31" s="56"/>
      <c r="SHF31" s="56"/>
      <c r="SHG31" s="56"/>
      <c r="SHH31" s="56"/>
      <c r="SHI31" s="56"/>
      <c r="SHJ31" s="56"/>
      <c r="SHK31" s="56"/>
      <c r="SHL31" s="56"/>
      <c r="SHM31" s="56"/>
      <c r="SHN31" s="56"/>
      <c r="SHO31" s="56"/>
      <c r="SHP31" s="56"/>
      <c r="SHQ31" s="56"/>
      <c r="SHR31" s="56"/>
      <c r="SHS31" s="56"/>
      <c r="SHT31" s="56"/>
      <c r="SHU31" s="56"/>
      <c r="SHV31" s="56"/>
      <c r="SHW31" s="56"/>
      <c r="SHX31" s="56"/>
      <c r="SHY31" s="56"/>
      <c r="SHZ31" s="56"/>
      <c r="SIA31" s="56"/>
      <c r="SIB31" s="56"/>
      <c r="SIC31" s="56"/>
      <c r="SID31" s="56"/>
      <c r="SIE31" s="56"/>
      <c r="SIF31" s="56"/>
      <c r="SIG31" s="56"/>
      <c r="SIH31" s="56"/>
      <c r="SII31" s="56"/>
      <c r="SIJ31" s="56"/>
      <c r="SIK31" s="56"/>
      <c r="SIL31" s="56"/>
      <c r="SIM31" s="56"/>
      <c r="SIN31" s="56"/>
      <c r="SIO31" s="56"/>
      <c r="SIP31" s="56"/>
      <c r="SIQ31" s="56"/>
      <c r="SIR31" s="56"/>
      <c r="SIS31" s="56"/>
      <c r="SIT31" s="56"/>
      <c r="SIU31" s="56"/>
      <c r="SIV31" s="56"/>
      <c r="SIW31" s="56"/>
      <c r="SIX31" s="56"/>
      <c r="SIY31" s="56"/>
      <c r="SIZ31" s="56"/>
      <c r="SJA31" s="56"/>
      <c r="SJB31" s="56"/>
      <c r="SJC31" s="56"/>
      <c r="SJD31" s="56"/>
      <c r="SJE31" s="56"/>
      <c r="SJF31" s="56"/>
      <c r="SJG31" s="56"/>
      <c r="SJH31" s="56"/>
      <c r="SJI31" s="56"/>
      <c r="SJJ31" s="56"/>
      <c r="SJK31" s="56"/>
      <c r="SJL31" s="56"/>
      <c r="SJM31" s="56"/>
      <c r="SJN31" s="56"/>
      <c r="SJO31" s="56"/>
      <c r="SJP31" s="56"/>
      <c r="SJQ31" s="56"/>
      <c r="SJR31" s="56"/>
      <c r="SJS31" s="56"/>
      <c r="SJT31" s="56"/>
      <c r="SJU31" s="56"/>
      <c r="SJV31" s="56"/>
      <c r="SJW31" s="56"/>
      <c r="SJX31" s="56"/>
      <c r="SJY31" s="56"/>
      <c r="SJZ31" s="56"/>
      <c r="SKA31" s="56"/>
      <c r="SKB31" s="56"/>
      <c r="SKC31" s="56"/>
      <c r="SKD31" s="56"/>
      <c r="SKE31" s="56"/>
      <c r="SKF31" s="56"/>
      <c r="SKG31" s="56"/>
      <c r="SKH31" s="56"/>
      <c r="SKI31" s="56"/>
      <c r="SKJ31" s="56"/>
      <c r="SKK31" s="56"/>
      <c r="SKL31" s="56"/>
      <c r="SKM31" s="56"/>
      <c r="SKN31" s="56"/>
      <c r="SKO31" s="56"/>
      <c r="SKP31" s="56"/>
      <c r="SKQ31" s="56"/>
      <c r="SKR31" s="56"/>
      <c r="SKS31" s="56"/>
      <c r="SKT31" s="56"/>
      <c r="SKU31" s="56"/>
      <c r="SKV31" s="56"/>
      <c r="SKW31" s="56"/>
      <c r="SKX31" s="56"/>
      <c r="SKY31" s="56"/>
      <c r="SKZ31" s="56"/>
      <c r="SLA31" s="56"/>
      <c r="SLB31" s="56"/>
      <c r="SLC31" s="56"/>
      <c r="SLD31" s="56"/>
      <c r="SLE31" s="56"/>
      <c r="SLF31" s="56"/>
      <c r="SLG31" s="56"/>
      <c r="SLH31" s="56"/>
      <c r="SLI31" s="56"/>
      <c r="SLJ31" s="56"/>
      <c r="SLK31" s="56"/>
      <c r="SLL31" s="56"/>
      <c r="SLM31" s="56"/>
      <c r="SLN31" s="56"/>
      <c r="SLO31" s="56"/>
      <c r="SLP31" s="56"/>
      <c r="SLQ31" s="56"/>
      <c r="SLR31" s="56"/>
      <c r="SLS31" s="56"/>
      <c r="SLT31" s="56"/>
      <c r="SLU31" s="56"/>
      <c r="SLV31" s="56"/>
      <c r="SLW31" s="56"/>
      <c r="SLX31" s="56"/>
      <c r="SLY31" s="56"/>
      <c r="SLZ31" s="56"/>
      <c r="SMA31" s="56"/>
      <c r="SMB31" s="56"/>
      <c r="SMC31" s="56"/>
      <c r="SMD31" s="56"/>
      <c r="SME31" s="56"/>
      <c r="SMF31" s="56"/>
      <c r="SMG31" s="56"/>
      <c r="SMH31" s="56"/>
      <c r="SMI31" s="56"/>
      <c r="SMJ31" s="56"/>
      <c r="SMK31" s="56"/>
      <c r="SML31" s="56"/>
      <c r="SMM31" s="56"/>
      <c r="SMN31" s="56"/>
      <c r="SMO31" s="56"/>
      <c r="SMP31" s="56"/>
      <c r="SMQ31" s="56"/>
      <c r="SMR31" s="56"/>
      <c r="SMS31" s="56"/>
      <c r="SMT31" s="56"/>
      <c r="SMU31" s="56"/>
      <c r="SMV31" s="56"/>
      <c r="SMW31" s="56"/>
      <c r="SMX31" s="56"/>
      <c r="SMY31" s="56"/>
      <c r="SMZ31" s="56"/>
      <c r="SNA31" s="56"/>
      <c r="SNB31" s="56"/>
      <c r="SNC31" s="56"/>
      <c r="SND31" s="56"/>
      <c r="SNE31" s="56"/>
      <c r="SNF31" s="56"/>
      <c r="SNG31" s="56"/>
      <c r="SNH31" s="56"/>
      <c r="SNI31" s="56"/>
      <c r="SNJ31" s="56"/>
      <c r="SNK31" s="56"/>
      <c r="SNL31" s="56"/>
      <c r="SNM31" s="56"/>
      <c r="SNN31" s="56"/>
      <c r="SNO31" s="56"/>
      <c r="SNP31" s="56"/>
      <c r="SNQ31" s="56"/>
      <c r="SNR31" s="56"/>
      <c r="SNS31" s="56"/>
      <c r="SNT31" s="56"/>
      <c r="SNU31" s="56"/>
      <c r="SNV31" s="56"/>
      <c r="SNW31" s="56"/>
      <c r="SNX31" s="56"/>
      <c r="SNY31" s="56"/>
      <c r="SNZ31" s="56"/>
      <c r="SOA31" s="56"/>
      <c r="SOB31" s="56"/>
      <c r="SOC31" s="56"/>
      <c r="SOD31" s="56"/>
      <c r="SOE31" s="56"/>
      <c r="SOF31" s="56"/>
      <c r="SOG31" s="56"/>
      <c r="SOH31" s="56"/>
      <c r="SOI31" s="56"/>
      <c r="SOJ31" s="56"/>
      <c r="SOK31" s="56"/>
      <c r="SOL31" s="56"/>
      <c r="SOM31" s="56"/>
      <c r="SON31" s="56"/>
      <c r="SOO31" s="56"/>
      <c r="SOP31" s="56"/>
      <c r="SOQ31" s="56"/>
      <c r="SOR31" s="56"/>
      <c r="SOS31" s="56"/>
      <c r="SOT31" s="56"/>
      <c r="SOU31" s="56"/>
      <c r="SOV31" s="56"/>
      <c r="SOW31" s="56"/>
      <c r="SOX31" s="56"/>
      <c r="SOY31" s="56"/>
      <c r="SOZ31" s="56"/>
      <c r="SPA31" s="56"/>
      <c r="SPB31" s="56"/>
      <c r="SPC31" s="56"/>
      <c r="SPD31" s="56"/>
      <c r="SPE31" s="56"/>
      <c r="SPF31" s="56"/>
      <c r="SPG31" s="56"/>
      <c r="SPH31" s="56"/>
      <c r="SPI31" s="56"/>
      <c r="SPJ31" s="56"/>
      <c r="SPK31" s="56"/>
      <c r="SPL31" s="56"/>
      <c r="SPM31" s="56"/>
      <c r="SPN31" s="56"/>
      <c r="SPO31" s="56"/>
      <c r="SPP31" s="56"/>
      <c r="SPQ31" s="56"/>
      <c r="SPR31" s="56"/>
      <c r="SPS31" s="56"/>
      <c r="SPT31" s="56"/>
      <c r="SPU31" s="56"/>
      <c r="SPV31" s="56"/>
      <c r="SPW31" s="56"/>
      <c r="SPX31" s="56"/>
      <c r="SPY31" s="56"/>
      <c r="SPZ31" s="56"/>
      <c r="SQA31" s="56"/>
      <c r="SQB31" s="56"/>
      <c r="SQC31" s="56"/>
      <c r="SQD31" s="56"/>
      <c r="SQE31" s="56"/>
      <c r="SQF31" s="56"/>
      <c r="SQG31" s="56"/>
      <c r="SQH31" s="56"/>
      <c r="SQI31" s="56"/>
      <c r="SQJ31" s="56"/>
      <c r="SQK31" s="56"/>
      <c r="SQL31" s="56"/>
      <c r="SQM31" s="56"/>
      <c r="SQN31" s="56"/>
      <c r="SQO31" s="56"/>
      <c r="SQP31" s="56"/>
      <c r="SQQ31" s="56"/>
      <c r="SQR31" s="56"/>
      <c r="SQS31" s="56"/>
      <c r="SQT31" s="56"/>
      <c r="SQU31" s="56"/>
      <c r="SQV31" s="56"/>
      <c r="SQW31" s="56"/>
      <c r="SQX31" s="56"/>
      <c r="SQY31" s="56"/>
      <c r="SQZ31" s="56"/>
      <c r="SRA31" s="56"/>
      <c r="SRB31" s="56"/>
      <c r="SRC31" s="56"/>
      <c r="SRD31" s="56"/>
      <c r="SRE31" s="56"/>
      <c r="SRF31" s="56"/>
      <c r="SRG31" s="56"/>
      <c r="SRH31" s="56"/>
      <c r="SRI31" s="56"/>
      <c r="SRJ31" s="56"/>
      <c r="SRK31" s="56"/>
      <c r="SRL31" s="56"/>
      <c r="SRM31" s="56"/>
      <c r="SRN31" s="56"/>
      <c r="SRO31" s="56"/>
      <c r="SRP31" s="56"/>
      <c r="SRQ31" s="56"/>
      <c r="SRR31" s="56"/>
      <c r="SRS31" s="56"/>
      <c r="SRT31" s="56"/>
      <c r="SRU31" s="56"/>
      <c r="SRV31" s="56"/>
      <c r="SRW31" s="56"/>
      <c r="SRX31" s="56"/>
      <c r="SRY31" s="56"/>
      <c r="SRZ31" s="56"/>
      <c r="SSA31" s="56"/>
      <c r="SSB31" s="56"/>
      <c r="SSC31" s="56"/>
      <c r="SSD31" s="56"/>
      <c r="SSE31" s="56"/>
      <c r="SSF31" s="56"/>
      <c r="SSG31" s="56"/>
      <c r="SSH31" s="56"/>
      <c r="SSI31" s="56"/>
      <c r="SSJ31" s="56"/>
      <c r="SSK31" s="56"/>
      <c r="SSL31" s="56"/>
      <c r="SSM31" s="56"/>
      <c r="SSN31" s="56"/>
      <c r="SSO31" s="56"/>
      <c r="SSP31" s="56"/>
      <c r="SSQ31" s="56"/>
      <c r="SSR31" s="56"/>
      <c r="SSS31" s="56"/>
      <c r="SST31" s="56"/>
      <c r="SSU31" s="56"/>
      <c r="SSV31" s="56"/>
      <c r="SSW31" s="56"/>
      <c r="SSX31" s="56"/>
      <c r="SSY31" s="56"/>
      <c r="SSZ31" s="56"/>
      <c r="STA31" s="56"/>
      <c r="STB31" s="56"/>
      <c r="STC31" s="56"/>
      <c r="STD31" s="56"/>
      <c r="STE31" s="56"/>
      <c r="STF31" s="56"/>
      <c r="STG31" s="56"/>
      <c r="STH31" s="56"/>
      <c r="STI31" s="56"/>
      <c r="STJ31" s="56"/>
      <c r="STK31" s="56"/>
      <c r="STL31" s="56"/>
      <c r="STM31" s="56"/>
      <c r="STN31" s="56"/>
      <c r="STO31" s="56"/>
      <c r="STP31" s="56"/>
      <c r="STQ31" s="56"/>
      <c r="STR31" s="56"/>
      <c r="STS31" s="56"/>
      <c r="STT31" s="56"/>
      <c r="STU31" s="56"/>
      <c r="STV31" s="56"/>
      <c r="STW31" s="56"/>
      <c r="STX31" s="56"/>
      <c r="STY31" s="56"/>
      <c r="STZ31" s="56"/>
      <c r="SUA31" s="56"/>
      <c r="SUB31" s="56"/>
      <c r="SUC31" s="56"/>
      <c r="SUD31" s="56"/>
      <c r="SUE31" s="56"/>
      <c r="SUF31" s="56"/>
      <c r="SUG31" s="56"/>
      <c r="SUH31" s="56"/>
      <c r="SUI31" s="56"/>
      <c r="SUJ31" s="56"/>
      <c r="SUK31" s="56"/>
      <c r="SUL31" s="56"/>
      <c r="SUM31" s="56"/>
      <c r="SUN31" s="56"/>
      <c r="SUO31" s="56"/>
      <c r="SUP31" s="56"/>
      <c r="SUQ31" s="56"/>
      <c r="SUR31" s="56"/>
      <c r="SUS31" s="56"/>
      <c r="SUT31" s="56"/>
      <c r="SUU31" s="56"/>
      <c r="SUV31" s="56"/>
      <c r="SUW31" s="56"/>
      <c r="SUX31" s="56"/>
      <c r="SUY31" s="56"/>
      <c r="SUZ31" s="56"/>
      <c r="SVA31" s="56"/>
      <c r="SVB31" s="56"/>
      <c r="SVC31" s="56"/>
      <c r="SVD31" s="56"/>
      <c r="SVE31" s="56"/>
      <c r="SVF31" s="56"/>
      <c r="SVG31" s="56"/>
      <c r="SVH31" s="56"/>
      <c r="SVI31" s="56"/>
      <c r="SVJ31" s="56"/>
      <c r="SVK31" s="56"/>
      <c r="SVL31" s="56"/>
      <c r="SVM31" s="56"/>
      <c r="SVN31" s="56"/>
      <c r="SVO31" s="56"/>
      <c r="SVP31" s="56"/>
      <c r="SVQ31" s="56"/>
      <c r="SVR31" s="56"/>
      <c r="SVS31" s="56"/>
      <c r="SVT31" s="56"/>
      <c r="SVU31" s="56"/>
      <c r="SVV31" s="56"/>
      <c r="SVW31" s="56"/>
      <c r="SVX31" s="56"/>
      <c r="SVY31" s="56"/>
      <c r="SVZ31" s="56"/>
      <c r="SWA31" s="56"/>
      <c r="SWB31" s="56"/>
      <c r="SWC31" s="56"/>
      <c r="SWD31" s="56"/>
      <c r="SWE31" s="56"/>
      <c r="SWF31" s="56"/>
      <c r="SWG31" s="56"/>
      <c r="SWH31" s="56"/>
      <c r="SWI31" s="56"/>
      <c r="SWJ31" s="56"/>
      <c r="SWK31" s="56"/>
      <c r="SWL31" s="56"/>
      <c r="SWM31" s="56"/>
      <c r="SWN31" s="56"/>
      <c r="SWO31" s="56"/>
      <c r="SWP31" s="56"/>
      <c r="SWQ31" s="56"/>
      <c r="SWR31" s="56"/>
      <c r="SWS31" s="56"/>
      <c r="SWT31" s="56"/>
      <c r="SWU31" s="56"/>
      <c r="SWV31" s="56"/>
      <c r="SWW31" s="56"/>
      <c r="SWX31" s="56"/>
      <c r="SWY31" s="56"/>
      <c r="SWZ31" s="56"/>
      <c r="SXA31" s="56"/>
      <c r="SXB31" s="56"/>
      <c r="SXC31" s="56"/>
      <c r="SXD31" s="56"/>
      <c r="SXE31" s="56"/>
      <c r="SXF31" s="56"/>
      <c r="SXG31" s="56"/>
      <c r="SXH31" s="56"/>
      <c r="SXI31" s="56"/>
      <c r="SXJ31" s="56"/>
      <c r="SXK31" s="56"/>
      <c r="SXL31" s="56"/>
      <c r="SXM31" s="56"/>
      <c r="SXN31" s="56"/>
      <c r="SXO31" s="56"/>
      <c r="SXP31" s="56"/>
      <c r="SXQ31" s="56"/>
      <c r="SXR31" s="56"/>
      <c r="SXS31" s="56"/>
      <c r="SXT31" s="56"/>
      <c r="SXU31" s="56"/>
      <c r="SXV31" s="56"/>
      <c r="SXW31" s="56"/>
      <c r="SXX31" s="56"/>
      <c r="SXY31" s="56"/>
      <c r="SXZ31" s="56"/>
      <c r="SYA31" s="56"/>
      <c r="SYB31" s="56"/>
      <c r="SYC31" s="56"/>
      <c r="SYD31" s="56"/>
      <c r="SYE31" s="56"/>
      <c r="SYF31" s="56"/>
      <c r="SYG31" s="56"/>
      <c r="SYH31" s="56"/>
      <c r="SYI31" s="56"/>
      <c r="SYJ31" s="56"/>
      <c r="SYK31" s="56"/>
      <c r="SYL31" s="56"/>
      <c r="SYM31" s="56"/>
      <c r="SYN31" s="56"/>
      <c r="SYO31" s="56"/>
      <c r="SYP31" s="56"/>
      <c r="SYQ31" s="56"/>
      <c r="SYR31" s="56"/>
      <c r="SYS31" s="56"/>
      <c r="SYT31" s="56"/>
      <c r="SYU31" s="56"/>
      <c r="SYV31" s="56"/>
      <c r="SYW31" s="56"/>
      <c r="SYX31" s="56"/>
      <c r="SYY31" s="56"/>
      <c r="SYZ31" s="56"/>
      <c r="SZA31" s="56"/>
      <c r="SZB31" s="56"/>
      <c r="SZC31" s="56"/>
      <c r="SZD31" s="56"/>
      <c r="SZE31" s="56"/>
      <c r="SZF31" s="56"/>
      <c r="SZG31" s="56"/>
      <c r="SZH31" s="56"/>
      <c r="SZI31" s="56"/>
      <c r="SZJ31" s="56"/>
      <c r="SZK31" s="56"/>
      <c r="SZL31" s="56"/>
      <c r="SZM31" s="56"/>
      <c r="SZN31" s="56"/>
      <c r="SZO31" s="56"/>
      <c r="SZP31" s="56"/>
      <c r="SZQ31" s="56"/>
      <c r="SZR31" s="56"/>
      <c r="SZS31" s="56"/>
      <c r="SZT31" s="56"/>
      <c r="SZU31" s="56"/>
      <c r="SZV31" s="56"/>
      <c r="SZW31" s="56"/>
      <c r="SZX31" s="56"/>
      <c r="SZY31" s="56"/>
      <c r="SZZ31" s="56"/>
      <c r="TAA31" s="56"/>
      <c r="TAB31" s="56"/>
      <c r="TAC31" s="56"/>
      <c r="TAD31" s="56"/>
      <c r="TAE31" s="56"/>
      <c r="TAF31" s="56"/>
      <c r="TAG31" s="56"/>
      <c r="TAH31" s="56"/>
      <c r="TAI31" s="56"/>
      <c r="TAJ31" s="56"/>
      <c r="TAK31" s="56"/>
      <c r="TAL31" s="56"/>
      <c r="TAM31" s="56"/>
      <c r="TAN31" s="56"/>
      <c r="TAO31" s="56"/>
      <c r="TAP31" s="56"/>
      <c r="TAQ31" s="56"/>
      <c r="TAR31" s="56"/>
      <c r="TAS31" s="56"/>
      <c r="TAT31" s="56"/>
      <c r="TAU31" s="56"/>
      <c r="TAV31" s="56"/>
      <c r="TAW31" s="56"/>
      <c r="TAX31" s="56"/>
      <c r="TAY31" s="56"/>
      <c r="TAZ31" s="56"/>
      <c r="TBA31" s="56"/>
      <c r="TBB31" s="56"/>
      <c r="TBC31" s="56"/>
      <c r="TBD31" s="56"/>
      <c r="TBE31" s="56"/>
      <c r="TBF31" s="56"/>
      <c r="TBG31" s="56"/>
      <c r="TBH31" s="56"/>
      <c r="TBI31" s="56"/>
      <c r="TBJ31" s="56"/>
      <c r="TBK31" s="56"/>
      <c r="TBL31" s="56"/>
      <c r="TBM31" s="56"/>
      <c r="TBN31" s="56"/>
      <c r="TBO31" s="56"/>
      <c r="TBP31" s="56"/>
      <c r="TBQ31" s="56"/>
      <c r="TBR31" s="56"/>
      <c r="TBS31" s="56"/>
      <c r="TBT31" s="56"/>
      <c r="TBU31" s="56"/>
      <c r="TBV31" s="56"/>
      <c r="TBW31" s="56"/>
      <c r="TBX31" s="56"/>
      <c r="TBY31" s="56"/>
      <c r="TBZ31" s="56"/>
      <c r="TCA31" s="56"/>
      <c r="TCB31" s="56"/>
      <c r="TCC31" s="56"/>
      <c r="TCD31" s="56"/>
      <c r="TCE31" s="56"/>
      <c r="TCF31" s="56"/>
      <c r="TCG31" s="56"/>
      <c r="TCH31" s="56"/>
      <c r="TCI31" s="56"/>
      <c r="TCJ31" s="56"/>
      <c r="TCK31" s="56"/>
      <c r="TCL31" s="56"/>
      <c r="TCM31" s="56"/>
      <c r="TCN31" s="56"/>
      <c r="TCO31" s="56"/>
      <c r="TCP31" s="56"/>
      <c r="TCQ31" s="56"/>
      <c r="TCR31" s="56"/>
      <c r="TCS31" s="56"/>
      <c r="TCT31" s="56"/>
      <c r="TCU31" s="56"/>
      <c r="TCV31" s="56"/>
      <c r="TCW31" s="56"/>
      <c r="TCX31" s="56"/>
      <c r="TCY31" s="56"/>
      <c r="TCZ31" s="56"/>
      <c r="TDA31" s="56"/>
      <c r="TDB31" s="56"/>
      <c r="TDC31" s="56"/>
      <c r="TDD31" s="56"/>
      <c r="TDE31" s="56"/>
      <c r="TDF31" s="56"/>
      <c r="TDG31" s="56"/>
      <c r="TDH31" s="56"/>
      <c r="TDI31" s="56"/>
      <c r="TDJ31" s="56"/>
      <c r="TDK31" s="56"/>
      <c r="TDL31" s="56"/>
      <c r="TDM31" s="56"/>
      <c r="TDN31" s="56"/>
      <c r="TDO31" s="56"/>
      <c r="TDP31" s="56"/>
      <c r="TDQ31" s="56"/>
      <c r="TDR31" s="56"/>
      <c r="TDS31" s="56"/>
      <c r="TDT31" s="56"/>
      <c r="TDU31" s="56"/>
      <c r="TDV31" s="56"/>
      <c r="TDW31" s="56"/>
      <c r="TDX31" s="56"/>
      <c r="TDY31" s="56"/>
      <c r="TDZ31" s="56"/>
      <c r="TEA31" s="56"/>
      <c r="TEB31" s="56"/>
      <c r="TEC31" s="56"/>
      <c r="TED31" s="56"/>
      <c r="TEE31" s="56"/>
      <c r="TEF31" s="56"/>
      <c r="TEG31" s="56"/>
      <c r="TEH31" s="56"/>
      <c r="TEI31" s="56"/>
      <c r="TEJ31" s="56"/>
      <c r="TEK31" s="56"/>
      <c r="TEL31" s="56"/>
      <c r="TEM31" s="56"/>
      <c r="TEN31" s="56"/>
      <c r="TEO31" s="56"/>
      <c r="TEP31" s="56"/>
      <c r="TEQ31" s="56"/>
      <c r="TER31" s="56"/>
      <c r="TES31" s="56"/>
      <c r="TET31" s="56"/>
      <c r="TEU31" s="56"/>
      <c r="TEV31" s="56"/>
      <c r="TEW31" s="56"/>
      <c r="TEX31" s="56"/>
      <c r="TEY31" s="56"/>
      <c r="TEZ31" s="56"/>
      <c r="TFA31" s="56"/>
      <c r="TFB31" s="56"/>
      <c r="TFC31" s="56"/>
      <c r="TFD31" s="56"/>
      <c r="TFE31" s="56"/>
      <c r="TFF31" s="56"/>
      <c r="TFG31" s="56"/>
      <c r="TFH31" s="56"/>
      <c r="TFI31" s="56"/>
      <c r="TFJ31" s="56"/>
      <c r="TFK31" s="56"/>
      <c r="TFL31" s="56"/>
      <c r="TFM31" s="56"/>
      <c r="TFN31" s="56"/>
      <c r="TFO31" s="56"/>
      <c r="TFP31" s="56"/>
      <c r="TFQ31" s="56"/>
      <c r="TFR31" s="56"/>
      <c r="TFS31" s="56"/>
      <c r="TFT31" s="56"/>
      <c r="TFU31" s="56"/>
      <c r="TFV31" s="56"/>
      <c r="TFW31" s="56"/>
      <c r="TFX31" s="56"/>
      <c r="TFY31" s="56"/>
      <c r="TFZ31" s="56"/>
      <c r="TGA31" s="56"/>
      <c r="TGB31" s="56"/>
      <c r="TGC31" s="56"/>
      <c r="TGD31" s="56"/>
      <c r="TGE31" s="56"/>
      <c r="TGF31" s="56"/>
      <c r="TGG31" s="56"/>
      <c r="TGH31" s="56"/>
      <c r="TGI31" s="56"/>
      <c r="TGJ31" s="56"/>
      <c r="TGK31" s="56"/>
      <c r="TGL31" s="56"/>
      <c r="TGM31" s="56"/>
      <c r="TGN31" s="56"/>
      <c r="TGO31" s="56"/>
      <c r="TGP31" s="56"/>
      <c r="TGQ31" s="56"/>
      <c r="TGR31" s="56"/>
      <c r="TGS31" s="56"/>
      <c r="TGT31" s="56"/>
      <c r="TGU31" s="56"/>
      <c r="TGV31" s="56"/>
      <c r="TGW31" s="56"/>
      <c r="TGX31" s="56"/>
      <c r="TGY31" s="56"/>
      <c r="TGZ31" s="56"/>
      <c r="THA31" s="56"/>
      <c r="THB31" s="56"/>
      <c r="THC31" s="56"/>
      <c r="THD31" s="56"/>
      <c r="THE31" s="56"/>
      <c r="THF31" s="56"/>
      <c r="THG31" s="56"/>
      <c r="THH31" s="56"/>
      <c r="THI31" s="56"/>
      <c r="THJ31" s="56"/>
      <c r="THK31" s="56"/>
      <c r="THL31" s="56"/>
      <c r="THM31" s="56"/>
      <c r="THN31" s="56"/>
      <c r="THO31" s="56"/>
      <c r="THP31" s="56"/>
      <c r="THQ31" s="56"/>
      <c r="THR31" s="56"/>
      <c r="THS31" s="56"/>
      <c r="THT31" s="56"/>
      <c r="THU31" s="56"/>
      <c r="THV31" s="56"/>
      <c r="THW31" s="56"/>
      <c r="THX31" s="56"/>
      <c r="THY31" s="56"/>
      <c r="THZ31" s="56"/>
      <c r="TIA31" s="56"/>
      <c r="TIB31" s="56"/>
      <c r="TIC31" s="56"/>
      <c r="TID31" s="56"/>
      <c r="TIE31" s="56"/>
      <c r="TIF31" s="56"/>
      <c r="TIG31" s="56"/>
      <c r="TIH31" s="56"/>
      <c r="TII31" s="56"/>
      <c r="TIJ31" s="56"/>
      <c r="TIK31" s="56"/>
      <c r="TIL31" s="56"/>
      <c r="TIM31" s="56"/>
      <c r="TIN31" s="56"/>
      <c r="TIO31" s="56"/>
      <c r="TIP31" s="56"/>
      <c r="TIQ31" s="56"/>
      <c r="TIR31" s="56"/>
      <c r="TIS31" s="56"/>
      <c r="TIT31" s="56"/>
      <c r="TIU31" s="56"/>
      <c r="TIV31" s="56"/>
      <c r="TIW31" s="56"/>
      <c r="TIX31" s="56"/>
      <c r="TIY31" s="56"/>
      <c r="TIZ31" s="56"/>
      <c r="TJA31" s="56"/>
      <c r="TJB31" s="56"/>
      <c r="TJC31" s="56"/>
      <c r="TJD31" s="56"/>
      <c r="TJE31" s="56"/>
      <c r="TJF31" s="56"/>
      <c r="TJG31" s="56"/>
      <c r="TJH31" s="56"/>
      <c r="TJI31" s="56"/>
      <c r="TJJ31" s="56"/>
      <c r="TJK31" s="56"/>
      <c r="TJL31" s="56"/>
      <c r="TJM31" s="56"/>
      <c r="TJN31" s="56"/>
      <c r="TJO31" s="56"/>
      <c r="TJP31" s="56"/>
      <c r="TJQ31" s="56"/>
      <c r="TJR31" s="56"/>
      <c r="TJS31" s="56"/>
      <c r="TJT31" s="56"/>
      <c r="TJU31" s="56"/>
      <c r="TJV31" s="56"/>
      <c r="TJW31" s="56"/>
      <c r="TJX31" s="56"/>
      <c r="TJY31" s="56"/>
      <c r="TJZ31" s="56"/>
      <c r="TKA31" s="56"/>
      <c r="TKB31" s="56"/>
      <c r="TKC31" s="56"/>
      <c r="TKD31" s="56"/>
      <c r="TKE31" s="56"/>
      <c r="TKF31" s="56"/>
      <c r="TKG31" s="56"/>
      <c r="TKH31" s="56"/>
      <c r="TKI31" s="56"/>
      <c r="TKJ31" s="56"/>
      <c r="TKK31" s="56"/>
      <c r="TKL31" s="56"/>
      <c r="TKM31" s="56"/>
      <c r="TKN31" s="56"/>
      <c r="TKO31" s="56"/>
      <c r="TKP31" s="56"/>
      <c r="TKQ31" s="56"/>
      <c r="TKR31" s="56"/>
      <c r="TKS31" s="56"/>
      <c r="TKT31" s="56"/>
      <c r="TKU31" s="56"/>
      <c r="TKV31" s="56"/>
      <c r="TKW31" s="56"/>
      <c r="TKX31" s="56"/>
      <c r="TKY31" s="56"/>
      <c r="TKZ31" s="56"/>
      <c r="TLA31" s="56"/>
      <c r="TLB31" s="56"/>
      <c r="TLC31" s="56"/>
      <c r="TLD31" s="56"/>
      <c r="TLE31" s="56"/>
      <c r="TLF31" s="56"/>
      <c r="TLG31" s="56"/>
      <c r="TLH31" s="56"/>
      <c r="TLI31" s="56"/>
      <c r="TLJ31" s="56"/>
      <c r="TLK31" s="56"/>
      <c r="TLL31" s="56"/>
      <c r="TLM31" s="56"/>
      <c r="TLN31" s="56"/>
      <c r="TLO31" s="56"/>
      <c r="TLP31" s="56"/>
      <c r="TLQ31" s="56"/>
      <c r="TLR31" s="56"/>
      <c r="TLS31" s="56"/>
      <c r="TLT31" s="56"/>
      <c r="TLU31" s="56"/>
      <c r="TLV31" s="56"/>
      <c r="TLW31" s="56"/>
      <c r="TLX31" s="56"/>
      <c r="TLY31" s="56"/>
      <c r="TLZ31" s="56"/>
      <c r="TMA31" s="56"/>
      <c r="TMB31" s="56"/>
      <c r="TMC31" s="56"/>
      <c r="TMD31" s="56"/>
      <c r="TME31" s="56"/>
      <c r="TMF31" s="56"/>
      <c r="TMG31" s="56"/>
      <c r="TMH31" s="56"/>
      <c r="TMI31" s="56"/>
      <c r="TMJ31" s="56"/>
      <c r="TMK31" s="56"/>
      <c r="TML31" s="56"/>
      <c r="TMM31" s="56"/>
      <c r="TMN31" s="56"/>
      <c r="TMO31" s="56"/>
      <c r="TMP31" s="56"/>
      <c r="TMQ31" s="56"/>
      <c r="TMR31" s="56"/>
      <c r="TMS31" s="56"/>
      <c r="TMT31" s="56"/>
      <c r="TMU31" s="56"/>
      <c r="TMV31" s="56"/>
      <c r="TMW31" s="56"/>
      <c r="TMX31" s="56"/>
      <c r="TMY31" s="56"/>
      <c r="TMZ31" s="56"/>
      <c r="TNA31" s="56"/>
      <c r="TNB31" s="56"/>
      <c r="TNC31" s="56"/>
      <c r="TND31" s="56"/>
      <c r="TNE31" s="56"/>
      <c r="TNF31" s="56"/>
      <c r="TNG31" s="56"/>
      <c r="TNH31" s="56"/>
      <c r="TNI31" s="56"/>
      <c r="TNJ31" s="56"/>
      <c r="TNK31" s="56"/>
      <c r="TNL31" s="56"/>
      <c r="TNM31" s="56"/>
      <c r="TNN31" s="56"/>
      <c r="TNO31" s="56"/>
      <c r="TNP31" s="56"/>
      <c r="TNQ31" s="56"/>
      <c r="TNR31" s="56"/>
      <c r="TNS31" s="56"/>
      <c r="TNT31" s="56"/>
      <c r="TNU31" s="56"/>
      <c r="TNV31" s="56"/>
      <c r="TNW31" s="56"/>
      <c r="TNX31" s="56"/>
      <c r="TNY31" s="56"/>
      <c r="TNZ31" s="56"/>
      <c r="TOA31" s="56"/>
      <c r="TOB31" s="56"/>
      <c r="TOC31" s="56"/>
      <c r="TOD31" s="56"/>
      <c r="TOE31" s="56"/>
      <c r="TOF31" s="56"/>
      <c r="TOG31" s="56"/>
      <c r="TOH31" s="56"/>
      <c r="TOI31" s="56"/>
      <c r="TOJ31" s="56"/>
      <c r="TOK31" s="56"/>
      <c r="TOL31" s="56"/>
      <c r="TOM31" s="56"/>
      <c r="TON31" s="56"/>
      <c r="TOO31" s="56"/>
      <c r="TOP31" s="56"/>
      <c r="TOQ31" s="56"/>
      <c r="TOR31" s="56"/>
      <c r="TOS31" s="56"/>
      <c r="TOT31" s="56"/>
      <c r="TOU31" s="56"/>
      <c r="TOV31" s="56"/>
      <c r="TOW31" s="56"/>
      <c r="TOX31" s="56"/>
      <c r="TOY31" s="56"/>
      <c r="TOZ31" s="56"/>
      <c r="TPA31" s="56"/>
      <c r="TPB31" s="56"/>
      <c r="TPC31" s="56"/>
      <c r="TPD31" s="56"/>
      <c r="TPE31" s="56"/>
      <c r="TPF31" s="56"/>
      <c r="TPG31" s="56"/>
      <c r="TPH31" s="56"/>
      <c r="TPI31" s="56"/>
      <c r="TPJ31" s="56"/>
      <c r="TPK31" s="56"/>
      <c r="TPL31" s="56"/>
      <c r="TPM31" s="56"/>
      <c r="TPN31" s="56"/>
      <c r="TPO31" s="56"/>
      <c r="TPP31" s="56"/>
      <c r="TPQ31" s="56"/>
      <c r="TPR31" s="56"/>
      <c r="TPS31" s="56"/>
      <c r="TPT31" s="56"/>
      <c r="TPU31" s="56"/>
      <c r="TPV31" s="56"/>
      <c r="TPW31" s="56"/>
      <c r="TPX31" s="56"/>
      <c r="TPY31" s="56"/>
      <c r="TPZ31" s="56"/>
      <c r="TQA31" s="56"/>
      <c r="TQB31" s="56"/>
      <c r="TQC31" s="56"/>
      <c r="TQD31" s="56"/>
      <c r="TQE31" s="56"/>
      <c r="TQF31" s="56"/>
      <c r="TQG31" s="56"/>
      <c r="TQH31" s="56"/>
      <c r="TQI31" s="56"/>
      <c r="TQJ31" s="56"/>
      <c r="TQK31" s="56"/>
      <c r="TQL31" s="56"/>
      <c r="TQM31" s="56"/>
      <c r="TQN31" s="56"/>
      <c r="TQO31" s="56"/>
      <c r="TQP31" s="56"/>
      <c r="TQQ31" s="56"/>
      <c r="TQR31" s="56"/>
      <c r="TQS31" s="56"/>
      <c r="TQT31" s="56"/>
      <c r="TQU31" s="56"/>
      <c r="TQV31" s="56"/>
      <c r="TQW31" s="56"/>
      <c r="TQX31" s="56"/>
      <c r="TQY31" s="56"/>
      <c r="TQZ31" s="56"/>
      <c r="TRA31" s="56"/>
      <c r="TRB31" s="56"/>
      <c r="TRC31" s="56"/>
      <c r="TRD31" s="56"/>
      <c r="TRE31" s="56"/>
      <c r="TRF31" s="56"/>
      <c r="TRG31" s="56"/>
      <c r="TRH31" s="56"/>
      <c r="TRI31" s="56"/>
      <c r="TRJ31" s="56"/>
      <c r="TRK31" s="56"/>
      <c r="TRL31" s="56"/>
      <c r="TRM31" s="56"/>
      <c r="TRN31" s="56"/>
      <c r="TRO31" s="56"/>
      <c r="TRP31" s="56"/>
      <c r="TRQ31" s="56"/>
      <c r="TRR31" s="56"/>
      <c r="TRS31" s="56"/>
      <c r="TRT31" s="56"/>
      <c r="TRU31" s="56"/>
      <c r="TRV31" s="56"/>
      <c r="TRW31" s="56"/>
      <c r="TRX31" s="56"/>
      <c r="TRY31" s="56"/>
      <c r="TRZ31" s="56"/>
      <c r="TSA31" s="56"/>
      <c r="TSB31" s="56"/>
      <c r="TSC31" s="56"/>
      <c r="TSD31" s="56"/>
      <c r="TSE31" s="56"/>
      <c r="TSF31" s="56"/>
      <c r="TSG31" s="56"/>
      <c r="TSH31" s="56"/>
      <c r="TSI31" s="56"/>
      <c r="TSJ31" s="56"/>
      <c r="TSK31" s="56"/>
      <c r="TSL31" s="56"/>
      <c r="TSM31" s="56"/>
      <c r="TSN31" s="56"/>
      <c r="TSO31" s="56"/>
      <c r="TSP31" s="56"/>
      <c r="TSQ31" s="56"/>
      <c r="TSR31" s="56"/>
      <c r="TSS31" s="56"/>
      <c r="TST31" s="56"/>
      <c r="TSU31" s="56"/>
      <c r="TSV31" s="56"/>
      <c r="TSW31" s="56"/>
      <c r="TSX31" s="56"/>
      <c r="TSY31" s="56"/>
      <c r="TSZ31" s="56"/>
      <c r="TTA31" s="56"/>
      <c r="TTB31" s="56"/>
      <c r="TTC31" s="56"/>
      <c r="TTD31" s="56"/>
      <c r="TTE31" s="56"/>
      <c r="TTF31" s="56"/>
      <c r="TTG31" s="56"/>
      <c r="TTH31" s="56"/>
      <c r="TTI31" s="56"/>
      <c r="TTJ31" s="56"/>
      <c r="TTK31" s="56"/>
      <c r="TTL31" s="56"/>
      <c r="TTM31" s="56"/>
      <c r="TTN31" s="56"/>
      <c r="TTO31" s="56"/>
      <c r="TTP31" s="56"/>
      <c r="TTQ31" s="56"/>
      <c r="TTR31" s="56"/>
      <c r="TTS31" s="56"/>
      <c r="TTT31" s="56"/>
      <c r="TTU31" s="56"/>
      <c r="TTV31" s="56"/>
      <c r="TTW31" s="56"/>
      <c r="TTX31" s="56"/>
      <c r="TTY31" s="56"/>
      <c r="TTZ31" s="56"/>
      <c r="TUA31" s="56"/>
      <c r="TUB31" s="56"/>
      <c r="TUC31" s="56"/>
      <c r="TUD31" s="56"/>
      <c r="TUE31" s="56"/>
      <c r="TUF31" s="56"/>
      <c r="TUG31" s="56"/>
      <c r="TUH31" s="56"/>
      <c r="TUI31" s="56"/>
      <c r="TUJ31" s="56"/>
      <c r="TUK31" s="56"/>
      <c r="TUL31" s="56"/>
      <c r="TUM31" s="56"/>
      <c r="TUN31" s="56"/>
      <c r="TUO31" s="56"/>
      <c r="TUP31" s="56"/>
      <c r="TUQ31" s="56"/>
      <c r="TUR31" s="56"/>
      <c r="TUS31" s="56"/>
      <c r="TUT31" s="56"/>
      <c r="TUU31" s="56"/>
      <c r="TUV31" s="56"/>
      <c r="TUW31" s="56"/>
      <c r="TUX31" s="56"/>
      <c r="TUY31" s="56"/>
      <c r="TUZ31" s="56"/>
      <c r="TVA31" s="56"/>
      <c r="TVB31" s="56"/>
      <c r="TVC31" s="56"/>
      <c r="TVD31" s="56"/>
      <c r="TVE31" s="56"/>
      <c r="TVF31" s="56"/>
      <c r="TVG31" s="56"/>
      <c r="TVH31" s="56"/>
      <c r="TVI31" s="56"/>
      <c r="TVJ31" s="56"/>
      <c r="TVK31" s="56"/>
      <c r="TVL31" s="56"/>
      <c r="TVM31" s="56"/>
      <c r="TVN31" s="56"/>
      <c r="TVO31" s="56"/>
      <c r="TVP31" s="56"/>
      <c r="TVQ31" s="56"/>
      <c r="TVR31" s="56"/>
      <c r="TVS31" s="56"/>
      <c r="TVT31" s="56"/>
      <c r="TVU31" s="56"/>
      <c r="TVV31" s="56"/>
      <c r="TVW31" s="56"/>
      <c r="TVX31" s="56"/>
      <c r="TVY31" s="56"/>
      <c r="TVZ31" s="56"/>
      <c r="TWA31" s="56"/>
      <c r="TWB31" s="56"/>
      <c r="TWC31" s="56"/>
      <c r="TWD31" s="56"/>
      <c r="TWE31" s="56"/>
      <c r="TWF31" s="56"/>
      <c r="TWG31" s="56"/>
      <c r="TWH31" s="56"/>
      <c r="TWI31" s="56"/>
      <c r="TWJ31" s="56"/>
      <c r="TWK31" s="56"/>
      <c r="TWL31" s="56"/>
      <c r="TWM31" s="56"/>
      <c r="TWN31" s="56"/>
      <c r="TWO31" s="56"/>
      <c r="TWP31" s="56"/>
      <c r="TWQ31" s="56"/>
      <c r="TWR31" s="56"/>
      <c r="TWS31" s="56"/>
      <c r="TWT31" s="56"/>
      <c r="TWU31" s="56"/>
      <c r="TWV31" s="56"/>
      <c r="TWW31" s="56"/>
      <c r="TWX31" s="56"/>
      <c r="TWY31" s="56"/>
      <c r="TWZ31" s="56"/>
      <c r="TXA31" s="56"/>
      <c r="TXB31" s="56"/>
      <c r="TXC31" s="56"/>
      <c r="TXD31" s="56"/>
      <c r="TXE31" s="56"/>
      <c r="TXF31" s="56"/>
      <c r="TXG31" s="56"/>
      <c r="TXH31" s="56"/>
      <c r="TXI31" s="56"/>
      <c r="TXJ31" s="56"/>
      <c r="TXK31" s="56"/>
      <c r="TXL31" s="56"/>
      <c r="TXM31" s="56"/>
      <c r="TXN31" s="56"/>
      <c r="TXO31" s="56"/>
      <c r="TXP31" s="56"/>
      <c r="TXQ31" s="56"/>
      <c r="TXR31" s="56"/>
      <c r="TXS31" s="56"/>
      <c r="TXT31" s="56"/>
      <c r="TXU31" s="56"/>
      <c r="TXV31" s="56"/>
      <c r="TXW31" s="56"/>
      <c r="TXX31" s="56"/>
      <c r="TXY31" s="56"/>
      <c r="TXZ31" s="56"/>
      <c r="TYA31" s="56"/>
      <c r="TYB31" s="56"/>
      <c r="TYC31" s="56"/>
      <c r="TYD31" s="56"/>
      <c r="TYE31" s="56"/>
      <c r="TYF31" s="56"/>
      <c r="TYG31" s="56"/>
      <c r="TYH31" s="56"/>
      <c r="TYI31" s="56"/>
      <c r="TYJ31" s="56"/>
      <c r="TYK31" s="56"/>
      <c r="TYL31" s="56"/>
      <c r="TYM31" s="56"/>
      <c r="TYN31" s="56"/>
      <c r="TYO31" s="56"/>
      <c r="TYP31" s="56"/>
      <c r="TYQ31" s="56"/>
      <c r="TYR31" s="56"/>
      <c r="TYS31" s="56"/>
      <c r="TYT31" s="56"/>
      <c r="TYU31" s="56"/>
      <c r="TYV31" s="56"/>
      <c r="TYW31" s="56"/>
      <c r="TYX31" s="56"/>
      <c r="TYY31" s="56"/>
      <c r="TYZ31" s="56"/>
      <c r="TZA31" s="56"/>
      <c r="TZB31" s="56"/>
      <c r="TZC31" s="56"/>
      <c r="TZD31" s="56"/>
      <c r="TZE31" s="56"/>
      <c r="TZF31" s="56"/>
      <c r="TZG31" s="56"/>
      <c r="TZH31" s="56"/>
      <c r="TZI31" s="56"/>
      <c r="TZJ31" s="56"/>
      <c r="TZK31" s="56"/>
      <c r="TZL31" s="56"/>
      <c r="TZM31" s="56"/>
      <c r="TZN31" s="56"/>
      <c r="TZO31" s="56"/>
      <c r="TZP31" s="56"/>
      <c r="TZQ31" s="56"/>
      <c r="TZR31" s="56"/>
      <c r="TZS31" s="56"/>
      <c r="TZT31" s="56"/>
      <c r="TZU31" s="56"/>
      <c r="TZV31" s="56"/>
      <c r="TZW31" s="56"/>
      <c r="TZX31" s="56"/>
      <c r="TZY31" s="56"/>
      <c r="TZZ31" s="56"/>
      <c r="UAA31" s="56"/>
      <c r="UAB31" s="56"/>
      <c r="UAC31" s="56"/>
      <c r="UAD31" s="56"/>
      <c r="UAE31" s="56"/>
      <c r="UAF31" s="56"/>
      <c r="UAG31" s="56"/>
      <c r="UAH31" s="56"/>
      <c r="UAI31" s="56"/>
      <c r="UAJ31" s="56"/>
      <c r="UAK31" s="56"/>
      <c r="UAL31" s="56"/>
      <c r="UAM31" s="56"/>
      <c r="UAN31" s="56"/>
      <c r="UAO31" s="56"/>
      <c r="UAP31" s="56"/>
      <c r="UAQ31" s="56"/>
      <c r="UAR31" s="56"/>
      <c r="UAS31" s="56"/>
      <c r="UAT31" s="56"/>
      <c r="UAU31" s="56"/>
      <c r="UAV31" s="56"/>
      <c r="UAW31" s="56"/>
      <c r="UAX31" s="56"/>
      <c r="UAY31" s="56"/>
      <c r="UAZ31" s="56"/>
      <c r="UBA31" s="56"/>
      <c r="UBB31" s="56"/>
      <c r="UBC31" s="56"/>
      <c r="UBD31" s="56"/>
      <c r="UBE31" s="56"/>
      <c r="UBF31" s="56"/>
      <c r="UBG31" s="56"/>
      <c r="UBH31" s="56"/>
      <c r="UBI31" s="56"/>
      <c r="UBJ31" s="56"/>
      <c r="UBK31" s="56"/>
      <c r="UBL31" s="56"/>
      <c r="UBM31" s="56"/>
      <c r="UBN31" s="56"/>
      <c r="UBO31" s="56"/>
      <c r="UBP31" s="56"/>
      <c r="UBQ31" s="56"/>
      <c r="UBR31" s="56"/>
      <c r="UBS31" s="56"/>
      <c r="UBT31" s="56"/>
      <c r="UBU31" s="56"/>
      <c r="UBV31" s="56"/>
      <c r="UBW31" s="56"/>
      <c r="UBX31" s="56"/>
      <c r="UBY31" s="56"/>
      <c r="UBZ31" s="56"/>
      <c r="UCA31" s="56"/>
      <c r="UCB31" s="56"/>
      <c r="UCC31" s="56"/>
      <c r="UCD31" s="56"/>
      <c r="UCE31" s="56"/>
      <c r="UCF31" s="56"/>
      <c r="UCG31" s="56"/>
      <c r="UCH31" s="56"/>
      <c r="UCI31" s="56"/>
      <c r="UCJ31" s="56"/>
      <c r="UCK31" s="56"/>
      <c r="UCL31" s="56"/>
      <c r="UCM31" s="56"/>
      <c r="UCN31" s="56"/>
      <c r="UCO31" s="56"/>
      <c r="UCP31" s="56"/>
      <c r="UCQ31" s="56"/>
      <c r="UCR31" s="56"/>
      <c r="UCS31" s="56"/>
      <c r="UCT31" s="56"/>
      <c r="UCU31" s="56"/>
      <c r="UCV31" s="56"/>
      <c r="UCW31" s="56"/>
      <c r="UCX31" s="56"/>
      <c r="UCY31" s="56"/>
      <c r="UCZ31" s="56"/>
      <c r="UDA31" s="56"/>
      <c r="UDB31" s="56"/>
      <c r="UDC31" s="56"/>
      <c r="UDD31" s="56"/>
      <c r="UDE31" s="56"/>
      <c r="UDF31" s="56"/>
      <c r="UDG31" s="56"/>
      <c r="UDH31" s="56"/>
      <c r="UDI31" s="56"/>
      <c r="UDJ31" s="56"/>
      <c r="UDK31" s="56"/>
      <c r="UDL31" s="56"/>
      <c r="UDM31" s="56"/>
      <c r="UDN31" s="56"/>
      <c r="UDO31" s="56"/>
      <c r="UDP31" s="56"/>
      <c r="UDQ31" s="56"/>
      <c r="UDR31" s="56"/>
      <c r="UDS31" s="56"/>
      <c r="UDT31" s="56"/>
      <c r="UDU31" s="56"/>
      <c r="UDV31" s="56"/>
      <c r="UDW31" s="56"/>
      <c r="UDX31" s="56"/>
      <c r="UDY31" s="56"/>
      <c r="UDZ31" s="56"/>
      <c r="UEA31" s="56"/>
      <c r="UEB31" s="56"/>
      <c r="UEC31" s="56"/>
      <c r="UED31" s="56"/>
      <c r="UEE31" s="56"/>
      <c r="UEF31" s="56"/>
      <c r="UEG31" s="56"/>
      <c r="UEH31" s="56"/>
      <c r="UEI31" s="56"/>
      <c r="UEJ31" s="56"/>
      <c r="UEK31" s="56"/>
      <c r="UEL31" s="56"/>
      <c r="UEM31" s="56"/>
      <c r="UEN31" s="56"/>
      <c r="UEO31" s="56"/>
      <c r="UEP31" s="56"/>
      <c r="UEQ31" s="56"/>
      <c r="UER31" s="56"/>
      <c r="UES31" s="56"/>
      <c r="UET31" s="56"/>
      <c r="UEU31" s="56"/>
      <c r="UEV31" s="56"/>
      <c r="UEW31" s="56"/>
      <c r="UEX31" s="56"/>
      <c r="UEY31" s="56"/>
      <c r="UEZ31" s="56"/>
      <c r="UFA31" s="56"/>
      <c r="UFB31" s="56"/>
      <c r="UFC31" s="56"/>
      <c r="UFD31" s="56"/>
      <c r="UFE31" s="56"/>
      <c r="UFF31" s="56"/>
      <c r="UFG31" s="56"/>
      <c r="UFH31" s="56"/>
      <c r="UFI31" s="56"/>
      <c r="UFJ31" s="56"/>
      <c r="UFK31" s="56"/>
      <c r="UFL31" s="56"/>
      <c r="UFM31" s="56"/>
      <c r="UFN31" s="56"/>
      <c r="UFO31" s="56"/>
      <c r="UFP31" s="56"/>
      <c r="UFQ31" s="56"/>
      <c r="UFR31" s="56"/>
      <c r="UFS31" s="56"/>
      <c r="UFT31" s="56"/>
      <c r="UFU31" s="56"/>
      <c r="UFV31" s="56"/>
      <c r="UFW31" s="56"/>
      <c r="UFX31" s="56"/>
      <c r="UFY31" s="56"/>
      <c r="UFZ31" s="56"/>
      <c r="UGA31" s="56"/>
      <c r="UGB31" s="56"/>
      <c r="UGC31" s="56"/>
      <c r="UGD31" s="56"/>
      <c r="UGE31" s="56"/>
      <c r="UGF31" s="56"/>
      <c r="UGG31" s="56"/>
      <c r="UGH31" s="56"/>
      <c r="UGI31" s="56"/>
      <c r="UGJ31" s="56"/>
      <c r="UGK31" s="56"/>
      <c r="UGL31" s="56"/>
      <c r="UGM31" s="56"/>
      <c r="UGN31" s="56"/>
      <c r="UGO31" s="56"/>
      <c r="UGP31" s="56"/>
      <c r="UGQ31" s="56"/>
      <c r="UGR31" s="56"/>
      <c r="UGS31" s="56"/>
      <c r="UGT31" s="56"/>
      <c r="UGU31" s="56"/>
      <c r="UGV31" s="56"/>
      <c r="UGW31" s="56"/>
      <c r="UGX31" s="56"/>
      <c r="UGY31" s="56"/>
      <c r="UGZ31" s="56"/>
      <c r="UHA31" s="56"/>
      <c r="UHB31" s="56"/>
      <c r="UHC31" s="56"/>
      <c r="UHD31" s="56"/>
      <c r="UHE31" s="56"/>
      <c r="UHF31" s="56"/>
      <c r="UHG31" s="56"/>
      <c r="UHH31" s="56"/>
      <c r="UHI31" s="56"/>
      <c r="UHJ31" s="56"/>
      <c r="UHK31" s="56"/>
      <c r="UHL31" s="56"/>
      <c r="UHM31" s="56"/>
      <c r="UHN31" s="56"/>
      <c r="UHO31" s="56"/>
      <c r="UHP31" s="56"/>
      <c r="UHQ31" s="56"/>
      <c r="UHR31" s="56"/>
      <c r="UHS31" s="56"/>
      <c r="UHT31" s="56"/>
      <c r="UHU31" s="56"/>
      <c r="UHV31" s="56"/>
      <c r="UHW31" s="56"/>
      <c r="UHX31" s="56"/>
      <c r="UHY31" s="56"/>
      <c r="UHZ31" s="56"/>
      <c r="UIA31" s="56"/>
      <c r="UIB31" s="56"/>
      <c r="UIC31" s="56"/>
      <c r="UID31" s="56"/>
      <c r="UIE31" s="56"/>
      <c r="UIF31" s="56"/>
      <c r="UIG31" s="56"/>
      <c r="UIH31" s="56"/>
      <c r="UII31" s="56"/>
      <c r="UIJ31" s="56"/>
      <c r="UIK31" s="56"/>
      <c r="UIL31" s="56"/>
      <c r="UIM31" s="56"/>
      <c r="UIN31" s="56"/>
      <c r="UIO31" s="56"/>
      <c r="UIP31" s="56"/>
      <c r="UIQ31" s="56"/>
      <c r="UIR31" s="56"/>
      <c r="UIS31" s="56"/>
      <c r="UIT31" s="56"/>
      <c r="UIU31" s="56"/>
      <c r="UIV31" s="56"/>
      <c r="UIW31" s="56"/>
      <c r="UIX31" s="56"/>
      <c r="UIY31" s="56"/>
      <c r="UIZ31" s="56"/>
      <c r="UJA31" s="56"/>
      <c r="UJB31" s="56"/>
      <c r="UJC31" s="56"/>
      <c r="UJD31" s="56"/>
      <c r="UJE31" s="56"/>
      <c r="UJF31" s="56"/>
      <c r="UJG31" s="56"/>
      <c r="UJH31" s="56"/>
      <c r="UJI31" s="56"/>
      <c r="UJJ31" s="56"/>
      <c r="UJK31" s="56"/>
      <c r="UJL31" s="56"/>
      <c r="UJM31" s="56"/>
      <c r="UJN31" s="56"/>
      <c r="UJO31" s="56"/>
      <c r="UJP31" s="56"/>
      <c r="UJQ31" s="56"/>
      <c r="UJR31" s="56"/>
      <c r="UJS31" s="56"/>
      <c r="UJT31" s="56"/>
      <c r="UJU31" s="56"/>
      <c r="UJV31" s="56"/>
      <c r="UJW31" s="56"/>
      <c r="UJX31" s="56"/>
      <c r="UJY31" s="56"/>
      <c r="UJZ31" s="56"/>
      <c r="UKA31" s="56"/>
      <c r="UKB31" s="56"/>
      <c r="UKC31" s="56"/>
      <c r="UKD31" s="56"/>
      <c r="UKE31" s="56"/>
      <c r="UKF31" s="56"/>
      <c r="UKG31" s="56"/>
      <c r="UKH31" s="56"/>
      <c r="UKI31" s="56"/>
      <c r="UKJ31" s="56"/>
      <c r="UKK31" s="56"/>
      <c r="UKL31" s="56"/>
      <c r="UKM31" s="56"/>
      <c r="UKN31" s="56"/>
      <c r="UKO31" s="56"/>
      <c r="UKP31" s="56"/>
      <c r="UKQ31" s="56"/>
      <c r="UKR31" s="56"/>
      <c r="UKS31" s="56"/>
      <c r="UKT31" s="56"/>
      <c r="UKU31" s="56"/>
      <c r="UKV31" s="56"/>
      <c r="UKW31" s="56"/>
      <c r="UKX31" s="56"/>
      <c r="UKY31" s="56"/>
      <c r="UKZ31" s="56"/>
      <c r="ULA31" s="56"/>
      <c r="ULB31" s="56"/>
      <c r="ULC31" s="56"/>
      <c r="ULD31" s="56"/>
      <c r="ULE31" s="56"/>
      <c r="ULF31" s="56"/>
      <c r="ULG31" s="56"/>
      <c r="ULH31" s="56"/>
      <c r="ULI31" s="56"/>
      <c r="ULJ31" s="56"/>
      <c r="ULK31" s="56"/>
      <c r="ULL31" s="56"/>
      <c r="ULM31" s="56"/>
      <c r="ULN31" s="56"/>
      <c r="ULO31" s="56"/>
      <c r="ULP31" s="56"/>
      <c r="ULQ31" s="56"/>
      <c r="ULR31" s="56"/>
      <c r="ULS31" s="56"/>
      <c r="ULT31" s="56"/>
      <c r="ULU31" s="56"/>
      <c r="ULV31" s="56"/>
      <c r="ULW31" s="56"/>
      <c r="ULX31" s="56"/>
      <c r="ULY31" s="56"/>
      <c r="ULZ31" s="56"/>
      <c r="UMA31" s="56"/>
      <c r="UMB31" s="56"/>
      <c r="UMC31" s="56"/>
      <c r="UMD31" s="56"/>
      <c r="UME31" s="56"/>
      <c r="UMF31" s="56"/>
      <c r="UMG31" s="56"/>
      <c r="UMH31" s="56"/>
      <c r="UMI31" s="56"/>
      <c r="UMJ31" s="56"/>
      <c r="UMK31" s="56"/>
      <c r="UML31" s="56"/>
      <c r="UMM31" s="56"/>
      <c r="UMN31" s="56"/>
      <c r="UMO31" s="56"/>
      <c r="UMP31" s="56"/>
      <c r="UMQ31" s="56"/>
      <c r="UMR31" s="56"/>
      <c r="UMS31" s="56"/>
      <c r="UMT31" s="56"/>
      <c r="UMU31" s="56"/>
      <c r="UMV31" s="56"/>
      <c r="UMW31" s="56"/>
      <c r="UMX31" s="56"/>
      <c r="UMY31" s="56"/>
      <c r="UMZ31" s="56"/>
      <c r="UNA31" s="56"/>
      <c r="UNB31" s="56"/>
      <c r="UNC31" s="56"/>
      <c r="UND31" s="56"/>
      <c r="UNE31" s="56"/>
      <c r="UNF31" s="56"/>
      <c r="UNG31" s="56"/>
      <c r="UNH31" s="56"/>
      <c r="UNI31" s="56"/>
      <c r="UNJ31" s="56"/>
      <c r="UNK31" s="56"/>
      <c r="UNL31" s="56"/>
      <c r="UNM31" s="56"/>
      <c r="UNN31" s="56"/>
      <c r="UNO31" s="56"/>
      <c r="UNP31" s="56"/>
      <c r="UNQ31" s="56"/>
      <c r="UNR31" s="56"/>
      <c r="UNS31" s="56"/>
      <c r="UNT31" s="56"/>
      <c r="UNU31" s="56"/>
      <c r="UNV31" s="56"/>
      <c r="UNW31" s="56"/>
      <c r="UNX31" s="56"/>
      <c r="UNY31" s="56"/>
      <c r="UNZ31" s="56"/>
      <c r="UOA31" s="56"/>
      <c r="UOB31" s="56"/>
      <c r="UOC31" s="56"/>
      <c r="UOD31" s="56"/>
      <c r="UOE31" s="56"/>
      <c r="UOF31" s="56"/>
      <c r="UOG31" s="56"/>
      <c r="UOH31" s="56"/>
      <c r="UOI31" s="56"/>
      <c r="UOJ31" s="56"/>
      <c r="UOK31" s="56"/>
      <c r="UOL31" s="56"/>
      <c r="UOM31" s="56"/>
      <c r="UON31" s="56"/>
      <c r="UOO31" s="56"/>
      <c r="UOP31" s="56"/>
      <c r="UOQ31" s="56"/>
      <c r="UOR31" s="56"/>
      <c r="UOS31" s="56"/>
      <c r="UOT31" s="56"/>
      <c r="UOU31" s="56"/>
      <c r="UOV31" s="56"/>
      <c r="UOW31" s="56"/>
      <c r="UOX31" s="56"/>
      <c r="UOY31" s="56"/>
      <c r="UOZ31" s="56"/>
      <c r="UPA31" s="56"/>
      <c r="UPB31" s="56"/>
      <c r="UPC31" s="56"/>
      <c r="UPD31" s="56"/>
      <c r="UPE31" s="56"/>
      <c r="UPF31" s="56"/>
      <c r="UPG31" s="56"/>
      <c r="UPH31" s="56"/>
      <c r="UPI31" s="56"/>
      <c r="UPJ31" s="56"/>
      <c r="UPK31" s="56"/>
      <c r="UPL31" s="56"/>
      <c r="UPM31" s="56"/>
      <c r="UPN31" s="56"/>
      <c r="UPO31" s="56"/>
      <c r="UPP31" s="56"/>
      <c r="UPQ31" s="56"/>
      <c r="UPR31" s="56"/>
      <c r="UPS31" s="56"/>
      <c r="UPT31" s="56"/>
      <c r="UPU31" s="56"/>
      <c r="UPV31" s="56"/>
      <c r="UPW31" s="56"/>
      <c r="UPX31" s="56"/>
      <c r="UPY31" s="56"/>
      <c r="UPZ31" s="56"/>
      <c r="UQA31" s="56"/>
      <c r="UQB31" s="56"/>
      <c r="UQC31" s="56"/>
      <c r="UQD31" s="56"/>
      <c r="UQE31" s="56"/>
      <c r="UQF31" s="56"/>
      <c r="UQG31" s="56"/>
      <c r="UQH31" s="56"/>
      <c r="UQI31" s="56"/>
      <c r="UQJ31" s="56"/>
      <c r="UQK31" s="56"/>
      <c r="UQL31" s="56"/>
      <c r="UQM31" s="56"/>
      <c r="UQN31" s="56"/>
      <c r="UQO31" s="56"/>
      <c r="UQP31" s="56"/>
      <c r="UQQ31" s="56"/>
      <c r="UQR31" s="56"/>
      <c r="UQS31" s="56"/>
      <c r="UQT31" s="56"/>
      <c r="UQU31" s="56"/>
      <c r="UQV31" s="56"/>
      <c r="UQW31" s="56"/>
      <c r="UQX31" s="56"/>
      <c r="UQY31" s="56"/>
      <c r="UQZ31" s="56"/>
      <c r="URA31" s="56"/>
      <c r="URB31" s="56"/>
      <c r="URC31" s="56"/>
      <c r="URD31" s="56"/>
      <c r="URE31" s="56"/>
      <c r="URF31" s="56"/>
      <c r="URG31" s="56"/>
      <c r="URH31" s="56"/>
      <c r="URI31" s="56"/>
      <c r="URJ31" s="56"/>
      <c r="URK31" s="56"/>
      <c r="URL31" s="56"/>
      <c r="URM31" s="56"/>
      <c r="URN31" s="56"/>
      <c r="URO31" s="56"/>
      <c r="URP31" s="56"/>
      <c r="URQ31" s="56"/>
      <c r="URR31" s="56"/>
      <c r="URS31" s="56"/>
      <c r="URT31" s="56"/>
      <c r="URU31" s="56"/>
      <c r="URV31" s="56"/>
      <c r="URW31" s="56"/>
      <c r="URX31" s="56"/>
      <c r="URY31" s="56"/>
      <c r="URZ31" s="56"/>
      <c r="USA31" s="56"/>
      <c r="USB31" s="56"/>
      <c r="USC31" s="56"/>
      <c r="USD31" s="56"/>
      <c r="USE31" s="56"/>
      <c r="USF31" s="56"/>
      <c r="USG31" s="56"/>
      <c r="USH31" s="56"/>
      <c r="USI31" s="56"/>
      <c r="USJ31" s="56"/>
      <c r="USK31" s="56"/>
      <c r="USL31" s="56"/>
      <c r="USM31" s="56"/>
      <c r="USN31" s="56"/>
      <c r="USO31" s="56"/>
      <c r="USP31" s="56"/>
      <c r="USQ31" s="56"/>
      <c r="USR31" s="56"/>
      <c r="USS31" s="56"/>
      <c r="UST31" s="56"/>
      <c r="USU31" s="56"/>
      <c r="USV31" s="56"/>
      <c r="USW31" s="56"/>
      <c r="USX31" s="56"/>
      <c r="USY31" s="56"/>
      <c r="USZ31" s="56"/>
      <c r="UTA31" s="56"/>
      <c r="UTB31" s="56"/>
      <c r="UTC31" s="56"/>
      <c r="UTD31" s="56"/>
      <c r="UTE31" s="56"/>
      <c r="UTF31" s="56"/>
      <c r="UTG31" s="56"/>
      <c r="UTH31" s="56"/>
      <c r="UTI31" s="56"/>
      <c r="UTJ31" s="56"/>
      <c r="UTK31" s="56"/>
      <c r="UTL31" s="56"/>
      <c r="UTM31" s="56"/>
      <c r="UTN31" s="56"/>
      <c r="UTO31" s="56"/>
      <c r="UTP31" s="56"/>
      <c r="UTQ31" s="56"/>
      <c r="UTR31" s="56"/>
      <c r="UTS31" s="56"/>
      <c r="UTT31" s="56"/>
      <c r="UTU31" s="56"/>
      <c r="UTV31" s="56"/>
      <c r="UTW31" s="56"/>
      <c r="UTX31" s="56"/>
      <c r="UTY31" s="56"/>
      <c r="UTZ31" s="56"/>
      <c r="UUA31" s="56"/>
      <c r="UUB31" s="56"/>
      <c r="UUC31" s="56"/>
      <c r="UUD31" s="56"/>
      <c r="UUE31" s="56"/>
      <c r="UUF31" s="56"/>
      <c r="UUG31" s="56"/>
      <c r="UUH31" s="56"/>
      <c r="UUI31" s="56"/>
      <c r="UUJ31" s="56"/>
      <c r="UUK31" s="56"/>
      <c r="UUL31" s="56"/>
      <c r="UUM31" s="56"/>
      <c r="UUN31" s="56"/>
      <c r="UUO31" s="56"/>
      <c r="UUP31" s="56"/>
      <c r="UUQ31" s="56"/>
      <c r="UUR31" s="56"/>
      <c r="UUS31" s="56"/>
      <c r="UUT31" s="56"/>
      <c r="UUU31" s="56"/>
      <c r="UUV31" s="56"/>
      <c r="UUW31" s="56"/>
      <c r="UUX31" s="56"/>
      <c r="UUY31" s="56"/>
      <c r="UUZ31" s="56"/>
      <c r="UVA31" s="56"/>
      <c r="UVB31" s="56"/>
      <c r="UVC31" s="56"/>
      <c r="UVD31" s="56"/>
      <c r="UVE31" s="56"/>
      <c r="UVF31" s="56"/>
      <c r="UVG31" s="56"/>
      <c r="UVH31" s="56"/>
      <c r="UVI31" s="56"/>
      <c r="UVJ31" s="56"/>
      <c r="UVK31" s="56"/>
      <c r="UVL31" s="56"/>
      <c r="UVM31" s="56"/>
      <c r="UVN31" s="56"/>
      <c r="UVO31" s="56"/>
      <c r="UVP31" s="56"/>
      <c r="UVQ31" s="56"/>
      <c r="UVR31" s="56"/>
      <c r="UVS31" s="56"/>
      <c r="UVT31" s="56"/>
      <c r="UVU31" s="56"/>
      <c r="UVV31" s="56"/>
      <c r="UVW31" s="56"/>
      <c r="UVX31" s="56"/>
      <c r="UVY31" s="56"/>
      <c r="UVZ31" s="56"/>
      <c r="UWA31" s="56"/>
      <c r="UWB31" s="56"/>
      <c r="UWC31" s="56"/>
      <c r="UWD31" s="56"/>
      <c r="UWE31" s="56"/>
      <c r="UWF31" s="56"/>
      <c r="UWG31" s="56"/>
      <c r="UWH31" s="56"/>
      <c r="UWI31" s="56"/>
      <c r="UWJ31" s="56"/>
      <c r="UWK31" s="56"/>
      <c r="UWL31" s="56"/>
      <c r="UWM31" s="56"/>
      <c r="UWN31" s="56"/>
      <c r="UWO31" s="56"/>
      <c r="UWP31" s="56"/>
      <c r="UWQ31" s="56"/>
      <c r="UWR31" s="56"/>
      <c r="UWS31" s="56"/>
      <c r="UWT31" s="56"/>
      <c r="UWU31" s="56"/>
      <c r="UWV31" s="56"/>
      <c r="UWW31" s="56"/>
      <c r="UWX31" s="56"/>
      <c r="UWY31" s="56"/>
      <c r="UWZ31" s="56"/>
      <c r="UXA31" s="56"/>
      <c r="UXB31" s="56"/>
      <c r="UXC31" s="56"/>
      <c r="UXD31" s="56"/>
      <c r="UXE31" s="56"/>
      <c r="UXF31" s="56"/>
      <c r="UXG31" s="56"/>
      <c r="UXH31" s="56"/>
      <c r="UXI31" s="56"/>
      <c r="UXJ31" s="56"/>
      <c r="UXK31" s="56"/>
      <c r="UXL31" s="56"/>
      <c r="UXM31" s="56"/>
      <c r="UXN31" s="56"/>
      <c r="UXO31" s="56"/>
      <c r="UXP31" s="56"/>
      <c r="UXQ31" s="56"/>
      <c r="UXR31" s="56"/>
      <c r="UXS31" s="56"/>
      <c r="UXT31" s="56"/>
      <c r="UXU31" s="56"/>
      <c r="UXV31" s="56"/>
      <c r="UXW31" s="56"/>
      <c r="UXX31" s="56"/>
      <c r="UXY31" s="56"/>
      <c r="UXZ31" s="56"/>
      <c r="UYA31" s="56"/>
      <c r="UYB31" s="56"/>
      <c r="UYC31" s="56"/>
      <c r="UYD31" s="56"/>
      <c r="UYE31" s="56"/>
      <c r="UYF31" s="56"/>
      <c r="UYG31" s="56"/>
      <c r="UYH31" s="56"/>
      <c r="UYI31" s="56"/>
      <c r="UYJ31" s="56"/>
      <c r="UYK31" s="56"/>
      <c r="UYL31" s="56"/>
      <c r="UYM31" s="56"/>
      <c r="UYN31" s="56"/>
      <c r="UYO31" s="56"/>
      <c r="UYP31" s="56"/>
      <c r="UYQ31" s="56"/>
      <c r="UYR31" s="56"/>
      <c r="UYS31" s="56"/>
      <c r="UYT31" s="56"/>
      <c r="UYU31" s="56"/>
      <c r="UYV31" s="56"/>
      <c r="UYW31" s="56"/>
      <c r="UYX31" s="56"/>
      <c r="UYY31" s="56"/>
      <c r="UYZ31" s="56"/>
      <c r="UZA31" s="56"/>
      <c r="UZB31" s="56"/>
      <c r="UZC31" s="56"/>
      <c r="UZD31" s="56"/>
      <c r="UZE31" s="56"/>
      <c r="UZF31" s="56"/>
      <c r="UZG31" s="56"/>
      <c r="UZH31" s="56"/>
      <c r="UZI31" s="56"/>
      <c r="UZJ31" s="56"/>
      <c r="UZK31" s="56"/>
      <c r="UZL31" s="56"/>
      <c r="UZM31" s="56"/>
      <c r="UZN31" s="56"/>
      <c r="UZO31" s="56"/>
      <c r="UZP31" s="56"/>
      <c r="UZQ31" s="56"/>
      <c r="UZR31" s="56"/>
      <c r="UZS31" s="56"/>
      <c r="UZT31" s="56"/>
      <c r="UZU31" s="56"/>
      <c r="UZV31" s="56"/>
      <c r="UZW31" s="56"/>
      <c r="UZX31" s="56"/>
      <c r="UZY31" s="56"/>
      <c r="UZZ31" s="56"/>
      <c r="VAA31" s="56"/>
      <c r="VAB31" s="56"/>
      <c r="VAC31" s="56"/>
      <c r="VAD31" s="56"/>
      <c r="VAE31" s="56"/>
      <c r="VAF31" s="56"/>
      <c r="VAG31" s="56"/>
      <c r="VAH31" s="56"/>
      <c r="VAI31" s="56"/>
      <c r="VAJ31" s="56"/>
      <c r="VAK31" s="56"/>
      <c r="VAL31" s="56"/>
      <c r="VAM31" s="56"/>
      <c r="VAN31" s="56"/>
      <c r="VAO31" s="56"/>
      <c r="VAP31" s="56"/>
      <c r="VAQ31" s="56"/>
      <c r="VAR31" s="56"/>
      <c r="VAS31" s="56"/>
      <c r="VAT31" s="56"/>
      <c r="VAU31" s="56"/>
      <c r="VAV31" s="56"/>
      <c r="VAW31" s="56"/>
      <c r="VAX31" s="56"/>
      <c r="VAY31" s="56"/>
      <c r="VAZ31" s="56"/>
      <c r="VBA31" s="56"/>
      <c r="VBB31" s="56"/>
      <c r="VBC31" s="56"/>
      <c r="VBD31" s="56"/>
      <c r="VBE31" s="56"/>
      <c r="VBF31" s="56"/>
      <c r="VBG31" s="56"/>
      <c r="VBH31" s="56"/>
      <c r="VBI31" s="56"/>
      <c r="VBJ31" s="56"/>
      <c r="VBK31" s="56"/>
      <c r="VBL31" s="56"/>
      <c r="VBM31" s="56"/>
      <c r="VBN31" s="56"/>
      <c r="VBO31" s="56"/>
      <c r="VBP31" s="56"/>
      <c r="VBQ31" s="56"/>
      <c r="VBR31" s="56"/>
      <c r="VBS31" s="56"/>
      <c r="VBT31" s="56"/>
      <c r="VBU31" s="56"/>
      <c r="VBV31" s="56"/>
      <c r="VBW31" s="56"/>
      <c r="VBX31" s="56"/>
      <c r="VBY31" s="56"/>
      <c r="VBZ31" s="56"/>
      <c r="VCA31" s="56"/>
      <c r="VCB31" s="56"/>
      <c r="VCC31" s="56"/>
      <c r="VCD31" s="56"/>
      <c r="VCE31" s="56"/>
      <c r="VCF31" s="56"/>
      <c r="VCG31" s="56"/>
      <c r="VCH31" s="56"/>
      <c r="VCI31" s="56"/>
      <c r="VCJ31" s="56"/>
      <c r="VCK31" s="56"/>
      <c r="VCL31" s="56"/>
      <c r="VCM31" s="56"/>
      <c r="VCN31" s="56"/>
      <c r="VCO31" s="56"/>
      <c r="VCP31" s="56"/>
      <c r="VCQ31" s="56"/>
      <c r="VCR31" s="56"/>
      <c r="VCS31" s="56"/>
      <c r="VCT31" s="56"/>
      <c r="VCU31" s="56"/>
      <c r="VCV31" s="56"/>
      <c r="VCW31" s="56"/>
      <c r="VCX31" s="56"/>
      <c r="VCY31" s="56"/>
      <c r="VCZ31" s="56"/>
      <c r="VDA31" s="56"/>
      <c r="VDB31" s="56"/>
      <c r="VDC31" s="56"/>
      <c r="VDD31" s="56"/>
      <c r="VDE31" s="56"/>
      <c r="VDF31" s="56"/>
      <c r="VDG31" s="56"/>
      <c r="VDH31" s="56"/>
      <c r="VDI31" s="56"/>
      <c r="VDJ31" s="56"/>
      <c r="VDK31" s="56"/>
      <c r="VDL31" s="56"/>
      <c r="VDM31" s="56"/>
      <c r="VDN31" s="56"/>
      <c r="VDO31" s="56"/>
      <c r="VDP31" s="56"/>
      <c r="VDQ31" s="56"/>
      <c r="VDR31" s="56"/>
      <c r="VDS31" s="56"/>
      <c r="VDT31" s="56"/>
      <c r="VDU31" s="56"/>
      <c r="VDV31" s="56"/>
      <c r="VDW31" s="56"/>
      <c r="VDX31" s="56"/>
      <c r="VDY31" s="56"/>
      <c r="VDZ31" s="56"/>
      <c r="VEA31" s="56"/>
      <c r="VEB31" s="56"/>
      <c r="VEC31" s="56"/>
      <c r="VED31" s="56"/>
      <c r="VEE31" s="56"/>
      <c r="VEF31" s="56"/>
      <c r="VEG31" s="56"/>
      <c r="VEH31" s="56"/>
      <c r="VEI31" s="56"/>
      <c r="VEJ31" s="56"/>
      <c r="VEK31" s="56"/>
      <c r="VEL31" s="56"/>
      <c r="VEM31" s="56"/>
      <c r="VEN31" s="56"/>
      <c r="VEO31" s="56"/>
      <c r="VEP31" s="56"/>
      <c r="VEQ31" s="56"/>
      <c r="VER31" s="56"/>
      <c r="VES31" s="56"/>
      <c r="VET31" s="56"/>
      <c r="VEU31" s="56"/>
      <c r="VEV31" s="56"/>
      <c r="VEW31" s="56"/>
      <c r="VEX31" s="56"/>
      <c r="VEY31" s="56"/>
      <c r="VEZ31" s="56"/>
      <c r="VFA31" s="56"/>
      <c r="VFB31" s="56"/>
      <c r="VFC31" s="56"/>
      <c r="VFD31" s="56"/>
      <c r="VFE31" s="56"/>
      <c r="VFF31" s="56"/>
      <c r="VFG31" s="56"/>
      <c r="VFH31" s="56"/>
      <c r="VFI31" s="56"/>
      <c r="VFJ31" s="56"/>
      <c r="VFK31" s="56"/>
      <c r="VFL31" s="56"/>
      <c r="VFM31" s="56"/>
      <c r="VFN31" s="56"/>
      <c r="VFO31" s="56"/>
      <c r="VFP31" s="56"/>
      <c r="VFQ31" s="56"/>
      <c r="VFR31" s="56"/>
      <c r="VFS31" s="56"/>
      <c r="VFT31" s="56"/>
      <c r="VFU31" s="56"/>
      <c r="VFV31" s="56"/>
      <c r="VFW31" s="56"/>
      <c r="VFX31" s="56"/>
      <c r="VFY31" s="56"/>
      <c r="VFZ31" s="56"/>
      <c r="VGA31" s="56"/>
      <c r="VGB31" s="56"/>
      <c r="VGC31" s="56"/>
      <c r="VGD31" s="56"/>
      <c r="VGE31" s="56"/>
      <c r="VGF31" s="56"/>
      <c r="VGG31" s="56"/>
      <c r="VGH31" s="56"/>
      <c r="VGI31" s="56"/>
      <c r="VGJ31" s="56"/>
      <c r="VGK31" s="56"/>
      <c r="VGL31" s="56"/>
      <c r="VGM31" s="56"/>
      <c r="VGN31" s="56"/>
      <c r="VGO31" s="56"/>
      <c r="VGP31" s="56"/>
      <c r="VGQ31" s="56"/>
      <c r="VGR31" s="56"/>
      <c r="VGS31" s="56"/>
      <c r="VGT31" s="56"/>
      <c r="VGU31" s="56"/>
      <c r="VGV31" s="56"/>
      <c r="VGW31" s="56"/>
      <c r="VGX31" s="56"/>
      <c r="VGY31" s="56"/>
      <c r="VGZ31" s="56"/>
      <c r="VHA31" s="56"/>
      <c r="VHB31" s="56"/>
      <c r="VHC31" s="56"/>
      <c r="VHD31" s="56"/>
      <c r="VHE31" s="56"/>
      <c r="VHF31" s="56"/>
      <c r="VHG31" s="56"/>
      <c r="VHH31" s="56"/>
      <c r="VHI31" s="56"/>
      <c r="VHJ31" s="56"/>
      <c r="VHK31" s="56"/>
      <c r="VHL31" s="56"/>
      <c r="VHM31" s="56"/>
      <c r="VHN31" s="56"/>
      <c r="VHO31" s="56"/>
      <c r="VHP31" s="56"/>
      <c r="VHQ31" s="56"/>
      <c r="VHR31" s="56"/>
      <c r="VHS31" s="56"/>
      <c r="VHT31" s="56"/>
      <c r="VHU31" s="56"/>
      <c r="VHV31" s="56"/>
      <c r="VHW31" s="56"/>
      <c r="VHX31" s="56"/>
      <c r="VHY31" s="56"/>
      <c r="VHZ31" s="56"/>
      <c r="VIA31" s="56"/>
      <c r="VIB31" s="56"/>
      <c r="VIC31" s="56"/>
      <c r="VID31" s="56"/>
      <c r="VIE31" s="56"/>
      <c r="VIF31" s="56"/>
      <c r="VIG31" s="56"/>
      <c r="VIH31" s="56"/>
      <c r="VII31" s="56"/>
      <c r="VIJ31" s="56"/>
      <c r="VIK31" s="56"/>
      <c r="VIL31" s="56"/>
      <c r="VIM31" s="56"/>
      <c r="VIN31" s="56"/>
      <c r="VIO31" s="56"/>
      <c r="VIP31" s="56"/>
      <c r="VIQ31" s="56"/>
      <c r="VIR31" s="56"/>
      <c r="VIS31" s="56"/>
      <c r="VIT31" s="56"/>
      <c r="VIU31" s="56"/>
      <c r="VIV31" s="56"/>
      <c r="VIW31" s="56"/>
      <c r="VIX31" s="56"/>
      <c r="VIY31" s="56"/>
      <c r="VIZ31" s="56"/>
      <c r="VJA31" s="56"/>
      <c r="VJB31" s="56"/>
      <c r="VJC31" s="56"/>
      <c r="VJD31" s="56"/>
      <c r="VJE31" s="56"/>
      <c r="VJF31" s="56"/>
      <c r="VJG31" s="56"/>
      <c r="VJH31" s="56"/>
      <c r="VJI31" s="56"/>
      <c r="VJJ31" s="56"/>
      <c r="VJK31" s="56"/>
      <c r="VJL31" s="56"/>
      <c r="VJM31" s="56"/>
      <c r="VJN31" s="56"/>
      <c r="VJO31" s="56"/>
      <c r="VJP31" s="56"/>
      <c r="VJQ31" s="56"/>
      <c r="VJR31" s="56"/>
      <c r="VJS31" s="56"/>
      <c r="VJT31" s="56"/>
      <c r="VJU31" s="56"/>
      <c r="VJV31" s="56"/>
      <c r="VJW31" s="56"/>
      <c r="VJX31" s="56"/>
      <c r="VJY31" s="56"/>
      <c r="VJZ31" s="56"/>
      <c r="VKA31" s="56"/>
      <c r="VKB31" s="56"/>
      <c r="VKC31" s="56"/>
      <c r="VKD31" s="56"/>
      <c r="VKE31" s="56"/>
      <c r="VKF31" s="56"/>
      <c r="VKG31" s="56"/>
      <c r="VKH31" s="56"/>
      <c r="VKI31" s="56"/>
      <c r="VKJ31" s="56"/>
      <c r="VKK31" s="56"/>
      <c r="VKL31" s="56"/>
      <c r="VKM31" s="56"/>
      <c r="VKN31" s="56"/>
      <c r="VKO31" s="56"/>
      <c r="VKP31" s="56"/>
      <c r="VKQ31" s="56"/>
      <c r="VKR31" s="56"/>
      <c r="VKS31" s="56"/>
      <c r="VKT31" s="56"/>
      <c r="VKU31" s="56"/>
      <c r="VKV31" s="56"/>
      <c r="VKW31" s="56"/>
      <c r="VKX31" s="56"/>
      <c r="VKY31" s="56"/>
      <c r="VKZ31" s="56"/>
      <c r="VLA31" s="56"/>
      <c r="VLB31" s="56"/>
      <c r="VLC31" s="56"/>
      <c r="VLD31" s="56"/>
      <c r="VLE31" s="56"/>
      <c r="VLF31" s="56"/>
      <c r="VLG31" s="56"/>
      <c r="VLH31" s="56"/>
      <c r="VLI31" s="56"/>
      <c r="VLJ31" s="56"/>
      <c r="VLK31" s="56"/>
      <c r="VLL31" s="56"/>
      <c r="VLM31" s="56"/>
      <c r="VLN31" s="56"/>
      <c r="VLO31" s="56"/>
      <c r="VLP31" s="56"/>
      <c r="VLQ31" s="56"/>
      <c r="VLR31" s="56"/>
      <c r="VLS31" s="56"/>
      <c r="VLT31" s="56"/>
      <c r="VLU31" s="56"/>
      <c r="VLV31" s="56"/>
      <c r="VLW31" s="56"/>
      <c r="VLX31" s="56"/>
      <c r="VLY31" s="56"/>
      <c r="VLZ31" s="56"/>
      <c r="VMA31" s="56"/>
      <c r="VMB31" s="56"/>
      <c r="VMC31" s="56"/>
      <c r="VMD31" s="56"/>
      <c r="VME31" s="56"/>
      <c r="VMF31" s="56"/>
      <c r="VMG31" s="56"/>
      <c r="VMH31" s="56"/>
      <c r="VMI31" s="56"/>
      <c r="VMJ31" s="56"/>
      <c r="VMK31" s="56"/>
      <c r="VML31" s="56"/>
      <c r="VMM31" s="56"/>
      <c r="VMN31" s="56"/>
      <c r="VMO31" s="56"/>
      <c r="VMP31" s="56"/>
      <c r="VMQ31" s="56"/>
      <c r="VMR31" s="56"/>
      <c r="VMS31" s="56"/>
      <c r="VMT31" s="56"/>
      <c r="VMU31" s="56"/>
      <c r="VMV31" s="56"/>
      <c r="VMW31" s="56"/>
      <c r="VMX31" s="56"/>
      <c r="VMY31" s="56"/>
      <c r="VMZ31" s="56"/>
      <c r="VNA31" s="56"/>
      <c r="VNB31" s="56"/>
      <c r="VNC31" s="56"/>
      <c r="VND31" s="56"/>
      <c r="VNE31" s="56"/>
      <c r="VNF31" s="56"/>
      <c r="VNG31" s="56"/>
      <c r="VNH31" s="56"/>
      <c r="VNI31" s="56"/>
      <c r="VNJ31" s="56"/>
      <c r="VNK31" s="56"/>
      <c r="VNL31" s="56"/>
      <c r="VNM31" s="56"/>
      <c r="VNN31" s="56"/>
      <c r="VNO31" s="56"/>
      <c r="VNP31" s="56"/>
      <c r="VNQ31" s="56"/>
      <c r="VNR31" s="56"/>
      <c r="VNS31" s="56"/>
      <c r="VNT31" s="56"/>
      <c r="VNU31" s="56"/>
      <c r="VNV31" s="56"/>
      <c r="VNW31" s="56"/>
      <c r="VNX31" s="56"/>
      <c r="VNY31" s="56"/>
      <c r="VNZ31" s="56"/>
      <c r="VOA31" s="56"/>
      <c r="VOB31" s="56"/>
      <c r="VOC31" s="56"/>
      <c r="VOD31" s="56"/>
      <c r="VOE31" s="56"/>
      <c r="VOF31" s="56"/>
      <c r="VOG31" s="56"/>
      <c r="VOH31" s="56"/>
      <c r="VOI31" s="56"/>
      <c r="VOJ31" s="56"/>
      <c r="VOK31" s="56"/>
      <c r="VOL31" s="56"/>
      <c r="VOM31" s="56"/>
      <c r="VON31" s="56"/>
      <c r="VOO31" s="56"/>
      <c r="VOP31" s="56"/>
      <c r="VOQ31" s="56"/>
      <c r="VOR31" s="56"/>
      <c r="VOS31" s="56"/>
      <c r="VOT31" s="56"/>
      <c r="VOU31" s="56"/>
      <c r="VOV31" s="56"/>
      <c r="VOW31" s="56"/>
      <c r="VOX31" s="56"/>
      <c r="VOY31" s="56"/>
      <c r="VOZ31" s="56"/>
      <c r="VPA31" s="56"/>
      <c r="VPB31" s="56"/>
      <c r="VPC31" s="56"/>
      <c r="VPD31" s="56"/>
      <c r="VPE31" s="56"/>
      <c r="VPF31" s="56"/>
      <c r="VPG31" s="56"/>
      <c r="VPH31" s="56"/>
      <c r="VPI31" s="56"/>
      <c r="VPJ31" s="56"/>
      <c r="VPK31" s="56"/>
      <c r="VPL31" s="56"/>
      <c r="VPM31" s="56"/>
      <c r="VPN31" s="56"/>
      <c r="VPO31" s="56"/>
      <c r="VPP31" s="56"/>
      <c r="VPQ31" s="56"/>
      <c r="VPR31" s="56"/>
      <c r="VPS31" s="56"/>
      <c r="VPT31" s="56"/>
      <c r="VPU31" s="56"/>
      <c r="VPV31" s="56"/>
      <c r="VPW31" s="56"/>
      <c r="VPX31" s="56"/>
      <c r="VPY31" s="56"/>
      <c r="VPZ31" s="56"/>
      <c r="VQA31" s="56"/>
      <c r="VQB31" s="56"/>
      <c r="VQC31" s="56"/>
      <c r="VQD31" s="56"/>
      <c r="VQE31" s="56"/>
      <c r="VQF31" s="56"/>
      <c r="VQG31" s="56"/>
      <c r="VQH31" s="56"/>
      <c r="VQI31" s="56"/>
      <c r="VQJ31" s="56"/>
      <c r="VQK31" s="56"/>
      <c r="VQL31" s="56"/>
      <c r="VQM31" s="56"/>
      <c r="VQN31" s="56"/>
      <c r="VQO31" s="56"/>
      <c r="VQP31" s="56"/>
      <c r="VQQ31" s="56"/>
      <c r="VQR31" s="56"/>
      <c r="VQS31" s="56"/>
      <c r="VQT31" s="56"/>
      <c r="VQU31" s="56"/>
      <c r="VQV31" s="56"/>
      <c r="VQW31" s="56"/>
      <c r="VQX31" s="56"/>
      <c r="VQY31" s="56"/>
      <c r="VQZ31" s="56"/>
      <c r="VRA31" s="56"/>
      <c r="VRB31" s="56"/>
      <c r="VRC31" s="56"/>
      <c r="VRD31" s="56"/>
      <c r="VRE31" s="56"/>
      <c r="VRF31" s="56"/>
      <c r="VRG31" s="56"/>
      <c r="VRH31" s="56"/>
      <c r="VRI31" s="56"/>
      <c r="VRJ31" s="56"/>
      <c r="VRK31" s="56"/>
      <c r="VRL31" s="56"/>
      <c r="VRM31" s="56"/>
      <c r="VRN31" s="56"/>
      <c r="VRO31" s="56"/>
      <c r="VRP31" s="56"/>
      <c r="VRQ31" s="56"/>
      <c r="VRR31" s="56"/>
      <c r="VRS31" s="56"/>
      <c r="VRT31" s="56"/>
      <c r="VRU31" s="56"/>
      <c r="VRV31" s="56"/>
      <c r="VRW31" s="56"/>
      <c r="VRX31" s="56"/>
      <c r="VRY31" s="56"/>
      <c r="VRZ31" s="56"/>
      <c r="VSA31" s="56"/>
      <c r="VSB31" s="56"/>
      <c r="VSC31" s="56"/>
      <c r="VSD31" s="56"/>
      <c r="VSE31" s="56"/>
      <c r="VSF31" s="56"/>
      <c r="VSG31" s="56"/>
      <c r="VSH31" s="56"/>
      <c r="VSI31" s="56"/>
      <c r="VSJ31" s="56"/>
      <c r="VSK31" s="56"/>
      <c r="VSL31" s="56"/>
      <c r="VSM31" s="56"/>
      <c r="VSN31" s="56"/>
      <c r="VSO31" s="56"/>
      <c r="VSP31" s="56"/>
      <c r="VSQ31" s="56"/>
      <c r="VSR31" s="56"/>
      <c r="VSS31" s="56"/>
      <c r="VST31" s="56"/>
      <c r="VSU31" s="56"/>
      <c r="VSV31" s="56"/>
      <c r="VSW31" s="56"/>
      <c r="VSX31" s="56"/>
      <c r="VSY31" s="56"/>
      <c r="VSZ31" s="56"/>
      <c r="VTA31" s="56"/>
      <c r="VTB31" s="56"/>
      <c r="VTC31" s="56"/>
      <c r="VTD31" s="56"/>
      <c r="VTE31" s="56"/>
      <c r="VTF31" s="56"/>
      <c r="VTG31" s="56"/>
      <c r="VTH31" s="56"/>
      <c r="VTI31" s="56"/>
      <c r="VTJ31" s="56"/>
      <c r="VTK31" s="56"/>
      <c r="VTL31" s="56"/>
      <c r="VTM31" s="56"/>
      <c r="VTN31" s="56"/>
      <c r="VTO31" s="56"/>
      <c r="VTP31" s="56"/>
      <c r="VTQ31" s="56"/>
      <c r="VTR31" s="56"/>
      <c r="VTS31" s="56"/>
      <c r="VTT31" s="56"/>
      <c r="VTU31" s="56"/>
      <c r="VTV31" s="56"/>
      <c r="VTW31" s="56"/>
      <c r="VTX31" s="56"/>
      <c r="VTY31" s="56"/>
      <c r="VTZ31" s="56"/>
      <c r="VUA31" s="56"/>
      <c r="VUB31" s="56"/>
      <c r="VUC31" s="56"/>
      <c r="VUD31" s="56"/>
      <c r="VUE31" s="56"/>
      <c r="VUF31" s="56"/>
      <c r="VUG31" s="56"/>
      <c r="VUH31" s="56"/>
      <c r="VUI31" s="56"/>
      <c r="VUJ31" s="56"/>
      <c r="VUK31" s="56"/>
      <c r="VUL31" s="56"/>
      <c r="VUM31" s="56"/>
      <c r="VUN31" s="56"/>
      <c r="VUO31" s="56"/>
      <c r="VUP31" s="56"/>
      <c r="VUQ31" s="56"/>
      <c r="VUR31" s="56"/>
      <c r="VUS31" s="56"/>
      <c r="VUT31" s="56"/>
      <c r="VUU31" s="56"/>
      <c r="VUV31" s="56"/>
      <c r="VUW31" s="56"/>
      <c r="VUX31" s="56"/>
      <c r="VUY31" s="56"/>
      <c r="VUZ31" s="56"/>
      <c r="VVA31" s="56"/>
      <c r="VVB31" s="56"/>
      <c r="VVC31" s="56"/>
      <c r="VVD31" s="56"/>
      <c r="VVE31" s="56"/>
      <c r="VVF31" s="56"/>
      <c r="VVG31" s="56"/>
      <c r="VVH31" s="56"/>
      <c r="VVI31" s="56"/>
      <c r="VVJ31" s="56"/>
      <c r="VVK31" s="56"/>
      <c r="VVL31" s="56"/>
      <c r="VVM31" s="56"/>
      <c r="VVN31" s="56"/>
      <c r="VVO31" s="56"/>
      <c r="VVP31" s="56"/>
      <c r="VVQ31" s="56"/>
      <c r="VVR31" s="56"/>
      <c r="VVS31" s="56"/>
      <c r="VVT31" s="56"/>
      <c r="VVU31" s="56"/>
      <c r="VVV31" s="56"/>
      <c r="VVW31" s="56"/>
      <c r="VVX31" s="56"/>
      <c r="VVY31" s="56"/>
      <c r="VVZ31" s="56"/>
      <c r="VWA31" s="56"/>
      <c r="VWB31" s="56"/>
      <c r="VWC31" s="56"/>
      <c r="VWD31" s="56"/>
      <c r="VWE31" s="56"/>
      <c r="VWF31" s="56"/>
      <c r="VWG31" s="56"/>
      <c r="VWH31" s="56"/>
      <c r="VWI31" s="56"/>
      <c r="VWJ31" s="56"/>
      <c r="VWK31" s="56"/>
      <c r="VWL31" s="56"/>
      <c r="VWM31" s="56"/>
      <c r="VWN31" s="56"/>
      <c r="VWO31" s="56"/>
      <c r="VWP31" s="56"/>
      <c r="VWQ31" s="56"/>
      <c r="VWR31" s="56"/>
      <c r="VWS31" s="56"/>
      <c r="VWT31" s="56"/>
      <c r="VWU31" s="56"/>
      <c r="VWV31" s="56"/>
      <c r="VWW31" s="56"/>
      <c r="VWX31" s="56"/>
      <c r="VWY31" s="56"/>
      <c r="VWZ31" s="56"/>
      <c r="VXA31" s="56"/>
      <c r="VXB31" s="56"/>
      <c r="VXC31" s="56"/>
      <c r="VXD31" s="56"/>
      <c r="VXE31" s="56"/>
      <c r="VXF31" s="56"/>
      <c r="VXG31" s="56"/>
      <c r="VXH31" s="56"/>
      <c r="VXI31" s="56"/>
      <c r="VXJ31" s="56"/>
      <c r="VXK31" s="56"/>
      <c r="VXL31" s="56"/>
      <c r="VXM31" s="56"/>
      <c r="VXN31" s="56"/>
      <c r="VXO31" s="56"/>
      <c r="VXP31" s="56"/>
      <c r="VXQ31" s="56"/>
      <c r="VXR31" s="56"/>
      <c r="VXS31" s="56"/>
      <c r="VXT31" s="56"/>
      <c r="VXU31" s="56"/>
      <c r="VXV31" s="56"/>
      <c r="VXW31" s="56"/>
      <c r="VXX31" s="56"/>
      <c r="VXY31" s="56"/>
      <c r="VXZ31" s="56"/>
      <c r="VYA31" s="56"/>
      <c r="VYB31" s="56"/>
      <c r="VYC31" s="56"/>
      <c r="VYD31" s="56"/>
      <c r="VYE31" s="56"/>
      <c r="VYF31" s="56"/>
      <c r="VYG31" s="56"/>
      <c r="VYH31" s="56"/>
      <c r="VYI31" s="56"/>
      <c r="VYJ31" s="56"/>
      <c r="VYK31" s="56"/>
      <c r="VYL31" s="56"/>
      <c r="VYM31" s="56"/>
      <c r="VYN31" s="56"/>
      <c r="VYO31" s="56"/>
      <c r="VYP31" s="56"/>
      <c r="VYQ31" s="56"/>
      <c r="VYR31" s="56"/>
      <c r="VYS31" s="56"/>
      <c r="VYT31" s="56"/>
      <c r="VYU31" s="56"/>
      <c r="VYV31" s="56"/>
      <c r="VYW31" s="56"/>
      <c r="VYX31" s="56"/>
      <c r="VYY31" s="56"/>
      <c r="VYZ31" s="56"/>
      <c r="VZA31" s="56"/>
      <c r="VZB31" s="56"/>
      <c r="VZC31" s="56"/>
      <c r="VZD31" s="56"/>
      <c r="VZE31" s="56"/>
      <c r="VZF31" s="56"/>
      <c r="VZG31" s="56"/>
      <c r="VZH31" s="56"/>
      <c r="VZI31" s="56"/>
      <c r="VZJ31" s="56"/>
      <c r="VZK31" s="56"/>
      <c r="VZL31" s="56"/>
      <c r="VZM31" s="56"/>
      <c r="VZN31" s="56"/>
      <c r="VZO31" s="56"/>
      <c r="VZP31" s="56"/>
      <c r="VZQ31" s="56"/>
      <c r="VZR31" s="56"/>
      <c r="VZS31" s="56"/>
      <c r="VZT31" s="56"/>
      <c r="VZU31" s="56"/>
      <c r="VZV31" s="56"/>
      <c r="VZW31" s="56"/>
      <c r="VZX31" s="56"/>
      <c r="VZY31" s="56"/>
      <c r="VZZ31" s="56"/>
      <c r="WAA31" s="56"/>
      <c r="WAB31" s="56"/>
      <c r="WAC31" s="56"/>
      <c r="WAD31" s="56"/>
      <c r="WAE31" s="56"/>
      <c r="WAF31" s="56"/>
      <c r="WAG31" s="56"/>
      <c r="WAH31" s="56"/>
      <c r="WAI31" s="56"/>
      <c r="WAJ31" s="56"/>
      <c r="WAK31" s="56"/>
      <c r="WAL31" s="56"/>
      <c r="WAM31" s="56"/>
      <c r="WAN31" s="56"/>
      <c r="WAO31" s="56"/>
      <c r="WAP31" s="56"/>
      <c r="WAQ31" s="56"/>
      <c r="WAR31" s="56"/>
      <c r="WAS31" s="56"/>
      <c r="WAT31" s="56"/>
      <c r="WAU31" s="56"/>
      <c r="WAV31" s="56"/>
      <c r="WAW31" s="56"/>
      <c r="WAX31" s="56"/>
      <c r="WAY31" s="56"/>
      <c r="WAZ31" s="56"/>
      <c r="WBA31" s="56"/>
      <c r="WBB31" s="56"/>
      <c r="WBC31" s="56"/>
      <c r="WBD31" s="56"/>
      <c r="WBE31" s="56"/>
      <c r="WBF31" s="56"/>
      <c r="WBG31" s="56"/>
      <c r="WBH31" s="56"/>
      <c r="WBI31" s="56"/>
      <c r="WBJ31" s="56"/>
      <c r="WBK31" s="56"/>
      <c r="WBL31" s="56"/>
      <c r="WBM31" s="56"/>
      <c r="WBN31" s="56"/>
      <c r="WBO31" s="56"/>
      <c r="WBP31" s="56"/>
      <c r="WBQ31" s="56"/>
      <c r="WBR31" s="56"/>
      <c r="WBS31" s="56"/>
      <c r="WBT31" s="56"/>
      <c r="WBU31" s="56"/>
      <c r="WBV31" s="56"/>
      <c r="WBW31" s="56"/>
      <c r="WBX31" s="56"/>
      <c r="WBY31" s="56"/>
      <c r="WBZ31" s="56"/>
      <c r="WCA31" s="56"/>
      <c r="WCB31" s="56"/>
      <c r="WCC31" s="56"/>
      <c r="WCD31" s="56"/>
      <c r="WCE31" s="56"/>
      <c r="WCF31" s="56"/>
      <c r="WCG31" s="56"/>
      <c r="WCH31" s="56"/>
      <c r="WCI31" s="56"/>
      <c r="WCJ31" s="56"/>
      <c r="WCK31" s="56"/>
      <c r="WCL31" s="56"/>
      <c r="WCM31" s="56"/>
      <c r="WCN31" s="56"/>
      <c r="WCO31" s="56"/>
      <c r="WCP31" s="56"/>
      <c r="WCQ31" s="56"/>
      <c r="WCR31" s="56"/>
      <c r="WCS31" s="56"/>
      <c r="WCT31" s="56"/>
      <c r="WCU31" s="56"/>
      <c r="WCV31" s="56"/>
      <c r="WCW31" s="56"/>
      <c r="WCX31" s="56"/>
      <c r="WCY31" s="56"/>
      <c r="WCZ31" s="56"/>
      <c r="WDA31" s="56"/>
      <c r="WDB31" s="56"/>
      <c r="WDC31" s="56"/>
      <c r="WDD31" s="56"/>
      <c r="WDE31" s="56"/>
      <c r="WDF31" s="56"/>
      <c r="WDG31" s="56"/>
      <c r="WDH31" s="56"/>
      <c r="WDI31" s="56"/>
      <c r="WDJ31" s="56"/>
      <c r="WDK31" s="56"/>
      <c r="WDL31" s="56"/>
      <c r="WDM31" s="56"/>
      <c r="WDN31" s="56"/>
      <c r="WDO31" s="56"/>
      <c r="WDP31" s="56"/>
      <c r="WDQ31" s="56"/>
      <c r="WDR31" s="56"/>
      <c r="WDS31" s="56"/>
      <c r="WDT31" s="56"/>
      <c r="WDU31" s="56"/>
      <c r="WDV31" s="56"/>
      <c r="WDW31" s="56"/>
      <c r="WDX31" s="56"/>
      <c r="WDY31" s="56"/>
      <c r="WDZ31" s="56"/>
      <c r="WEA31" s="56"/>
      <c r="WEB31" s="56"/>
      <c r="WEC31" s="56"/>
      <c r="WED31" s="56"/>
      <c r="WEE31" s="56"/>
      <c r="WEF31" s="56"/>
      <c r="WEG31" s="56"/>
      <c r="WEH31" s="56"/>
      <c r="WEI31" s="56"/>
      <c r="WEJ31" s="56"/>
      <c r="WEK31" s="56"/>
      <c r="WEL31" s="56"/>
      <c r="WEM31" s="56"/>
      <c r="WEN31" s="56"/>
      <c r="WEO31" s="56"/>
      <c r="WEP31" s="56"/>
      <c r="WEQ31" s="56"/>
      <c r="WER31" s="56"/>
      <c r="WES31" s="56"/>
      <c r="WET31" s="56"/>
      <c r="WEU31" s="56"/>
      <c r="WEV31" s="56"/>
      <c r="WEW31" s="56"/>
      <c r="WEX31" s="56"/>
      <c r="WEY31" s="56"/>
      <c r="WEZ31" s="56"/>
      <c r="WFA31" s="56"/>
      <c r="WFB31" s="56"/>
      <c r="WFC31" s="56"/>
      <c r="WFD31" s="56"/>
      <c r="WFE31" s="56"/>
      <c r="WFF31" s="56"/>
      <c r="WFG31" s="56"/>
      <c r="WFH31" s="56"/>
      <c r="WFI31" s="56"/>
      <c r="WFJ31" s="56"/>
      <c r="WFK31" s="56"/>
      <c r="WFL31" s="56"/>
      <c r="WFM31" s="56"/>
      <c r="WFN31" s="56"/>
      <c r="WFO31" s="56"/>
      <c r="WFP31" s="56"/>
      <c r="WFQ31" s="56"/>
      <c r="WFR31" s="56"/>
      <c r="WFS31" s="56"/>
      <c r="WFT31" s="56"/>
      <c r="WFU31" s="56"/>
      <c r="WFV31" s="56"/>
      <c r="WFW31" s="56"/>
      <c r="WFX31" s="56"/>
      <c r="WFY31" s="56"/>
      <c r="WFZ31" s="56"/>
      <c r="WGA31" s="56"/>
      <c r="WGB31" s="56"/>
      <c r="WGC31" s="56"/>
      <c r="WGD31" s="56"/>
      <c r="WGE31" s="56"/>
      <c r="WGF31" s="56"/>
      <c r="WGG31" s="56"/>
      <c r="WGH31" s="56"/>
      <c r="WGI31" s="56"/>
      <c r="WGJ31" s="56"/>
      <c r="WGK31" s="56"/>
      <c r="WGL31" s="56"/>
      <c r="WGM31" s="56"/>
      <c r="WGN31" s="56"/>
      <c r="WGO31" s="56"/>
      <c r="WGP31" s="56"/>
      <c r="WGQ31" s="56"/>
      <c r="WGR31" s="56"/>
      <c r="WGS31" s="56"/>
      <c r="WGT31" s="56"/>
      <c r="WGU31" s="56"/>
      <c r="WGV31" s="56"/>
      <c r="WGW31" s="56"/>
      <c r="WGX31" s="56"/>
      <c r="WGY31" s="56"/>
      <c r="WGZ31" s="56"/>
      <c r="WHA31" s="56"/>
      <c r="WHB31" s="56"/>
      <c r="WHC31" s="56"/>
      <c r="WHD31" s="56"/>
      <c r="WHE31" s="56"/>
      <c r="WHF31" s="56"/>
      <c r="WHG31" s="56"/>
      <c r="WHH31" s="56"/>
      <c r="WHI31" s="56"/>
      <c r="WHJ31" s="56"/>
      <c r="WHK31" s="56"/>
      <c r="WHL31" s="56"/>
      <c r="WHM31" s="56"/>
      <c r="WHN31" s="56"/>
      <c r="WHO31" s="56"/>
      <c r="WHP31" s="56"/>
      <c r="WHQ31" s="56"/>
      <c r="WHR31" s="56"/>
      <c r="WHS31" s="56"/>
      <c r="WHT31" s="56"/>
      <c r="WHU31" s="56"/>
      <c r="WHV31" s="56"/>
      <c r="WHW31" s="56"/>
      <c r="WHX31" s="56"/>
      <c r="WHY31" s="56"/>
      <c r="WHZ31" s="56"/>
      <c r="WIA31" s="56"/>
      <c r="WIB31" s="56"/>
      <c r="WIC31" s="56"/>
      <c r="WID31" s="56"/>
      <c r="WIE31" s="56"/>
      <c r="WIF31" s="56"/>
      <c r="WIG31" s="56"/>
      <c r="WIH31" s="56"/>
      <c r="WII31" s="56"/>
      <c r="WIJ31" s="56"/>
      <c r="WIK31" s="56"/>
      <c r="WIL31" s="56"/>
      <c r="WIM31" s="56"/>
      <c r="WIN31" s="56"/>
      <c r="WIO31" s="56"/>
      <c r="WIP31" s="56"/>
      <c r="WIQ31" s="56"/>
      <c r="WIR31" s="56"/>
      <c r="WIS31" s="56"/>
      <c r="WIT31" s="56"/>
      <c r="WIU31" s="56"/>
      <c r="WIV31" s="56"/>
      <c r="WIW31" s="56"/>
      <c r="WIX31" s="56"/>
      <c r="WIY31" s="56"/>
      <c r="WIZ31" s="56"/>
      <c r="WJA31" s="56"/>
      <c r="WJB31" s="56"/>
      <c r="WJC31" s="56"/>
      <c r="WJD31" s="56"/>
      <c r="WJE31" s="56"/>
      <c r="WJF31" s="56"/>
      <c r="WJG31" s="56"/>
      <c r="WJH31" s="56"/>
      <c r="WJI31" s="56"/>
      <c r="WJJ31" s="56"/>
      <c r="WJK31" s="56"/>
      <c r="WJL31" s="56"/>
      <c r="WJM31" s="56"/>
      <c r="WJN31" s="56"/>
      <c r="WJO31" s="56"/>
      <c r="WJP31" s="56"/>
      <c r="WJQ31" s="56"/>
      <c r="WJR31" s="56"/>
      <c r="WJS31" s="56"/>
      <c r="WJT31" s="56"/>
      <c r="WJU31" s="56"/>
      <c r="WJV31" s="56"/>
      <c r="WJW31" s="56"/>
      <c r="WJX31" s="56"/>
      <c r="WJY31" s="56"/>
      <c r="WJZ31" s="56"/>
      <c r="WKA31" s="56"/>
      <c r="WKB31" s="56"/>
      <c r="WKC31" s="56"/>
      <c r="WKD31" s="56"/>
      <c r="WKE31" s="56"/>
      <c r="WKF31" s="56"/>
      <c r="WKG31" s="56"/>
      <c r="WKH31" s="56"/>
      <c r="WKI31" s="56"/>
      <c r="WKJ31" s="56"/>
      <c r="WKK31" s="56"/>
      <c r="WKL31" s="56"/>
      <c r="WKM31" s="56"/>
      <c r="WKN31" s="56"/>
      <c r="WKO31" s="56"/>
      <c r="WKP31" s="56"/>
      <c r="WKQ31" s="56"/>
      <c r="WKR31" s="56"/>
      <c r="WKS31" s="56"/>
      <c r="WKT31" s="56"/>
      <c r="WKU31" s="56"/>
      <c r="WKV31" s="56"/>
      <c r="WKW31" s="56"/>
      <c r="WKX31" s="56"/>
      <c r="WKY31" s="56"/>
      <c r="WKZ31" s="56"/>
      <c r="WLA31" s="56"/>
      <c r="WLB31" s="56"/>
      <c r="WLC31" s="56"/>
      <c r="WLD31" s="56"/>
      <c r="WLE31" s="56"/>
      <c r="WLF31" s="56"/>
      <c r="WLG31" s="56"/>
      <c r="WLH31" s="56"/>
      <c r="WLI31" s="56"/>
      <c r="WLJ31" s="56"/>
      <c r="WLK31" s="56"/>
      <c r="WLL31" s="56"/>
      <c r="WLM31" s="56"/>
      <c r="WLN31" s="56"/>
      <c r="WLO31" s="56"/>
      <c r="WLP31" s="56"/>
      <c r="WLQ31" s="56"/>
      <c r="WLR31" s="56"/>
      <c r="WLS31" s="56"/>
      <c r="WLT31" s="56"/>
      <c r="WLU31" s="56"/>
      <c r="WLV31" s="56"/>
      <c r="WLW31" s="56"/>
      <c r="WLX31" s="56"/>
      <c r="WLY31" s="56"/>
      <c r="WLZ31" s="56"/>
      <c r="WMA31" s="56"/>
      <c r="WMB31" s="56"/>
      <c r="WMC31" s="56"/>
      <c r="WMD31" s="56"/>
      <c r="WME31" s="56"/>
      <c r="WMF31" s="56"/>
      <c r="WMG31" s="56"/>
      <c r="WMH31" s="56"/>
      <c r="WMI31" s="56"/>
      <c r="WMJ31" s="56"/>
      <c r="WMK31" s="56"/>
      <c r="WML31" s="56"/>
      <c r="WMM31" s="56"/>
      <c r="WMN31" s="56"/>
      <c r="WMO31" s="56"/>
      <c r="WMP31" s="56"/>
      <c r="WMQ31" s="56"/>
      <c r="WMR31" s="56"/>
      <c r="WMS31" s="56"/>
      <c r="WMT31" s="56"/>
      <c r="WMU31" s="56"/>
      <c r="WMV31" s="56"/>
      <c r="WMW31" s="56"/>
      <c r="WMX31" s="56"/>
      <c r="WMY31" s="56"/>
      <c r="WMZ31" s="56"/>
      <c r="WNA31" s="56"/>
      <c r="WNB31" s="56"/>
      <c r="WNC31" s="56"/>
      <c r="WND31" s="56"/>
      <c r="WNE31" s="56"/>
      <c r="WNF31" s="56"/>
      <c r="WNG31" s="56"/>
      <c r="WNH31" s="56"/>
      <c r="WNI31" s="56"/>
      <c r="WNJ31" s="56"/>
      <c r="WNK31" s="56"/>
      <c r="WNL31" s="56"/>
      <c r="WNM31" s="56"/>
      <c r="WNN31" s="56"/>
      <c r="WNO31" s="56"/>
      <c r="WNP31" s="56"/>
      <c r="WNQ31" s="56"/>
      <c r="WNR31" s="56"/>
      <c r="WNS31" s="56"/>
      <c r="WNT31" s="56"/>
      <c r="WNU31" s="56"/>
      <c r="WNV31" s="56"/>
      <c r="WNW31" s="56"/>
      <c r="WNX31" s="56"/>
      <c r="WNY31" s="56"/>
      <c r="WNZ31" s="56"/>
      <c r="WOA31" s="56"/>
      <c r="WOB31" s="56"/>
      <c r="WOC31" s="56"/>
      <c r="WOD31" s="56"/>
      <c r="WOE31" s="56"/>
      <c r="WOF31" s="56"/>
      <c r="WOG31" s="56"/>
      <c r="WOH31" s="56"/>
      <c r="WOI31" s="56"/>
      <c r="WOJ31" s="56"/>
      <c r="WOK31" s="56"/>
      <c r="WOL31" s="56"/>
      <c r="WOM31" s="56"/>
      <c r="WON31" s="56"/>
      <c r="WOO31" s="56"/>
      <c r="WOP31" s="56"/>
      <c r="WOQ31" s="56"/>
      <c r="WOR31" s="56"/>
      <c r="WOS31" s="56"/>
      <c r="WOT31" s="56"/>
      <c r="WOU31" s="56"/>
      <c r="WOV31" s="56"/>
      <c r="WOW31" s="56"/>
      <c r="WOX31" s="56"/>
      <c r="WOY31" s="56"/>
      <c r="WOZ31" s="56"/>
      <c r="WPA31" s="56"/>
      <c r="WPB31" s="56"/>
      <c r="WPC31" s="56"/>
      <c r="WPD31" s="56"/>
      <c r="WPE31" s="56"/>
      <c r="WPF31" s="56"/>
      <c r="WPG31" s="56"/>
      <c r="WPH31" s="56"/>
      <c r="WPI31" s="56"/>
      <c r="WPJ31" s="56"/>
      <c r="WPK31" s="56"/>
      <c r="WPL31" s="56"/>
      <c r="WPM31" s="56"/>
      <c r="WPN31" s="56"/>
      <c r="WPO31" s="56"/>
      <c r="WPP31" s="56"/>
      <c r="WPQ31" s="56"/>
      <c r="WPR31" s="56"/>
      <c r="WPS31" s="56"/>
      <c r="WPT31" s="56"/>
      <c r="WPU31" s="56"/>
      <c r="WPV31" s="56"/>
      <c r="WPW31" s="56"/>
      <c r="WPX31" s="56"/>
      <c r="WPY31" s="56"/>
      <c r="WPZ31" s="56"/>
      <c r="WQA31" s="56"/>
      <c r="WQB31" s="56"/>
      <c r="WQC31" s="56"/>
      <c r="WQD31" s="56"/>
      <c r="WQE31" s="56"/>
      <c r="WQF31" s="56"/>
      <c r="WQG31" s="56"/>
      <c r="WQH31" s="56"/>
      <c r="WQI31" s="56"/>
      <c r="WQJ31" s="56"/>
      <c r="WQK31" s="56"/>
      <c r="WQL31" s="56"/>
      <c r="WQM31" s="56"/>
      <c r="WQN31" s="56"/>
      <c r="WQO31" s="56"/>
      <c r="WQP31" s="56"/>
      <c r="WQQ31" s="56"/>
      <c r="WQR31" s="56"/>
      <c r="WQS31" s="56"/>
      <c r="WQT31" s="56"/>
      <c r="WQU31" s="56"/>
      <c r="WQV31" s="56"/>
      <c r="WQW31" s="56"/>
      <c r="WQX31" s="56"/>
      <c r="WQY31" s="56"/>
      <c r="WQZ31" s="56"/>
      <c r="WRA31" s="56"/>
      <c r="WRB31" s="56"/>
      <c r="WRC31" s="56"/>
      <c r="WRD31" s="56"/>
      <c r="WRE31" s="56"/>
      <c r="WRF31" s="56"/>
      <c r="WRG31" s="56"/>
      <c r="WRH31" s="56"/>
      <c r="WRI31" s="56"/>
      <c r="WRJ31" s="56"/>
      <c r="WRK31" s="56"/>
      <c r="WRL31" s="56"/>
      <c r="WRM31" s="56"/>
      <c r="WRN31" s="56"/>
      <c r="WRO31" s="56"/>
      <c r="WRP31" s="56"/>
      <c r="WRQ31" s="56"/>
      <c r="WRR31" s="56"/>
      <c r="WRS31" s="56"/>
      <c r="WRT31" s="56"/>
      <c r="WRU31" s="56"/>
      <c r="WRV31" s="56"/>
      <c r="WRW31" s="56"/>
      <c r="WRX31" s="56"/>
      <c r="WRY31" s="56"/>
      <c r="WRZ31" s="56"/>
      <c r="WSA31" s="56"/>
      <c r="WSB31" s="56"/>
      <c r="WSC31" s="56"/>
      <c r="WSD31" s="56"/>
      <c r="WSE31" s="56"/>
      <c r="WSF31" s="56"/>
      <c r="WSG31" s="56"/>
      <c r="WSH31" s="56"/>
      <c r="WSI31" s="56"/>
      <c r="WSJ31" s="56"/>
      <c r="WSK31" s="56"/>
      <c r="WSL31" s="56"/>
      <c r="WSM31" s="56"/>
      <c r="WSN31" s="56"/>
      <c r="WSO31" s="56"/>
      <c r="WSP31" s="56"/>
      <c r="WSQ31" s="56"/>
      <c r="WSR31" s="56"/>
      <c r="WSS31" s="56"/>
      <c r="WST31" s="56"/>
      <c r="WSU31" s="56"/>
      <c r="WSV31" s="56"/>
      <c r="WSW31" s="56"/>
      <c r="WSX31" s="56"/>
      <c r="WSY31" s="56"/>
      <c r="WSZ31" s="56"/>
      <c r="WTA31" s="56"/>
      <c r="WTB31" s="56"/>
      <c r="WTC31" s="56"/>
      <c r="WTD31" s="56"/>
      <c r="WTE31" s="56"/>
      <c r="WTF31" s="56"/>
      <c r="WTG31" s="56"/>
      <c r="WTH31" s="56"/>
      <c r="WTI31" s="56"/>
      <c r="WTJ31" s="56"/>
      <c r="WTK31" s="56"/>
      <c r="WTL31" s="56"/>
      <c r="WTM31" s="56"/>
      <c r="WTN31" s="56"/>
      <c r="WTO31" s="56"/>
      <c r="WTP31" s="56"/>
      <c r="WTQ31" s="56"/>
      <c r="WTR31" s="56"/>
      <c r="WTS31" s="56"/>
      <c r="WTT31" s="56"/>
      <c r="WTU31" s="56"/>
      <c r="WTV31" s="56"/>
      <c r="WTW31" s="56"/>
      <c r="WTX31" s="56"/>
      <c r="WTY31" s="56"/>
      <c r="WTZ31" s="56"/>
      <c r="WUA31" s="56"/>
      <c r="WUB31" s="56"/>
      <c r="WUC31" s="56"/>
      <c r="WUD31" s="56"/>
      <c r="WUE31" s="56"/>
      <c r="WUF31" s="56"/>
      <c r="WUG31" s="56"/>
      <c r="WUH31" s="56"/>
      <c r="WUI31" s="56"/>
      <c r="WUJ31" s="56"/>
      <c r="WUK31" s="56"/>
      <c r="WUL31" s="56"/>
      <c r="WUM31" s="56"/>
      <c r="WUN31" s="56"/>
      <c r="WUO31" s="56"/>
      <c r="WUP31" s="56"/>
      <c r="WUQ31" s="56"/>
      <c r="WUR31" s="56"/>
      <c r="WUS31" s="56"/>
      <c r="WUT31" s="56"/>
      <c r="WUU31" s="56"/>
      <c r="WUV31" s="56"/>
      <c r="WUW31" s="56"/>
      <c r="WUX31" s="56"/>
      <c r="WUY31" s="56"/>
      <c r="WUZ31" s="56"/>
      <c r="WVA31" s="56"/>
      <c r="WVB31" s="56"/>
      <c r="WVC31" s="56"/>
      <c r="WVD31" s="56"/>
      <c r="WVE31" s="56"/>
      <c r="WVF31" s="56"/>
      <c r="WVG31" s="56"/>
      <c r="WVH31" s="56"/>
      <c r="WVI31" s="56"/>
      <c r="WVJ31" s="56"/>
      <c r="WVK31" s="56"/>
      <c r="WVL31" s="56"/>
      <c r="WVM31" s="56"/>
      <c r="WVN31" s="56"/>
      <c r="WVO31" s="56"/>
      <c r="WVP31" s="56"/>
      <c r="WVQ31" s="56"/>
      <c r="WVR31" s="56"/>
      <c r="WVS31" s="56"/>
      <c r="WVT31" s="56"/>
      <c r="WVU31" s="56"/>
      <c r="WVV31" s="56"/>
      <c r="WVW31" s="56"/>
      <c r="WVX31" s="56"/>
      <c r="WVY31" s="56"/>
      <c r="WVZ31" s="56"/>
      <c r="WWA31" s="56"/>
      <c r="WWB31" s="56"/>
      <c r="WWC31" s="56"/>
      <c r="WWD31" s="56"/>
      <c r="WWE31" s="56"/>
      <c r="WWF31" s="56"/>
      <c r="WWG31" s="56"/>
      <c r="WWH31" s="56"/>
      <c r="WWI31" s="56"/>
      <c r="WWJ31" s="56"/>
      <c r="WWK31" s="56"/>
      <c r="WWL31" s="56"/>
      <c r="WWM31" s="56"/>
      <c r="WWN31" s="56"/>
      <c r="WWO31" s="56"/>
      <c r="WWP31" s="56"/>
      <c r="WWQ31" s="56"/>
      <c r="WWR31" s="56"/>
      <c r="WWS31" s="56"/>
      <c r="WWT31" s="56"/>
      <c r="WWU31" s="56"/>
      <c r="WWV31" s="56"/>
      <c r="WWW31" s="56"/>
      <c r="WWX31" s="56"/>
      <c r="WWY31" s="56"/>
      <c r="WWZ31" s="56"/>
      <c r="WXA31" s="56"/>
      <c r="WXB31" s="56"/>
      <c r="WXC31" s="56"/>
      <c r="WXD31" s="56"/>
      <c r="WXE31" s="56"/>
      <c r="WXF31" s="56"/>
      <c r="WXG31" s="56"/>
      <c r="WXH31" s="56"/>
      <c r="WXI31" s="56"/>
      <c r="WXJ31" s="56"/>
      <c r="WXK31" s="56"/>
      <c r="WXL31" s="56"/>
      <c r="WXM31" s="56"/>
      <c r="WXN31" s="56"/>
      <c r="WXO31" s="56"/>
      <c r="WXP31" s="56"/>
      <c r="WXQ31" s="56"/>
      <c r="WXR31" s="56"/>
      <c r="WXS31" s="56"/>
      <c r="WXT31" s="56"/>
      <c r="WXU31" s="56"/>
      <c r="WXV31" s="56"/>
      <c r="WXW31" s="56"/>
      <c r="WXX31" s="56"/>
      <c r="WXY31" s="56"/>
      <c r="WXZ31" s="56"/>
      <c r="WYA31" s="56"/>
      <c r="WYB31" s="56"/>
      <c r="WYC31" s="56"/>
      <c r="WYD31" s="56"/>
      <c r="WYE31" s="56"/>
      <c r="WYF31" s="56"/>
      <c r="WYG31" s="56"/>
      <c r="WYH31" s="56"/>
      <c r="WYI31" s="56"/>
      <c r="WYJ31" s="56"/>
      <c r="WYK31" s="56"/>
      <c r="WYL31" s="56"/>
      <c r="WYM31" s="56"/>
      <c r="WYN31" s="56"/>
      <c r="WYO31" s="56"/>
      <c r="WYP31" s="56"/>
      <c r="WYQ31" s="56"/>
      <c r="WYR31" s="56"/>
      <c r="WYS31" s="56"/>
      <c r="WYT31" s="56"/>
      <c r="WYU31" s="56"/>
      <c r="WYV31" s="56"/>
      <c r="WYW31" s="56"/>
      <c r="WYX31" s="56"/>
      <c r="WYY31" s="56"/>
      <c r="WYZ31" s="56"/>
      <c r="WZA31" s="56"/>
      <c r="WZB31" s="56"/>
      <c r="WZC31" s="56"/>
      <c r="WZD31" s="56"/>
      <c r="WZE31" s="56"/>
      <c r="WZF31" s="56"/>
      <c r="WZG31" s="56"/>
      <c r="WZH31" s="56"/>
      <c r="WZI31" s="56"/>
      <c r="WZJ31" s="56"/>
      <c r="WZK31" s="56"/>
      <c r="WZL31" s="56"/>
      <c r="WZM31" s="56"/>
      <c r="WZN31" s="56"/>
      <c r="WZO31" s="56"/>
      <c r="WZP31" s="56"/>
      <c r="WZQ31" s="56"/>
      <c r="WZR31" s="56"/>
      <c r="WZS31" s="56"/>
      <c r="WZT31" s="56"/>
      <c r="WZU31" s="56"/>
      <c r="WZV31" s="56"/>
      <c r="WZW31" s="56"/>
      <c r="WZX31" s="56"/>
      <c r="WZY31" s="56"/>
      <c r="WZZ31" s="56"/>
      <c r="XAA31" s="56"/>
      <c r="XAB31" s="56"/>
      <c r="XAC31" s="56"/>
      <c r="XAD31" s="56"/>
      <c r="XAE31" s="56"/>
      <c r="XAF31" s="56"/>
      <c r="XAG31" s="56"/>
      <c r="XAH31" s="56"/>
      <c r="XAI31" s="56"/>
      <c r="XAJ31" s="56"/>
      <c r="XAK31" s="56"/>
      <c r="XAL31" s="56"/>
      <c r="XAM31" s="56"/>
      <c r="XAN31" s="56"/>
      <c r="XAO31" s="56"/>
      <c r="XAP31" s="56"/>
      <c r="XAQ31" s="56"/>
      <c r="XAR31" s="56"/>
      <c r="XAS31" s="56"/>
      <c r="XAT31" s="56"/>
      <c r="XAU31" s="56"/>
      <c r="XAV31" s="56"/>
      <c r="XAW31" s="56"/>
      <c r="XAX31" s="56"/>
      <c r="XAY31" s="56"/>
      <c r="XAZ31" s="56"/>
      <c r="XBA31" s="56"/>
      <c r="XBB31" s="56"/>
      <c r="XBC31" s="56"/>
      <c r="XBD31" s="56"/>
      <c r="XBE31" s="56"/>
      <c r="XBF31" s="56"/>
      <c r="XBG31" s="56"/>
      <c r="XBH31" s="56"/>
      <c r="XBI31" s="56"/>
      <c r="XBJ31" s="56"/>
      <c r="XBK31" s="56"/>
      <c r="XBL31" s="56"/>
      <c r="XBM31" s="56"/>
      <c r="XBN31" s="56"/>
      <c r="XBO31" s="56"/>
      <c r="XBP31" s="56"/>
      <c r="XBQ31" s="56"/>
      <c r="XBR31" s="56"/>
      <c r="XBS31" s="56"/>
      <c r="XBT31" s="56"/>
      <c r="XBU31" s="56"/>
      <c r="XBV31" s="56"/>
      <c r="XBW31" s="56"/>
      <c r="XBX31" s="56"/>
      <c r="XBY31" s="56"/>
      <c r="XBZ31" s="56"/>
      <c r="XCA31" s="56"/>
      <c r="XCB31" s="56"/>
      <c r="XCC31" s="56"/>
      <c r="XCD31" s="56"/>
      <c r="XCE31" s="56"/>
      <c r="XCF31" s="56"/>
      <c r="XCG31" s="56"/>
      <c r="XCH31" s="56"/>
      <c r="XCI31" s="56"/>
      <c r="XCJ31" s="56"/>
      <c r="XCK31" s="56"/>
      <c r="XCL31" s="56"/>
      <c r="XCM31" s="56"/>
      <c r="XCN31" s="56"/>
      <c r="XCO31" s="56"/>
      <c r="XCP31" s="56"/>
      <c r="XCQ31" s="56"/>
      <c r="XCR31" s="56"/>
      <c r="XCS31" s="56"/>
      <c r="XCT31" s="56"/>
      <c r="XCU31" s="56"/>
      <c r="XCV31" s="56"/>
      <c r="XCW31" s="56"/>
      <c r="XCX31" s="56"/>
      <c r="XCY31" s="56"/>
      <c r="XCZ31" s="56"/>
      <c r="XDA31" s="56"/>
      <c r="XDB31" s="56"/>
      <c r="XDC31" s="56"/>
      <c r="XDD31" s="56"/>
      <c r="XDE31" s="56"/>
      <c r="XDF31" s="56"/>
      <c r="XDG31" s="56"/>
      <c r="XDH31" s="56"/>
      <c r="XDI31" s="56"/>
      <c r="XDJ31" s="56"/>
      <c r="XDK31" s="56"/>
      <c r="XDL31" s="56"/>
      <c r="XDM31" s="56"/>
      <c r="XDN31" s="56"/>
      <c r="XDO31" s="56"/>
      <c r="XDP31" s="56"/>
      <c r="XDQ31" s="56"/>
      <c r="XDR31" s="56"/>
      <c r="XDS31" s="56"/>
      <c r="XDT31" s="56"/>
      <c r="XDU31" s="56"/>
      <c r="XDV31" s="56"/>
      <c r="XDW31" s="56"/>
      <c r="XDX31" s="56"/>
      <c r="XDY31" s="56"/>
      <c r="XDZ31" s="56"/>
      <c r="XEA31" s="56"/>
      <c r="XEB31" s="56"/>
      <c r="XEC31" s="56"/>
      <c r="XED31" s="56"/>
      <c r="XEE31" s="56"/>
      <c r="XEF31" s="56"/>
      <c r="XEG31" s="56"/>
      <c r="XEH31" s="56"/>
      <c r="XEI31" s="56"/>
      <c r="XEJ31" s="56"/>
      <c r="XEK31" s="56"/>
      <c r="XEL31" s="56"/>
      <c r="XEM31" s="56"/>
      <c r="XEN31" s="56"/>
      <c r="XEO31" s="56"/>
      <c r="XEP31" s="56"/>
      <c r="XEQ31" s="56"/>
      <c r="XER31" s="56"/>
      <c r="XES31" s="56"/>
      <c r="XET31" s="56"/>
      <c r="XEU31" s="56"/>
      <c r="XEV31" s="56"/>
      <c r="XEW31" s="56"/>
      <c r="XEX31" s="56"/>
      <c r="XEY31" s="56"/>
      <c r="XEZ31" s="56"/>
      <c r="XFA31" s="56"/>
      <c r="XFB31" s="56"/>
      <c r="XFC31" s="56"/>
      <c r="XFD31" s="56"/>
    </row>
    <row r="32" spans="1:16384" ht="25.5" x14ac:dyDescent="0.2">
      <c r="A32" s="48" t="s">
        <v>577</v>
      </c>
      <c r="B32" s="55" t="s">
        <v>576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  <c r="IR32" s="56"/>
      <c r="IS32" s="56"/>
      <c r="IT32" s="56"/>
      <c r="IU32" s="56"/>
      <c r="IV32" s="56"/>
      <c r="IW32" s="56"/>
      <c r="IX32" s="56"/>
      <c r="IY32" s="56"/>
      <c r="IZ32" s="56"/>
      <c r="JA32" s="56"/>
      <c r="JB32" s="56"/>
      <c r="JC32" s="56"/>
      <c r="JD32" s="56"/>
      <c r="JE32" s="56"/>
      <c r="JF32" s="56"/>
      <c r="JG32" s="56"/>
      <c r="JH32" s="56"/>
      <c r="JI32" s="56"/>
      <c r="JJ32" s="56"/>
      <c r="JK32" s="56"/>
      <c r="JL32" s="56"/>
      <c r="JM32" s="56"/>
      <c r="JN32" s="56"/>
      <c r="JO32" s="56"/>
      <c r="JP32" s="56"/>
      <c r="JQ32" s="56"/>
      <c r="JR32" s="56"/>
      <c r="JS32" s="56"/>
      <c r="JT32" s="56"/>
      <c r="JU32" s="56"/>
      <c r="JV32" s="56"/>
      <c r="JW32" s="56"/>
      <c r="JX32" s="56"/>
      <c r="JY32" s="56"/>
      <c r="JZ32" s="56"/>
      <c r="KA32" s="56"/>
      <c r="KB32" s="56"/>
      <c r="KC32" s="56"/>
      <c r="KD32" s="56"/>
      <c r="KE32" s="56"/>
      <c r="KF32" s="56"/>
      <c r="KG32" s="56"/>
      <c r="KH32" s="56"/>
      <c r="KI32" s="56"/>
      <c r="KJ32" s="56"/>
      <c r="KK32" s="56"/>
      <c r="KL32" s="56"/>
      <c r="KM32" s="56"/>
      <c r="KN32" s="56"/>
      <c r="KO32" s="56"/>
      <c r="KP32" s="56"/>
      <c r="KQ32" s="56"/>
      <c r="KR32" s="56"/>
      <c r="KS32" s="56"/>
      <c r="KT32" s="56"/>
      <c r="KU32" s="56"/>
      <c r="KV32" s="56"/>
      <c r="KW32" s="56"/>
      <c r="KX32" s="56"/>
      <c r="KY32" s="56"/>
      <c r="KZ32" s="56"/>
      <c r="LA32" s="56"/>
      <c r="LB32" s="56"/>
      <c r="LC32" s="56"/>
      <c r="LD32" s="56"/>
      <c r="LE32" s="56"/>
      <c r="LF32" s="56"/>
      <c r="LG32" s="56"/>
      <c r="LH32" s="56"/>
      <c r="LI32" s="56"/>
      <c r="LJ32" s="56"/>
      <c r="LK32" s="56"/>
      <c r="LL32" s="56"/>
      <c r="LM32" s="56"/>
      <c r="LN32" s="56"/>
      <c r="LO32" s="56"/>
      <c r="LP32" s="56"/>
      <c r="LQ32" s="56"/>
      <c r="LR32" s="56"/>
      <c r="LS32" s="56"/>
      <c r="LT32" s="56"/>
      <c r="LU32" s="56"/>
      <c r="LV32" s="56"/>
      <c r="LW32" s="56"/>
      <c r="LX32" s="56"/>
      <c r="LY32" s="56"/>
      <c r="LZ32" s="56"/>
      <c r="MA32" s="56"/>
      <c r="MB32" s="56"/>
      <c r="MC32" s="56"/>
      <c r="MD32" s="56"/>
      <c r="ME32" s="56"/>
      <c r="MF32" s="56"/>
      <c r="MG32" s="56"/>
      <c r="MH32" s="56"/>
      <c r="MI32" s="56"/>
      <c r="MJ32" s="56"/>
      <c r="MK32" s="56"/>
      <c r="ML32" s="56"/>
      <c r="MM32" s="56"/>
      <c r="MN32" s="56"/>
      <c r="MO32" s="56"/>
      <c r="MP32" s="56"/>
      <c r="MQ32" s="56"/>
      <c r="MR32" s="56"/>
      <c r="MS32" s="56"/>
      <c r="MT32" s="56"/>
      <c r="MU32" s="56"/>
      <c r="MV32" s="56"/>
      <c r="MW32" s="56"/>
      <c r="MX32" s="56"/>
      <c r="MY32" s="56"/>
      <c r="MZ32" s="56"/>
      <c r="NA32" s="56"/>
      <c r="NB32" s="56"/>
      <c r="NC32" s="56"/>
      <c r="ND32" s="56"/>
      <c r="NE32" s="56"/>
      <c r="NF32" s="56"/>
      <c r="NG32" s="56"/>
      <c r="NH32" s="56"/>
      <c r="NI32" s="56"/>
      <c r="NJ32" s="56"/>
      <c r="NK32" s="56"/>
      <c r="NL32" s="56"/>
      <c r="NM32" s="56"/>
      <c r="NN32" s="56"/>
      <c r="NO32" s="56"/>
      <c r="NP32" s="56"/>
      <c r="NQ32" s="56"/>
      <c r="NR32" s="56"/>
      <c r="NS32" s="56"/>
      <c r="NT32" s="56"/>
      <c r="NU32" s="56"/>
      <c r="NV32" s="56"/>
      <c r="NW32" s="56"/>
      <c r="NX32" s="56"/>
      <c r="NY32" s="56"/>
      <c r="NZ32" s="56"/>
      <c r="OA32" s="56"/>
      <c r="OB32" s="56"/>
      <c r="OC32" s="56"/>
      <c r="OD32" s="56"/>
      <c r="OE32" s="56"/>
      <c r="OF32" s="56"/>
      <c r="OG32" s="56"/>
      <c r="OH32" s="56"/>
      <c r="OI32" s="56"/>
      <c r="OJ32" s="56"/>
      <c r="OK32" s="56"/>
      <c r="OL32" s="56"/>
      <c r="OM32" s="56"/>
      <c r="ON32" s="56"/>
      <c r="OO32" s="56"/>
      <c r="OP32" s="56"/>
      <c r="OQ32" s="56"/>
      <c r="OR32" s="56"/>
      <c r="OS32" s="56"/>
      <c r="OT32" s="56"/>
      <c r="OU32" s="56"/>
      <c r="OV32" s="56"/>
      <c r="OW32" s="56"/>
      <c r="OX32" s="56"/>
      <c r="OY32" s="56"/>
      <c r="OZ32" s="56"/>
      <c r="PA32" s="56"/>
      <c r="PB32" s="56"/>
      <c r="PC32" s="56"/>
      <c r="PD32" s="56"/>
      <c r="PE32" s="56"/>
      <c r="PF32" s="56"/>
      <c r="PG32" s="56"/>
      <c r="PH32" s="56"/>
      <c r="PI32" s="56"/>
      <c r="PJ32" s="56"/>
      <c r="PK32" s="56"/>
      <c r="PL32" s="56"/>
      <c r="PM32" s="56"/>
      <c r="PN32" s="56"/>
      <c r="PO32" s="56"/>
      <c r="PP32" s="56"/>
      <c r="PQ32" s="56"/>
      <c r="PR32" s="56"/>
      <c r="PS32" s="56"/>
      <c r="PT32" s="56"/>
      <c r="PU32" s="56"/>
      <c r="PV32" s="56"/>
      <c r="PW32" s="56"/>
      <c r="PX32" s="56"/>
      <c r="PY32" s="56"/>
      <c r="PZ32" s="56"/>
      <c r="QA32" s="56"/>
      <c r="QB32" s="56"/>
      <c r="QC32" s="56"/>
      <c r="QD32" s="56"/>
      <c r="QE32" s="56"/>
      <c r="QF32" s="56"/>
      <c r="QG32" s="56"/>
      <c r="QH32" s="56"/>
      <c r="QI32" s="56"/>
      <c r="QJ32" s="56"/>
      <c r="QK32" s="56"/>
      <c r="QL32" s="56"/>
      <c r="QM32" s="56"/>
      <c r="QN32" s="56"/>
      <c r="QO32" s="56"/>
      <c r="QP32" s="56"/>
      <c r="QQ32" s="56"/>
      <c r="QR32" s="56"/>
      <c r="QS32" s="56"/>
      <c r="QT32" s="56"/>
      <c r="QU32" s="56"/>
      <c r="QV32" s="56"/>
      <c r="QW32" s="56"/>
      <c r="QX32" s="56"/>
      <c r="QY32" s="56"/>
      <c r="QZ32" s="56"/>
      <c r="RA32" s="56"/>
      <c r="RB32" s="56"/>
      <c r="RC32" s="56"/>
      <c r="RD32" s="56"/>
      <c r="RE32" s="56"/>
      <c r="RF32" s="56"/>
      <c r="RG32" s="56"/>
      <c r="RH32" s="56"/>
      <c r="RI32" s="56"/>
      <c r="RJ32" s="56"/>
      <c r="RK32" s="56"/>
      <c r="RL32" s="56"/>
      <c r="RM32" s="56"/>
      <c r="RN32" s="56"/>
      <c r="RO32" s="56"/>
      <c r="RP32" s="56"/>
      <c r="RQ32" s="56"/>
      <c r="RR32" s="56"/>
      <c r="RS32" s="56"/>
      <c r="RT32" s="56"/>
      <c r="RU32" s="56"/>
      <c r="RV32" s="56"/>
      <c r="RW32" s="56"/>
      <c r="RX32" s="56"/>
      <c r="RY32" s="56"/>
      <c r="RZ32" s="56"/>
      <c r="SA32" s="56"/>
      <c r="SB32" s="56"/>
      <c r="SC32" s="56"/>
      <c r="SD32" s="56"/>
      <c r="SE32" s="56"/>
      <c r="SF32" s="56"/>
      <c r="SG32" s="56"/>
      <c r="SH32" s="56"/>
      <c r="SI32" s="56"/>
      <c r="SJ32" s="56"/>
      <c r="SK32" s="56"/>
      <c r="SL32" s="56"/>
      <c r="SM32" s="56"/>
      <c r="SN32" s="56"/>
      <c r="SO32" s="56"/>
      <c r="SP32" s="56"/>
      <c r="SQ32" s="56"/>
      <c r="SR32" s="56"/>
      <c r="SS32" s="56"/>
      <c r="ST32" s="56"/>
      <c r="SU32" s="56"/>
      <c r="SV32" s="56"/>
      <c r="SW32" s="56"/>
      <c r="SX32" s="56"/>
      <c r="SY32" s="56"/>
      <c r="SZ32" s="56"/>
      <c r="TA32" s="56"/>
      <c r="TB32" s="56"/>
      <c r="TC32" s="56"/>
      <c r="TD32" s="56"/>
      <c r="TE32" s="56"/>
      <c r="TF32" s="56"/>
      <c r="TG32" s="56"/>
      <c r="TH32" s="56"/>
      <c r="TI32" s="56"/>
      <c r="TJ32" s="56"/>
      <c r="TK32" s="56"/>
      <c r="TL32" s="56"/>
      <c r="TM32" s="56"/>
      <c r="TN32" s="56"/>
      <c r="TO32" s="56"/>
      <c r="TP32" s="56"/>
      <c r="TQ32" s="56"/>
      <c r="TR32" s="56"/>
      <c r="TS32" s="56"/>
      <c r="TT32" s="56"/>
      <c r="TU32" s="56"/>
      <c r="TV32" s="56"/>
      <c r="TW32" s="56"/>
      <c r="TX32" s="56"/>
      <c r="TY32" s="56"/>
      <c r="TZ32" s="56"/>
      <c r="UA32" s="56"/>
      <c r="UB32" s="56"/>
      <c r="UC32" s="56"/>
      <c r="UD32" s="56"/>
      <c r="UE32" s="56"/>
      <c r="UF32" s="56"/>
      <c r="UG32" s="56"/>
      <c r="UH32" s="56"/>
      <c r="UI32" s="56"/>
      <c r="UJ32" s="56"/>
      <c r="UK32" s="56"/>
      <c r="UL32" s="56"/>
      <c r="UM32" s="56"/>
      <c r="UN32" s="56"/>
      <c r="UO32" s="56"/>
      <c r="UP32" s="56"/>
      <c r="UQ32" s="56"/>
      <c r="UR32" s="56"/>
      <c r="US32" s="56"/>
      <c r="UT32" s="56"/>
      <c r="UU32" s="56"/>
      <c r="UV32" s="56"/>
      <c r="UW32" s="56"/>
      <c r="UX32" s="56"/>
      <c r="UY32" s="56"/>
      <c r="UZ32" s="56"/>
      <c r="VA32" s="56"/>
      <c r="VB32" s="56"/>
      <c r="VC32" s="56"/>
      <c r="VD32" s="56"/>
      <c r="VE32" s="56"/>
      <c r="VF32" s="56"/>
      <c r="VG32" s="56"/>
      <c r="VH32" s="56"/>
      <c r="VI32" s="56"/>
      <c r="VJ32" s="56"/>
      <c r="VK32" s="56"/>
      <c r="VL32" s="56"/>
      <c r="VM32" s="56"/>
      <c r="VN32" s="56"/>
      <c r="VO32" s="56"/>
      <c r="VP32" s="56"/>
      <c r="VQ32" s="56"/>
      <c r="VR32" s="56"/>
      <c r="VS32" s="56"/>
      <c r="VT32" s="56"/>
      <c r="VU32" s="56"/>
      <c r="VV32" s="56"/>
      <c r="VW32" s="56"/>
      <c r="VX32" s="56"/>
      <c r="VY32" s="56"/>
      <c r="VZ32" s="56"/>
      <c r="WA32" s="56"/>
      <c r="WB32" s="56"/>
      <c r="WC32" s="56"/>
      <c r="WD32" s="56"/>
      <c r="WE32" s="56"/>
      <c r="WF32" s="56"/>
      <c r="WG32" s="56"/>
      <c r="WH32" s="56"/>
      <c r="WI32" s="56"/>
      <c r="WJ32" s="56"/>
      <c r="WK32" s="56"/>
      <c r="WL32" s="56"/>
      <c r="WM32" s="56"/>
      <c r="WN32" s="56"/>
      <c r="WO32" s="56"/>
      <c r="WP32" s="56"/>
      <c r="WQ32" s="56"/>
      <c r="WR32" s="56"/>
      <c r="WS32" s="56"/>
      <c r="WT32" s="56"/>
      <c r="WU32" s="56"/>
      <c r="WV32" s="56"/>
      <c r="WW32" s="56"/>
      <c r="WX32" s="56"/>
      <c r="WY32" s="56"/>
      <c r="WZ32" s="56"/>
      <c r="XA32" s="56"/>
      <c r="XB32" s="56"/>
      <c r="XC32" s="56"/>
      <c r="XD32" s="56"/>
      <c r="XE32" s="56"/>
      <c r="XF32" s="56"/>
      <c r="XG32" s="56"/>
      <c r="XH32" s="56"/>
      <c r="XI32" s="56"/>
      <c r="XJ32" s="56"/>
      <c r="XK32" s="56"/>
      <c r="XL32" s="56"/>
      <c r="XM32" s="56"/>
      <c r="XN32" s="56"/>
      <c r="XO32" s="56"/>
      <c r="XP32" s="56"/>
      <c r="XQ32" s="56"/>
      <c r="XR32" s="56"/>
      <c r="XS32" s="56"/>
      <c r="XT32" s="56"/>
      <c r="XU32" s="56"/>
      <c r="XV32" s="56"/>
      <c r="XW32" s="56"/>
      <c r="XX32" s="56"/>
      <c r="XY32" s="56"/>
      <c r="XZ32" s="56"/>
      <c r="YA32" s="56"/>
      <c r="YB32" s="56"/>
      <c r="YC32" s="56"/>
      <c r="YD32" s="56"/>
      <c r="YE32" s="56"/>
      <c r="YF32" s="56"/>
      <c r="YG32" s="56"/>
      <c r="YH32" s="56"/>
      <c r="YI32" s="56"/>
      <c r="YJ32" s="56"/>
      <c r="YK32" s="56"/>
      <c r="YL32" s="56"/>
      <c r="YM32" s="56"/>
      <c r="YN32" s="56"/>
      <c r="YO32" s="56"/>
      <c r="YP32" s="56"/>
      <c r="YQ32" s="56"/>
      <c r="YR32" s="56"/>
      <c r="YS32" s="56"/>
      <c r="YT32" s="56"/>
      <c r="YU32" s="56"/>
      <c r="YV32" s="56"/>
      <c r="YW32" s="56"/>
      <c r="YX32" s="56"/>
      <c r="YY32" s="56"/>
      <c r="YZ32" s="56"/>
      <c r="ZA32" s="56"/>
      <c r="ZB32" s="56"/>
      <c r="ZC32" s="56"/>
      <c r="ZD32" s="56"/>
      <c r="ZE32" s="56"/>
      <c r="ZF32" s="56"/>
      <c r="ZG32" s="56"/>
      <c r="ZH32" s="56"/>
      <c r="ZI32" s="56"/>
      <c r="ZJ32" s="56"/>
      <c r="ZK32" s="56"/>
      <c r="ZL32" s="56"/>
      <c r="ZM32" s="56"/>
      <c r="ZN32" s="56"/>
      <c r="ZO32" s="56"/>
      <c r="ZP32" s="56"/>
      <c r="ZQ32" s="56"/>
      <c r="ZR32" s="56"/>
      <c r="ZS32" s="56"/>
      <c r="ZT32" s="56"/>
      <c r="ZU32" s="56"/>
      <c r="ZV32" s="56"/>
      <c r="ZW32" s="56"/>
      <c r="ZX32" s="56"/>
      <c r="ZY32" s="56"/>
      <c r="ZZ32" s="56"/>
      <c r="AAA32" s="56"/>
      <c r="AAB32" s="56"/>
      <c r="AAC32" s="56"/>
      <c r="AAD32" s="56"/>
      <c r="AAE32" s="56"/>
      <c r="AAF32" s="56"/>
      <c r="AAG32" s="56"/>
      <c r="AAH32" s="56"/>
      <c r="AAI32" s="56"/>
      <c r="AAJ32" s="56"/>
      <c r="AAK32" s="56"/>
      <c r="AAL32" s="56"/>
      <c r="AAM32" s="56"/>
      <c r="AAN32" s="56"/>
      <c r="AAO32" s="56"/>
      <c r="AAP32" s="56"/>
      <c r="AAQ32" s="56"/>
      <c r="AAR32" s="56"/>
      <c r="AAS32" s="56"/>
      <c r="AAT32" s="56"/>
      <c r="AAU32" s="56"/>
      <c r="AAV32" s="56"/>
      <c r="AAW32" s="56"/>
      <c r="AAX32" s="56"/>
      <c r="AAY32" s="56"/>
      <c r="AAZ32" s="56"/>
      <c r="ABA32" s="56"/>
      <c r="ABB32" s="56"/>
      <c r="ABC32" s="56"/>
      <c r="ABD32" s="56"/>
      <c r="ABE32" s="56"/>
      <c r="ABF32" s="56"/>
      <c r="ABG32" s="56"/>
      <c r="ABH32" s="56"/>
      <c r="ABI32" s="56"/>
      <c r="ABJ32" s="56"/>
      <c r="ABK32" s="56"/>
      <c r="ABL32" s="56"/>
      <c r="ABM32" s="56"/>
      <c r="ABN32" s="56"/>
      <c r="ABO32" s="56"/>
      <c r="ABP32" s="56"/>
      <c r="ABQ32" s="56"/>
      <c r="ABR32" s="56"/>
      <c r="ABS32" s="56"/>
      <c r="ABT32" s="56"/>
      <c r="ABU32" s="56"/>
      <c r="ABV32" s="56"/>
      <c r="ABW32" s="56"/>
      <c r="ABX32" s="56"/>
      <c r="ABY32" s="56"/>
      <c r="ABZ32" s="56"/>
      <c r="ACA32" s="56"/>
      <c r="ACB32" s="56"/>
      <c r="ACC32" s="56"/>
      <c r="ACD32" s="56"/>
      <c r="ACE32" s="56"/>
      <c r="ACF32" s="56"/>
      <c r="ACG32" s="56"/>
      <c r="ACH32" s="56"/>
      <c r="ACI32" s="56"/>
      <c r="ACJ32" s="56"/>
      <c r="ACK32" s="56"/>
      <c r="ACL32" s="56"/>
      <c r="ACM32" s="56"/>
      <c r="ACN32" s="56"/>
      <c r="ACO32" s="56"/>
      <c r="ACP32" s="56"/>
      <c r="ACQ32" s="56"/>
      <c r="ACR32" s="56"/>
      <c r="ACS32" s="56"/>
      <c r="ACT32" s="56"/>
      <c r="ACU32" s="56"/>
      <c r="ACV32" s="56"/>
      <c r="ACW32" s="56"/>
      <c r="ACX32" s="56"/>
      <c r="ACY32" s="56"/>
      <c r="ACZ32" s="56"/>
      <c r="ADA32" s="56"/>
      <c r="ADB32" s="56"/>
      <c r="ADC32" s="56"/>
      <c r="ADD32" s="56"/>
      <c r="ADE32" s="56"/>
      <c r="ADF32" s="56"/>
      <c r="ADG32" s="56"/>
      <c r="ADH32" s="56"/>
      <c r="ADI32" s="56"/>
      <c r="ADJ32" s="56"/>
      <c r="ADK32" s="56"/>
      <c r="ADL32" s="56"/>
      <c r="ADM32" s="56"/>
      <c r="ADN32" s="56"/>
      <c r="ADO32" s="56"/>
      <c r="ADP32" s="56"/>
      <c r="ADQ32" s="56"/>
      <c r="ADR32" s="56"/>
      <c r="ADS32" s="56"/>
      <c r="ADT32" s="56"/>
      <c r="ADU32" s="56"/>
      <c r="ADV32" s="56"/>
      <c r="ADW32" s="56"/>
      <c r="ADX32" s="56"/>
      <c r="ADY32" s="56"/>
      <c r="ADZ32" s="56"/>
      <c r="AEA32" s="56"/>
      <c r="AEB32" s="56"/>
      <c r="AEC32" s="56"/>
      <c r="AED32" s="56"/>
      <c r="AEE32" s="56"/>
      <c r="AEF32" s="56"/>
      <c r="AEG32" s="56"/>
      <c r="AEH32" s="56"/>
      <c r="AEI32" s="56"/>
      <c r="AEJ32" s="56"/>
      <c r="AEK32" s="56"/>
      <c r="AEL32" s="56"/>
      <c r="AEM32" s="56"/>
      <c r="AEN32" s="56"/>
      <c r="AEO32" s="56"/>
      <c r="AEP32" s="56"/>
      <c r="AEQ32" s="56"/>
      <c r="AER32" s="56"/>
      <c r="AES32" s="56"/>
      <c r="AET32" s="56"/>
      <c r="AEU32" s="56"/>
      <c r="AEV32" s="56"/>
      <c r="AEW32" s="56"/>
      <c r="AEX32" s="56"/>
      <c r="AEY32" s="56"/>
      <c r="AEZ32" s="56"/>
      <c r="AFA32" s="56"/>
      <c r="AFB32" s="56"/>
      <c r="AFC32" s="56"/>
      <c r="AFD32" s="56"/>
      <c r="AFE32" s="56"/>
      <c r="AFF32" s="56"/>
      <c r="AFG32" s="56"/>
      <c r="AFH32" s="56"/>
      <c r="AFI32" s="56"/>
      <c r="AFJ32" s="56"/>
      <c r="AFK32" s="56"/>
      <c r="AFL32" s="56"/>
      <c r="AFM32" s="56"/>
      <c r="AFN32" s="56"/>
      <c r="AFO32" s="56"/>
      <c r="AFP32" s="56"/>
      <c r="AFQ32" s="56"/>
      <c r="AFR32" s="56"/>
      <c r="AFS32" s="56"/>
      <c r="AFT32" s="56"/>
      <c r="AFU32" s="56"/>
      <c r="AFV32" s="56"/>
      <c r="AFW32" s="56"/>
      <c r="AFX32" s="56"/>
      <c r="AFY32" s="56"/>
      <c r="AFZ32" s="56"/>
      <c r="AGA32" s="56"/>
      <c r="AGB32" s="56"/>
      <c r="AGC32" s="56"/>
      <c r="AGD32" s="56"/>
      <c r="AGE32" s="56"/>
      <c r="AGF32" s="56"/>
      <c r="AGG32" s="56"/>
      <c r="AGH32" s="56"/>
      <c r="AGI32" s="56"/>
      <c r="AGJ32" s="56"/>
      <c r="AGK32" s="56"/>
      <c r="AGL32" s="56"/>
      <c r="AGM32" s="56"/>
      <c r="AGN32" s="56"/>
      <c r="AGO32" s="56"/>
      <c r="AGP32" s="56"/>
      <c r="AGQ32" s="56"/>
      <c r="AGR32" s="56"/>
      <c r="AGS32" s="56"/>
      <c r="AGT32" s="56"/>
      <c r="AGU32" s="56"/>
      <c r="AGV32" s="56"/>
      <c r="AGW32" s="56"/>
      <c r="AGX32" s="56"/>
      <c r="AGY32" s="56"/>
      <c r="AGZ32" s="56"/>
      <c r="AHA32" s="56"/>
      <c r="AHB32" s="56"/>
      <c r="AHC32" s="56"/>
      <c r="AHD32" s="56"/>
      <c r="AHE32" s="56"/>
      <c r="AHF32" s="56"/>
      <c r="AHG32" s="56"/>
      <c r="AHH32" s="56"/>
      <c r="AHI32" s="56"/>
      <c r="AHJ32" s="56"/>
      <c r="AHK32" s="56"/>
      <c r="AHL32" s="56"/>
      <c r="AHM32" s="56"/>
      <c r="AHN32" s="56"/>
      <c r="AHO32" s="56"/>
      <c r="AHP32" s="56"/>
      <c r="AHQ32" s="56"/>
      <c r="AHR32" s="56"/>
      <c r="AHS32" s="56"/>
      <c r="AHT32" s="56"/>
      <c r="AHU32" s="56"/>
      <c r="AHV32" s="56"/>
      <c r="AHW32" s="56"/>
      <c r="AHX32" s="56"/>
      <c r="AHY32" s="56"/>
      <c r="AHZ32" s="56"/>
      <c r="AIA32" s="56"/>
      <c r="AIB32" s="56"/>
      <c r="AIC32" s="56"/>
      <c r="AID32" s="56"/>
      <c r="AIE32" s="56"/>
      <c r="AIF32" s="56"/>
      <c r="AIG32" s="56"/>
      <c r="AIH32" s="56"/>
      <c r="AII32" s="56"/>
      <c r="AIJ32" s="56"/>
      <c r="AIK32" s="56"/>
      <c r="AIL32" s="56"/>
      <c r="AIM32" s="56"/>
      <c r="AIN32" s="56"/>
      <c r="AIO32" s="56"/>
      <c r="AIP32" s="56"/>
      <c r="AIQ32" s="56"/>
      <c r="AIR32" s="56"/>
      <c r="AIS32" s="56"/>
      <c r="AIT32" s="56"/>
      <c r="AIU32" s="56"/>
      <c r="AIV32" s="56"/>
      <c r="AIW32" s="56"/>
      <c r="AIX32" s="56"/>
      <c r="AIY32" s="56"/>
      <c r="AIZ32" s="56"/>
      <c r="AJA32" s="56"/>
      <c r="AJB32" s="56"/>
      <c r="AJC32" s="56"/>
      <c r="AJD32" s="56"/>
      <c r="AJE32" s="56"/>
      <c r="AJF32" s="56"/>
      <c r="AJG32" s="56"/>
      <c r="AJH32" s="56"/>
      <c r="AJI32" s="56"/>
      <c r="AJJ32" s="56"/>
      <c r="AJK32" s="56"/>
      <c r="AJL32" s="56"/>
      <c r="AJM32" s="56"/>
      <c r="AJN32" s="56"/>
      <c r="AJO32" s="56"/>
      <c r="AJP32" s="56"/>
      <c r="AJQ32" s="56"/>
      <c r="AJR32" s="56"/>
      <c r="AJS32" s="56"/>
      <c r="AJT32" s="56"/>
      <c r="AJU32" s="56"/>
      <c r="AJV32" s="56"/>
      <c r="AJW32" s="56"/>
      <c r="AJX32" s="56"/>
      <c r="AJY32" s="56"/>
      <c r="AJZ32" s="56"/>
      <c r="AKA32" s="56"/>
      <c r="AKB32" s="56"/>
      <c r="AKC32" s="56"/>
      <c r="AKD32" s="56"/>
      <c r="AKE32" s="56"/>
      <c r="AKF32" s="56"/>
      <c r="AKG32" s="56"/>
      <c r="AKH32" s="56"/>
      <c r="AKI32" s="56"/>
      <c r="AKJ32" s="56"/>
      <c r="AKK32" s="56"/>
      <c r="AKL32" s="56"/>
      <c r="AKM32" s="56"/>
      <c r="AKN32" s="56"/>
      <c r="AKO32" s="56"/>
      <c r="AKP32" s="56"/>
      <c r="AKQ32" s="56"/>
      <c r="AKR32" s="56"/>
      <c r="AKS32" s="56"/>
      <c r="AKT32" s="56"/>
      <c r="AKU32" s="56"/>
      <c r="AKV32" s="56"/>
      <c r="AKW32" s="56"/>
      <c r="AKX32" s="56"/>
      <c r="AKY32" s="56"/>
      <c r="AKZ32" s="56"/>
      <c r="ALA32" s="56"/>
      <c r="ALB32" s="56"/>
      <c r="ALC32" s="56"/>
      <c r="ALD32" s="56"/>
      <c r="ALE32" s="56"/>
      <c r="ALF32" s="56"/>
      <c r="ALG32" s="56"/>
      <c r="ALH32" s="56"/>
      <c r="ALI32" s="56"/>
      <c r="ALJ32" s="56"/>
      <c r="ALK32" s="56"/>
      <c r="ALL32" s="56"/>
      <c r="ALM32" s="56"/>
      <c r="ALN32" s="56"/>
      <c r="ALO32" s="56"/>
      <c r="ALP32" s="56"/>
      <c r="ALQ32" s="56"/>
      <c r="ALR32" s="56"/>
      <c r="ALS32" s="56"/>
      <c r="ALT32" s="56"/>
      <c r="ALU32" s="56"/>
      <c r="ALV32" s="56"/>
      <c r="ALW32" s="56"/>
      <c r="ALX32" s="56"/>
      <c r="ALY32" s="56"/>
      <c r="ALZ32" s="56"/>
      <c r="AMA32" s="56"/>
      <c r="AMB32" s="56"/>
      <c r="AMC32" s="56"/>
      <c r="AMD32" s="56"/>
      <c r="AME32" s="56"/>
      <c r="AMF32" s="56"/>
      <c r="AMG32" s="56"/>
      <c r="AMH32" s="56"/>
      <c r="AMI32" s="56"/>
      <c r="AMJ32" s="56"/>
      <c r="AMK32" s="56"/>
      <c r="AML32" s="56"/>
      <c r="AMM32" s="56"/>
      <c r="AMN32" s="56"/>
      <c r="AMO32" s="56"/>
      <c r="AMP32" s="56"/>
      <c r="AMQ32" s="56"/>
      <c r="AMR32" s="56"/>
      <c r="AMS32" s="56"/>
      <c r="AMT32" s="56"/>
      <c r="AMU32" s="56"/>
      <c r="AMV32" s="56"/>
      <c r="AMW32" s="56"/>
      <c r="AMX32" s="56"/>
      <c r="AMY32" s="56"/>
      <c r="AMZ32" s="56"/>
      <c r="ANA32" s="56"/>
      <c r="ANB32" s="56"/>
      <c r="ANC32" s="56"/>
      <c r="AND32" s="56"/>
      <c r="ANE32" s="56"/>
      <c r="ANF32" s="56"/>
      <c r="ANG32" s="56"/>
      <c r="ANH32" s="56"/>
      <c r="ANI32" s="56"/>
      <c r="ANJ32" s="56"/>
      <c r="ANK32" s="56"/>
      <c r="ANL32" s="56"/>
      <c r="ANM32" s="56"/>
      <c r="ANN32" s="56"/>
      <c r="ANO32" s="56"/>
      <c r="ANP32" s="56"/>
      <c r="ANQ32" s="56"/>
      <c r="ANR32" s="56"/>
      <c r="ANS32" s="56"/>
      <c r="ANT32" s="56"/>
      <c r="ANU32" s="56"/>
      <c r="ANV32" s="56"/>
      <c r="ANW32" s="56"/>
      <c r="ANX32" s="56"/>
      <c r="ANY32" s="56"/>
      <c r="ANZ32" s="56"/>
      <c r="AOA32" s="56"/>
      <c r="AOB32" s="56"/>
      <c r="AOC32" s="56"/>
      <c r="AOD32" s="56"/>
      <c r="AOE32" s="56"/>
      <c r="AOF32" s="56"/>
      <c r="AOG32" s="56"/>
      <c r="AOH32" s="56"/>
      <c r="AOI32" s="56"/>
      <c r="AOJ32" s="56"/>
      <c r="AOK32" s="56"/>
      <c r="AOL32" s="56"/>
      <c r="AOM32" s="56"/>
      <c r="AON32" s="56"/>
      <c r="AOO32" s="56"/>
      <c r="AOP32" s="56"/>
      <c r="AOQ32" s="56"/>
      <c r="AOR32" s="56"/>
      <c r="AOS32" s="56"/>
      <c r="AOT32" s="56"/>
      <c r="AOU32" s="56"/>
      <c r="AOV32" s="56"/>
      <c r="AOW32" s="56"/>
      <c r="AOX32" s="56"/>
      <c r="AOY32" s="56"/>
      <c r="AOZ32" s="56"/>
      <c r="APA32" s="56"/>
      <c r="APB32" s="56"/>
      <c r="APC32" s="56"/>
      <c r="APD32" s="56"/>
      <c r="APE32" s="56"/>
      <c r="APF32" s="56"/>
      <c r="APG32" s="56"/>
      <c r="APH32" s="56"/>
      <c r="API32" s="56"/>
      <c r="APJ32" s="56"/>
      <c r="APK32" s="56"/>
      <c r="APL32" s="56"/>
      <c r="APM32" s="56"/>
      <c r="APN32" s="56"/>
      <c r="APO32" s="56"/>
      <c r="APP32" s="56"/>
      <c r="APQ32" s="56"/>
      <c r="APR32" s="56"/>
      <c r="APS32" s="56"/>
      <c r="APT32" s="56"/>
      <c r="APU32" s="56"/>
      <c r="APV32" s="56"/>
      <c r="APW32" s="56"/>
      <c r="APX32" s="56"/>
      <c r="APY32" s="56"/>
      <c r="APZ32" s="56"/>
      <c r="AQA32" s="56"/>
      <c r="AQB32" s="56"/>
      <c r="AQC32" s="56"/>
      <c r="AQD32" s="56"/>
      <c r="AQE32" s="56"/>
      <c r="AQF32" s="56"/>
      <c r="AQG32" s="56"/>
      <c r="AQH32" s="56"/>
      <c r="AQI32" s="56"/>
      <c r="AQJ32" s="56"/>
      <c r="AQK32" s="56"/>
      <c r="AQL32" s="56"/>
      <c r="AQM32" s="56"/>
      <c r="AQN32" s="56"/>
      <c r="AQO32" s="56"/>
      <c r="AQP32" s="56"/>
      <c r="AQQ32" s="56"/>
      <c r="AQR32" s="56"/>
      <c r="AQS32" s="56"/>
      <c r="AQT32" s="56"/>
      <c r="AQU32" s="56"/>
      <c r="AQV32" s="56"/>
      <c r="AQW32" s="56"/>
      <c r="AQX32" s="56"/>
      <c r="AQY32" s="56"/>
      <c r="AQZ32" s="56"/>
      <c r="ARA32" s="56"/>
      <c r="ARB32" s="56"/>
      <c r="ARC32" s="56"/>
      <c r="ARD32" s="56"/>
      <c r="ARE32" s="56"/>
      <c r="ARF32" s="56"/>
      <c r="ARG32" s="56"/>
      <c r="ARH32" s="56"/>
      <c r="ARI32" s="56"/>
      <c r="ARJ32" s="56"/>
      <c r="ARK32" s="56"/>
      <c r="ARL32" s="56"/>
      <c r="ARM32" s="56"/>
      <c r="ARN32" s="56"/>
      <c r="ARO32" s="56"/>
      <c r="ARP32" s="56"/>
      <c r="ARQ32" s="56"/>
      <c r="ARR32" s="56"/>
      <c r="ARS32" s="56"/>
      <c r="ART32" s="56"/>
      <c r="ARU32" s="56"/>
      <c r="ARV32" s="56"/>
      <c r="ARW32" s="56"/>
      <c r="ARX32" s="56"/>
      <c r="ARY32" s="56"/>
      <c r="ARZ32" s="56"/>
      <c r="ASA32" s="56"/>
      <c r="ASB32" s="56"/>
      <c r="ASC32" s="56"/>
      <c r="ASD32" s="56"/>
      <c r="ASE32" s="56"/>
      <c r="ASF32" s="56"/>
      <c r="ASG32" s="56"/>
      <c r="ASH32" s="56"/>
      <c r="ASI32" s="56"/>
      <c r="ASJ32" s="56"/>
      <c r="ASK32" s="56"/>
      <c r="ASL32" s="56"/>
      <c r="ASM32" s="56"/>
      <c r="ASN32" s="56"/>
      <c r="ASO32" s="56"/>
      <c r="ASP32" s="56"/>
      <c r="ASQ32" s="56"/>
      <c r="ASR32" s="56"/>
      <c r="ASS32" s="56"/>
      <c r="AST32" s="56"/>
      <c r="ASU32" s="56"/>
      <c r="ASV32" s="56"/>
      <c r="ASW32" s="56"/>
      <c r="ASX32" s="56"/>
      <c r="ASY32" s="56"/>
      <c r="ASZ32" s="56"/>
      <c r="ATA32" s="56"/>
      <c r="ATB32" s="56"/>
      <c r="ATC32" s="56"/>
      <c r="ATD32" s="56"/>
      <c r="ATE32" s="56"/>
      <c r="ATF32" s="56"/>
      <c r="ATG32" s="56"/>
      <c r="ATH32" s="56"/>
      <c r="ATI32" s="56"/>
      <c r="ATJ32" s="56"/>
      <c r="ATK32" s="56"/>
      <c r="ATL32" s="56"/>
      <c r="ATM32" s="56"/>
      <c r="ATN32" s="56"/>
      <c r="ATO32" s="56"/>
      <c r="ATP32" s="56"/>
      <c r="ATQ32" s="56"/>
      <c r="ATR32" s="56"/>
      <c r="ATS32" s="56"/>
      <c r="ATT32" s="56"/>
      <c r="ATU32" s="56"/>
      <c r="ATV32" s="56"/>
      <c r="ATW32" s="56"/>
      <c r="ATX32" s="56"/>
      <c r="ATY32" s="56"/>
      <c r="ATZ32" s="56"/>
      <c r="AUA32" s="56"/>
      <c r="AUB32" s="56"/>
      <c r="AUC32" s="56"/>
      <c r="AUD32" s="56"/>
      <c r="AUE32" s="56"/>
      <c r="AUF32" s="56"/>
      <c r="AUG32" s="56"/>
      <c r="AUH32" s="56"/>
      <c r="AUI32" s="56"/>
      <c r="AUJ32" s="56"/>
      <c r="AUK32" s="56"/>
      <c r="AUL32" s="56"/>
      <c r="AUM32" s="56"/>
      <c r="AUN32" s="56"/>
      <c r="AUO32" s="56"/>
      <c r="AUP32" s="56"/>
      <c r="AUQ32" s="56"/>
      <c r="AUR32" s="56"/>
      <c r="AUS32" s="56"/>
      <c r="AUT32" s="56"/>
      <c r="AUU32" s="56"/>
      <c r="AUV32" s="56"/>
      <c r="AUW32" s="56"/>
      <c r="AUX32" s="56"/>
      <c r="AUY32" s="56"/>
      <c r="AUZ32" s="56"/>
      <c r="AVA32" s="56"/>
      <c r="AVB32" s="56"/>
      <c r="AVC32" s="56"/>
      <c r="AVD32" s="56"/>
      <c r="AVE32" s="56"/>
      <c r="AVF32" s="56"/>
      <c r="AVG32" s="56"/>
      <c r="AVH32" s="56"/>
      <c r="AVI32" s="56"/>
      <c r="AVJ32" s="56"/>
      <c r="AVK32" s="56"/>
      <c r="AVL32" s="56"/>
      <c r="AVM32" s="56"/>
      <c r="AVN32" s="56"/>
      <c r="AVO32" s="56"/>
      <c r="AVP32" s="56"/>
      <c r="AVQ32" s="56"/>
      <c r="AVR32" s="56"/>
      <c r="AVS32" s="56"/>
      <c r="AVT32" s="56"/>
      <c r="AVU32" s="56"/>
      <c r="AVV32" s="56"/>
      <c r="AVW32" s="56"/>
      <c r="AVX32" s="56"/>
      <c r="AVY32" s="56"/>
      <c r="AVZ32" s="56"/>
      <c r="AWA32" s="56"/>
      <c r="AWB32" s="56"/>
      <c r="AWC32" s="56"/>
      <c r="AWD32" s="56"/>
      <c r="AWE32" s="56"/>
      <c r="AWF32" s="56"/>
      <c r="AWG32" s="56"/>
      <c r="AWH32" s="56"/>
      <c r="AWI32" s="56"/>
      <c r="AWJ32" s="56"/>
      <c r="AWK32" s="56"/>
      <c r="AWL32" s="56"/>
      <c r="AWM32" s="56"/>
      <c r="AWN32" s="56"/>
      <c r="AWO32" s="56"/>
      <c r="AWP32" s="56"/>
      <c r="AWQ32" s="56"/>
      <c r="AWR32" s="56"/>
      <c r="AWS32" s="56"/>
      <c r="AWT32" s="56"/>
      <c r="AWU32" s="56"/>
      <c r="AWV32" s="56"/>
      <c r="AWW32" s="56"/>
      <c r="AWX32" s="56"/>
      <c r="AWY32" s="56"/>
      <c r="AWZ32" s="56"/>
      <c r="AXA32" s="56"/>
      <c r="AXB32" s="56"/>
      <c r="AXC32" s="56"/>
      <c r="AXD32" s="56"/>
      <c r="AXE32" s="56"/>
      <c r="AXF32" s="56"/>
      <c r="AXG32" s="56"/>
      <c r="AXH32" s="56"/>
      <c r="AXI32" s="56"/>
      <c r="AXJ32" s="56"/>
      <c r="AXK32" s="56"/>
      <c r="AXL32" s="56"/>
      <c r="AXM32" s="56"/>
      <c r="AXN32" s="56"/>
      <c r="AXO32" s="56"/>
      <c r="AXP32" s="56"/>
      <c r="AXQ32" s="56"/>
      <c r="AXR32" s="56"/>
      <c r="AXS32" s="56"/>
      <c r="AXT32" s="56"/>
      <c r="AXU32" s="56"/>
      <c r="AXV32" s="56"/>
      <c r="AXW32" s="56"/>
      <c r="AXX32" s="56"/>
      <c r="AXY32" s="56"/>
      <c r="AXZ32" s="56"/>
      <c r="AYA32" s="56"/>
      <c r="AYB32" s="56"/>
      <c r="AYC32" s="56"/>
      <c r="AYD32" s="56"/>
      <c r="AYE32" s="56"/>
      <c r="AYF32" s="56"/>
      <c r="AYG32" s="56"/>
      <c r="AYH32" s="56"/>
      <c r="AYI32" s="56"/>
      <c r="AYJ32" s="56"/>
      <c r="AYK32" s="56"/>
      <c r="AYL32" s="56"/>
      <c r="AYM32" s="56"/>
      <c r="AYN32" s="56"/>
      <c r="AYO32" s="56"/>
      <c r="AYP32" s="56"/>
      <c r="AYQ32" s="56"/>
      <c r="AYR32" s="56"/>
      <c r="AYS32" s="56"/>
      <c r="AYT32" s="56"/>
      <c r="AYU32" s="56"/>
      <c r="AYV32" s="56"/>
      <c r="AYW32" s="56"/>
      <c r="AYX32" s="56"/>
      <c r="AYY32" s="56"/>
      <c r="AYZ32" s="56"/>
      <c r="AZA32" s="56"/>
      <c r="AZB32" s="56"/>
      <c r="AZC32" s="56"/>
      <c r="AZD32" s="56"/>
      <c r="AZE32" s="56"/>
      <c r="AZF32" s="56"/>
      <c r="AZG32" s="56"/>
      <c r="AZH32" s="56"/>
      <c r="AZI32" s="56"/>
      <c r="AZJ32" s="56"/>
      <c r="AZK32" s="56"/>
      <c r="AZL32" s="56"/>
      <c r="AZM32" s="56"/>
      <c r="AZN32" s="56"/>
      <c r="AZO32" s="56"/>
      <c r="AZP32" s="56"/>
      <c r="AZQ32" s="56"/>
      <c r="AZR32" s="56"/>
      <c r="AZS32" s="56"/>
      <c r="AZT32" s="56"/>
      <c r="AZU32" s="56"/>
      <c r="AZV32" s="56"/>
      <c r="AZW32" s="56"/>
      <c r="AZX32" s="56"/>
      <c r="AZY32" s="56"/>
      <c r="AZZ32" s="56"/>
      <c r="BAA32" s="56"/>
      <c r="BAB32" s="56"/>
      <c r="BAC32" s="56"/>
      <c r="BAD32" s="56"/>
      <c r="BAE32" s="56"/>
      <c r="BAF32" s="56"/>
      <c r="BAG32" s="56"/>
      <c r="BAH32" s="56"/>
      <c r="BAI32" s="56"/>
      <c r="BAJ32" s="56"/>
      <c r="BAK32" s="56"/>
      <c r="BAL32" s="56"/>
      <c r="BAM32" s="56"/>
      <c r="BAN32" s="56"/>
      <c r="BAO32" s="56"/>
      <c r="BAP32" s="56"/>
      <c r="BAQ32" s="56"/>
      <c r="BAR32" s="56"/>
      <c r="BAS32" s="56"/>
      <c r="BAT32" s="56"/>
      <c r="BAU32" s="56"/>
      <c r="BAV32" s="56"/>
      <c r="BAW32" s="56"/>
      <c r="BAX32" s="56"/>
      <c r="BAY32" s="56"/>
      <c r="BAZ32" s="56"/>
      <c r="BBA32" s="56"/>
      <c r="BBB32" s="56"/>
      <c r="BBC32" s="56"/>
      <c r="BBD32" s="56"/>
      <c r="BBE32" s="56"/>
      <c r="BBF32" s="56"/>
      <c r="BBG32" s="56"/>
      <c r="BBH32" s="56"/>
      <c r="BBI32" s="56"/>
      <c r="BBJ32" s="56"/>
      <c r="BBK32" s="56"/>
      <c r="BBL32" s="56"/>
      <c r="BBM32" s="56"/>
      <c r="BBN32" s="56"/>
      <c r="BBO32" s="56"/>
      <c r="BBP32" s="56"/>
      <c r="BBQ32" s="56"/>
      <c r="BBR32" s="56"/>
      <c r="BBS32" s="56"/>
      <c r="BBT32" s="56"/>
      <c r="BBU32" s="56"/>
      <c r="BBV32" s="56"/>
      <c r="BBW32" s="56"/>
      <c r="BBX32" s="56"/>
      <c r="BBY32" s="56"/>
      <c r="BBZ32" s="56"/>
      <c r="BCA32" s="56"/>
      <c r="BCB32" s="56"/>
      <c r="BCC32" s="56"/>
      <c r="BCD32" s="56"/>
      <c r="BCE32" s="56"/>
      <c r="BCF32" s="56"/>
      <c r="BCG32" s="56"/>
      <c r="BCH32" s="56"/>
      <c r="BCI32" s="56"/>
      <c r="BCJ32" s="56"/>
      <c r="BCK32" s="56"/>
      <c r="BCL32" s="56"/>
      <c r="BCM32" s="56"/>
      <c r="BCN32" s="56"/>
      <c r="BCO32" s="56"/>
      <c r="BCP32" s="56"/>
      <c r="BCQ32" s="56"/>
      <c r="BCR32" s="56"/>
      <c r="BCS32" s="56"/>
      <c r="BCT32" s="56"/>
      <c r="BCU32" s="56"/>
      <c r="BCV32" s="56"/>
      <c r="BCW32" s="56"/>
      <c r="BCX32" s="56"/>
      <c r="BCY32" s="56"/>
      <c r="BCZ32" s="56"/>
      <c r="BDA32" s="56"/>
      <c r="BDB32" s="56"/>
      <c r="BDC32" s="56"/>
      <c r="BDD32" s="56"/>
      <c r="BDE32" s="56"/>
      <c r="BDF32" s="56"/>
      <c r="BDG32" s="56"/>
      <c r="BDH32" s="56"/>
      <c r="BDI32" s="56"/>
      <c r="BDJ32" s="56"/>
      <c r="BDK32" s="56"/>
      <c r="BDL32" s="56"/>
      <c r="BDM32" s="56"/>
      <c r="BDN32" s="56"/>
      <c r="BDO32" s="56"/>
      <c r="BDP32" s="56"/>
      <c r="BDQ32" s="56"/>
      <c r="BDR32" s="56"/>
      <c r="BDS32" s="56"/>
      <c r="BDT32" s="56"/>
      <c r="BDU32" s="56"/>
      <c r="BDV32" s="56"/>
      <c r="BDW32" s="56"/>
      <c r="BDX32" s="56"/>
      <c r="BDY32" s="56"/>
      <c r="BDZ32" s="56"/>
      <c r="BEA32" s="56"/>
      <c r="BEB32" s="56"/>
      <c r="BEC32" s="56"/>
      <c r="BED32" s="56"/>
      <c r="BEE32" s="56"/>
      <c r="BEF32" s="56"/>
      <c r="BEG32" s="56"/>
      <c r="BEH32" s="56"/>
      <c r="BEI32" s="56"/>
      <c r="BEJ32" s="56"/>
      <c r="BEK32" s="56"/>
      <c r="BEL32" s="56"/>
      <c r="BEM32" s="56"/>
      <c r="BEN32" s="56"/>
      <c r="BEO32" s="56"/>
      <c r="BEP32" s="56"/>
      <c r="BEQ32" s="56"/>
      <c r="BER32" s="56"/>
      <c r="BES32" s="56"/>
      <c r="BET32" s="56"/>
      <c r="BEU32" s="56"/>
      <c r="BEV32" s="56"/>
      <c r="BEW32" s="56"/>
      <c r="BEX32" s="56"/>
      <c r="BEY32" s="56"/>
      <c r="BEZ32" s="56"/>
      <c r="BFA32" s="56"/>
      <c r="BFB32" s="56"/>
      <c r="BFC32" s="56"/>
      <c r="BFD32" s="56"/>
      <c r="BFE32" s="56"/>
      <c r="BFF32" s="56"/>
      <c r="BFG32" s="56"/>
      <c r="BFH32" s="56"/>
      <c r="BFI32" s="56"/>
      <c r="BFJ32" s="56"/>
      <c r="BFK32" s="56"/>
      <c r="BFL32" s="56"/>
      <c r="BFM32" s="56"/>
      <c r="BFN32" s="56"/>
      <c r="BFO32" s="56"/>
      <c r="BFP32" s="56"/>
      <c r="BFQ32" s="56"/>
      <c r="BFR32" s="56"/>
      <c r="BFS32" s="56"/>
      <c r="BFT32" s="56"/>
      <c r="BFU32" s="56"/>
      <c r="BFV32" s="56"/>
      <c r="BFW32" s="56"/>
      <c r="BFX32" s="56"/>
      <c r="BFY32" s="56"/>
      <c r="BFZ32" s="56"/>
      <c r="BGA32" s="56"/>
      <c r="BGB32" s="56"/>
      <c r="BGC32" s="56"/>
      <c r="BGD32" s="56"/>
      <c r="BGE32" s="56"/>
      <c r="BGF32" s="56"/>
      <c r="BGG32" s="56"/>
      <c r="BGH32" s="56"/>
      <c r="BGI32" s="56"/>
      <c r="BGJ32" s="56"/>
      <c r="BGK32" s="56"/>
      <c r="BGL32" s="56"/>
      <c r="BGM32" s="56"/>
      <c r="BGN32" s="56"/>
      <c r="BGO32" s="56"/>
      <c r="BGP32" s="56"/>
      <c r="BGQ32" s="56"/>
      <c r="BGR32" s="56"/>
      <c r="BGS32" s="56"/>
      <c r="BGT32" s="56"/>
      <c r="BGU32" s="56"/>
      <c r="BGV32" s="56"/>
      <c r="BGW32" s="56"/>
      <c r="BGX32" s="56"/>
      <c r="BGY32" s="56"/>
      <c r="BGZ32" s="56"/>
      <c r="BHA32" s="56"/>
      <c r="BHB32" s="56"/>
      <c r="BHC32" s="56"/>
      <c r="BHD32" s="56"/>
      <c r="BHE32" s="56"/>
      <c r="BHF32" s="56"/>
      <c r="BHG32" s="56"/>
      <c r="BHH32" s="56"/>
      <c r="BHI32" s="56"/>
      <c r="BHJ32" s="56"/>
      <c r="BHK32" s="56"/>
      <c r="BHL32" s="56"/>
      <c r="BHM32" s="56"/>
      <c r="BHN32" s="56"/>
      <c r="BHO32" s="56"/>
      <c r="BHP32" s="56"/>
      <c r="BHQ32" s="56"/>
      <c r="BHR32" s="56"/>
      <c r="BHS32" s="56"/>
      <c r="BHT32" s="56"/>
      <c r="BHU32" s="56"/>
      <c r="BHV32" s="56"/>
      <c r="BHW32" s="56"/>
      <c r="BHX32" s="56"/>
      <c r="BHY32" s="56"/>
      <c r="BHZ32" s="56"/>
      <c r="BIA32" s="56"/>
      <c r="BIB32" s="56"/>
      <c r="BIC32" s="56"/>
      <c r="BID32" s="56"/>
      <c r="BIE32" s="56"/>
      <c r="BIF32" s="56"/>
      <c r="BIG32" s="56"/>
      <c r="BIH32" s="56"/>
      <c r="BII32" s="56"/>
      <c r="BIJ32" s="56"/>
      <c r="BIK32" s="56"/>
      <c r="BIL32" s="56"/>
      <c r="BIM32" s="56"/>
      <c r="BIN32" s="56"/>
      <c r="BIO32" s="56"/>
      <c r="BIP32" s="56"/>
      <c r="BIQ32" s="56"/>
      <c r="BIR32" s="56"/>
      <c r="BIS32" s="56"/>
      <c r="BIT32" s="56"/>
      <c r="BIU32" s="56"/>
      <c r="BIV32" s="56"/>
      <c r="BIW32" s="56"/>
      <c r="BIX32" s="56"/>
      <c r="BIY32" s="56"/>
      <c r="BIZ32" s="56"/>
      <c r="BJA32" s="56"/>
      <c r="BJB32" s="56"/>
      <c r="BJC32" s="56"/>
      <c r="BJD32" s="56"/>
      <c r="BJE32" s="56"/>
      <c r="BJF32" s="56"/>
      <c r="BJG32" s="56"/>
      <c r="BJH32" s="56"/>
      <c r="BJI32" s="56"/>
      <c r="BJJ32" s="56"/>
      <c r="BJK32" s="56"/>
      <c r="BJL32" s="56"/>
      <c r="BJM32" s="56"/>
      <c r="BJN32" s="56"/>
      <c r="BJO32" s="56"/>
      <c r="BJP32" s="56"/>
      <c r="BJQ32" s="56"/>
      <c r="BJR32" s="56"/>
      <c r="BJS32" s="56"/>
      <c r="BJT32" s="56"/>
      <c r="BJU32" s="56"/>
      <c r="BJV32" s="56"/>
      <c r="BJW32" s="56"/>
      <c r="BJX32" s="56"/>
      <c r="BJY32" s="56"/>
      <c r="BJZ32" s="56"/>
      <c r="BKA32" s="56"/>
      <c r="BKB32" s="56"/>
      <c r="BKC32" s="56"/>
      <c r="BKD32" s="56"/>
      <c r="BKE32" s="56"/>
      <c r="BKF32" s="56"/>
      <c r="BKG32" s="56"/>
      <c r="BKH32" s="56"/>
      <c r="BKI32" s="56"/>
      <c r="BKJ32" s="56"/>
      <c r="BKK32" s="56"/>
      <c r="BKL32" s="56"/>
      <c r="BKM32" s="56"/>
      <c r="BKN32" s="56"/>
      <c r="BKO32" s="56"/>
      <c r="BKP32" s="56"/>
      <c r="BKQ32" s="56"/>
      <c r="BKR32" s="56"/>
      <c r="BKS32" s="56"/>
      <c r="BKT32" s="56"/>
      <c r="BKU32" s="56"/>
      <c r="BKV32" s="56"/>
      <c r="BKW32" s="56"/>
      <c r="BKX32" s="56"/>
      <c r="BKY32" s="56"/>
      <c r="BKZ32" s="56"/>
      <c r="BLA32" s="56"/>
      <c r="BLB32" s="56"/>
      <c r="BLC32" s="56"/>
      <c r="BLD32" s="56"/>
      <c r="BLE32" s="56"/>
      <c r="BLF32" s="56"/>
      <c r="BLG32" s="56"/>
      <c r="BLH32" s="56"/>
      <c r="BLI32" s="56"/>
      <c r="BLJ32" s="56"/>
      <c r="BLK32" s="56"/>
      <c r="BLL32" s="56"/>
      <c r="BLM32" s="56"/>
      <c r="BLN32" s="56"/>
      <c r="BLO32" s="56"/>
      <c r="BLP32" s="56"/>
      <c r="BLQ32" s="56"/>
      <c r="BLR32" s="56"/>
      <c r="BLS32" s="56"/>
      <c r="BLT32" s="56"/>
      <c r="BLU32" s="56"/>
      <c r="BLV32" s="56"/>
      <c r="BLW32" s="56"/>
      <c r="BLX32" s="56"/>
      <c r="BLY32" s="56"/>
      <c r="BLZ32" s="56"/>
      <c r="BMA32" s="56"/>
      <c r="BMB32" s="56"/>
      <c r="BMC32" s="56"/>
      <c r="BMD32" s="56"/>
      <c r="BME32" s="56"/>
      <c r="BMF32" s="56"/>
      <c r="BMG32" s="56"/>
      <c r="BMH32" s="56"/>
      <c r="BMI32" s="56"/>
      <c r="BMJ32" s="56"/>
      <c r="BMK32" s="56"/>
      <c r="BML32" s="56"/>
      <c r="BMM32" s="56"/>
      <c r="BMN32" s="56"/>
      <c r="BMO32" s="56"/>
      <c r="BMP32" s="56"/>
      <c r="BMQ32" s="56"/>
      <c r="BMR32" s="56"/>
      <c r="BMS32" s="56"/>
      <c r="BMT32" s="56"/>
      <c r="BMU32" s="56"/>
      <c r="BMV32" s="56"/>
      <c r="BMW32" s="56"/>
      <c r="BMX32" s="56"/>
      <c r="BMY32" s="56"/>
      <c r="BMZ32" s="56"/>
      <c r="BNA32" s="56"/>
      <c r="BNB32" s="56"/>
      <c r="BNC32" s="56"/>
      <c r="BND32" s="56"/>
      <c r="BNE32" s="56"/>
      <c r="BNF32" s="56"/>
      <c r="BNG32" s="56"/>
      <c r="BNH32" s="56"/>
      <c r="BNI32" s="56"/>
      <c r="BNJ32" s="56"/>
      <c r="BNK32" s="56"/>
      <c r="BNL32" s="56"/>
      <c r="BNM32" s="56"/>
      <c r="BNN32" s="56"/>
      <c r="BNO32" s="56"/>
      <c r="BNP32" s="56"/>
      <c r="BNQ32" s="56"/>
      <c r="BNR32" s="56"/>
      <c r="BNS32" s="56"/>
      <c r="BNT32" s="56"/>
      <c r="BNU32" s="56"/>
      <c r="BNV32" s="56"/>
      <c r="BNW32" s="56"/>
      <c r="BNX32" s="56"/>
      <c r="BNY32" s="56"/>
      <c r="BNZ32" s="56"/>
      <c r="BOA32" s="56"/>
      <c r="BOB32" s="56"/>
      <c r="BOC32" s="56"/>
      <c r="BOD32" s="56"/>
      <c r="BOE32" s="56"/>
      <c r="BOF32" s="56"/>
      <c r="BOG32" s="56"/>
      <c r="BOH32" s="56"/>
      <c r="BOI32" s="56"/>
      <c r="BOJ32" s="56"/>
      <c r="BOK32" s="56"/>
      <c r="BOL32" s="56"/>
      <c r="BOM32" s="56"/>
      <c r="BON32" s="56"/>
      <c r="BOO32" s="56"/>
      <c r="BOP32" s="56"/>
      <c r="BOQ32" s="56"/>
      <c r="BOR32" s="56"/>
      <c r="BOS32" s="56"/>
      <c r="BOT32" s="56"/>
      <c r="BOU32" s="56"/>
      <c r="BOV32" s="56"/>
      <c r="BOW32" s="56"/>
      <c r="BOX32" s="56"/>
      <c r="BOY32" s="56"/>
      <c r="BOZ32" s="56"/>
      <c r="BPA32" s="56"/>
      <c r="BPB32" s="56"/>
      <c r="BPC32" s="56"/>
      <c r="BPD32" s="56"/>
      <c r="BPE32" s="56"/>
      <c r="BPF32" s="56"/>
      <c r="BPG32" s="56"/>
      <c r="BPH32" s="56"/>
      <c r="BPI32" s="56"/>
      <c r="BPJ32" s="56"/>
      <c r="BPK32" s="56"/>
      <c r="BPL32" s="56"/>
      <c r="BPM32" s="56"/>
      <c r="BPN32" s="56"/>
      <c r="BPO32" s="56"/>
      <c r="BPP32" s="56"/>
      <c r="BPQ32" s="56"/>
      <c r="BPR32" s="56"/>
      <c r="BPS32" s="56"/>
      <c r="BPT32" s="56"/>
      <c r="BPU32" s="56"/>
      <c r="BPV32" s="56"/>
      <c r="BPW32" s="56"/>
      <c r="BPX32" s="56"/>
      <c r="BPY32" s="56"/>
      <c r="BPZ32" s="56"/>
      <c r="BQA32" s="56"/>
      <c r="BQB32" s="56"/>
      <c r="BQC32" s="56"/>
      <c r="BQD32" s="56"/>
      <c r="BQE32" s="56"/>
      <c r="BQF32" s="56"/>
      <c r="BQG32" s="56"/>
      <c r="BQH32" s="56"/>
      <c r="BQI32" s="56"/>
      <c r="BQJ32" s="56"/>
      <c r="BQK32" s="56"/>
      <c r="BQL32" s="56"/>
      <c r="BQM32" s="56"/>
      <c r="BQN32" s="56"/>
      <c r="BQO32" s="56"/>
      <c r="BQP32" s="56"/>
      <c r="BQQ32" s="56"/>
      <c r="BQR32" s="56"/>
      <c r="BQS32" s="56"/>
      <c r="BQT32" s="56"/>
      <c r="BQU32" s="56"/>
      <c r="BQV32" s="56"/>
      <c r="BQW32" s="56"/>
      <c r="BQX32" s="56"/>
      <c r="BQY32" s="56"/>
      <c r="BQZ32" s="56"/>
      <c r="BRA32" s="56"/>
      <c r="BRB32" s="56"/>
      <c r="BRC32" s="56"/>
      <c r="BRD32" s="56"/>
      <c r="BRE32" s="56"/>
      <c r="BRF32" s="56"/>
      <c r="BRG32" s="56"/>
      <c r="BRH32" s="56"/>
      <c r="BRI32" s="56"/>
      <c r="BRJ32" s="56"/>
      <c r="BRK32" s="56"/>
      <c r="BRL32" s="56"/>
      <c r="BRM32" s="56"/>
      <c r="BRN32" s="56"/>
      <c r="BRO32" s="56"/>
      <c r="BRP32" s="56"/>
      <c r="BRQ32" s="56"/>
      <c r="BRR32" s="56"/>
      <c r="BRS32" s="56"/>
      <c r="BRT32" s="56"/>
      <c r="BRU32" s="56"/>
      <c r="BRV32" s="56"/>
      <c r="BRW32" s="56"/>
      <c r="BRX32" s="56"/>
      <c r="BRY32" s="56"/>
      <c r="BRZ32" s="56"/>
      <c r="BSA32" s="56"/>
      <c r="BSB32" s="56"/>
      <c r="BSC32" s="56"/>
      <c r="BSD32" s="56"/>
      <c r="BSE32" s="56"/>
      <c r="BSF32" s="56"/>
      <c r="BSG32" s="56"/>
      <c r="BSH32" s="56"/>
      <c r="BSI32" s="56"/>
      <c r="BSJ32" s="56"/>
      <c r="BSK32" s="56"/>
      <c r="BSL32" s="56"/>
      <c r="BSM32" s="56"/>
      <c r="BSN32" s="56"/>
      <c r="BSO32" s="56"/>
      <c r="BSP32" s="56"/>
      <c r="BSQ32" s="56"/>
      <c r="BSR32" s="56"/>
      <c r="BSS32" s="56"/>
      <c r="BST32" s="56"/>
      <c r="BSU32" s="56"/>
      <c r="BSV32" s="56"/>
      <c r="BSW32" s="56"/>
      <c r="BSX32" s="56"/>
      <c r="BSY32" s="56"/>
      <c r="BSZ32" s="56"/>
      <c r="BTA32" s="56"/>
      <c r="BTB32" s="56"/>
      <c r="BTC32" s="56"/>
      <c r="BTD32" s="56"/>
      <c r="BTE32" s="56"/>
      <c r="BTF32" s="56"/>
      <c r="BTG32" s="56"/>
      <c r="BTH32" s="56"/>
      <c r="BTI32" s="56"/>
      <c r="BTJ32" s="56"/>
      <c r="BTK32" s="56"/>
      <c r="BTL32" s="56"/>
      <c r="BTM32" s="56"/>
      <c r="BTN32" s="56"/>
      <c r="BTO32" s="56"/>
      <c r="BTP32" s="56"/>
      <c r="BTQ32" s="56"/>
      <c r="BTR32" s="56"/>
      <c r="BTS32" s="56"/>
      <c r="BTT32" s="56"/>
      <c r="BTU32" s="56"/>
      <c r="BTV32" s="56"/>
      <c r="BTW32" s="56"/>
      <c r="BTX32" s="56"/>
      <c r="BTY32" s="56"/>
      <c r="BTZ32" s="56"/>
      <c r="BUA32" s="56"/>
      <c r="BUB32" s="56"/>
      <c r="BUC32" s="56"/>
      <c r="BUD32" s="56"/>
      <c r="BUE32" s="56"/>
      <c r="BUF32" s="56"/>
      <c r="BUG32" s="56"/>
      <c r="BUH32" s="56"/>
      <c r="BUI32" s="56"/>
      <c r="BUJ32" s="56"/>
      <c r="BUK32" s="56"/>
      <c r="BUL32" s="56"/>
      <c r="BUM32" s="56"/>
      <c r="BUN32" s="56"/>
      <c r="BUO32" s="56"/>
      <c r="BUP32" s="56"/>
      <c r="BUQ32" s="56"/>
      <c r="BUR32" s="56"/>
      <c r="BUS32" s="56"/>
      <c r="BUT32" s="56"/>
      <c r="BUU32" s="56"/>
      <c r="BUV32" s="56"/>
      <c r="BUW32" s="56"/>
      <c r="BUX32" s="56"/>
      <c r="BUY32" s="56"/>
      <c r="BUZ32" s="56"/>
      <c r="BVA32" s="56"/>
      <c r="BVB32" s="56"/>
      <c r="BVC32" s="56"/>
      <c r="BVD32" s="56"/>
      <c r="BVE32" s="56"/>
      <c r="BVF32" s="56"/>
      <c r="BVG32" s="56"/>
      <c r="BVH32" s="56"/>
      <c r="BVI32" s="56"/>
      <c r="BVJ32" s="56"/>
      <c r="BVK32" s="56"/>
      <c r="BVL32" s="56"/>
      <c r="BVM32" s="56"/>
      <c r="BVN32" s="56"/>
      <c r="BVO32" s="56"/>
      <c r="BVP32" s="56"/>
      <c r="BVQ32" s="56"/>
      <c r="BVR32" s="56"/>
      <c r="BVS32" s="56"/>
      <c r="BVT32" s="56"/>
      <c r="BVU32" s="56"/>
      <c r="BVV32" s="56"/>
      <c r="BVW32" s="56"/>
      <c r="BVX32" s="56"/>
      <c r="BVY32" s="56"/>
      <c r="BVZ32" s="56"/>
      <c r="BWA32" s="56"/>
      <c r="BWB32" s="56"/>
      <c r="BWC32" s="56"/>
      <c r="BWD32" s="56"/>
      <c r="BWE32" s="56"/>
      <c r="BWF32" s="56"/>
      <c r="BWG32" s="56"/>
      <c r="BWH32" s="56"/>
      <c r="BWI32" s="56"/>
      <c r="BWJ32" s="56"/>
      <c r="BWK32" s="56"/>
      <c r="BWL32" s="56"/>
      <c r="BWM32" s="56"/>
      <c r="BWN32" s="56"/>
      <c r="BWO32" s="56"/>
      <c r="BWP32" s="56"/>
      <c r="BWQ32" s="56"/>
      <c r="BWR32" s="56"/>
      <c r="BWS32" s="56"/>
      <c r="BWT32" s="56"/>
      <c r="BWU32" s="56"/>
      <c r="BWV32" s="56"/>
      <c r="BWW32" s="56"/>
      <c r="BWX32" s="56"/>
      <c r="BWY32" s="56"/>
      <c r="BWZ32" s="56"/>
      <c r="BXA32" s="56"/>
      <c r="BXB32" s="56"/>
      <c r="BXC32" s="56"/>
      <c r="BXD32" s="56"/>
      <c r="BXE32" s="56"/>
      <c r="BXF32" s="56"/>
      <c r="BXG32" s="56"/>
      <c r="BXH32" s="56"/>
      <c r="BXI32" s="56"/>
      <c r="BXJ32" s="56"/>
      <c r="BXK32" s="56"/>
      <c r="BXL32" s="56"/>
      <c r="BXM32" s="56"/>
      <c r="BXN32" s="56"/>
      <c r="BXO32" s="56"/>
      <c r="BXP32" s="56"/>
      <c r="BXQ32" s="56"/>
      <c r="BXR32" s="56"/>
      <c r="BXS32" s="56"/>
      <c r="BXT32" s="56"/>
      <c r="BXU32" s="56"/>
      <c r="BXV32" s="56"/>
      <c r="BXW32" s="56"/>
      <c r="BXX32" s="56"/>
      <c r="BXY32" s="56"/>
      <c r="BXZ32" s="56"/>
      <c r="BYA32" s="56"/>
      <c r="BYB32" s="56"/>
      <c r="BYC32" s="56"/>
      <c r="BYD32" s="56"/>
      <c r="BYE32" s="56"/>
      <c r="BYF32" s="56"/>
      <c r="BYG32" s="56"/>
      <c r="BYH32" s="56"/>
      <c r="BYI32" s="56"/>
      <c r="BYJ32" s="56"/>
      <c r="BYK32" s="56"/>
      <c r="BYL32" s="56"/>
      <c r="BYM32" s="56"/>
      <c r="BYN32" s="56"/>
      <c r="BYO32" s="56"/>
      <c r="BYP32" s="56"/>
      <c r="BYQ32" s="56"/>
      <c r="BYR32" s="56"/>
      <c r="BYS32" s="56"/>
      <c r="BYT32" s="56"/>
      <c r="BYU32" s="56"/>
      <c r="BYV32" s="56"/>
      <c r="BYW32" s="56"/>
      <c r="BYX32" s="56"/>
      <c r="BYY32" s="56"/>
      <c r="BYZ32" s="56"/>
      <c r="BZA32" s="56"/>
      <c r="BZB32" s="56"/>
      <c r="BZC32" s="56"/>
      <c r="BZD32" s="56"/>
      <c r="BZE32" s="56"/>
      <c r="BZF32" s="56"/>
      <c r="BZG32" s="56"/>
      <c r="BZH32" s="56"/>
      <c r="BZI32" s="56"/>
      <c r="BZJ32" s="56"/>
      <c r="BZK32" s="56"/>
      <c r="BZL32" s="56"/>
      <c r="BZM32" s="56"/>
      <c r="BZN32" s="56"/>
      <c r="BZO32" s="56"/>
      <c r="BZP32" s="56"/>
      <c r="BZQ32" s="56"/>
      <c r="BZR32" s="56"/>
      <c r="BZS32" s="56"/>
      <c r="BZT32" s="56"/>
      <c r="BZU32" s="56"/>
      <c r="BZV32" s="56"/>
      <c r="BZW32" s="56"/>
      <c r="BZX32" s="56"/>
      <c r="BZY32" s="56"/>
      <c r="BZZ32" s="56"/>
      <c r="CAA32" s="56"/>
      <c r="CAB32" s="56"/>
      <c r="CAC32" s="56"/>
      <c r="CAD32" s="56"/>
      <c r="CAE32" s="56"/>
      <c r="CAF32" s="56"/>
      <c r="CAG32" s="56"/>
      <c r="CAH32" s="56"/>
      <c r="CAI32" s="56"/>
      <c r="CAJ32" s="56"/>
      <c r="CAK32" s="56"/>
      <c r="CAL32" s="56"/>
      <c r="CAM32" s="56"/>
      <c r="CAN32" s="56"/>
      <c r="CAO32" s="56"/>
      <c r="CAP32" s="56"/>
      <c r="CAQ32" s="56"/>
      <c r="CAR32" s="56"/>
      <c r="CAS32" s="56"/>
      <c r="CAT32" s="56"/>
      <c r="CAU32" s="56"/>
      <c r="CAV32" s="56"/>
      <c r="CAW32" s="56"/>
      <c r="CAX32" s="56"/>
      <c r="CAY32" s="56"/>
      <c r="CAZ32" s="56"/>
      <c r="CBA32" s="56"/>
      <c r="CBB32" s="56"/>
      <c r="CBC32" s="56"/>
      <c r="CBD32" s="56"/>
      <c r="CBE32" s="56"/>
      <c r="CBF32" s="56"/>
      <c r="CBG32" s="56"/>
      <c r="CBH32" s="56"/>
      <c r="CBI32" s="56"/>
      <c r="CBJ32" s="56"/>
      <c r="CBK32" s="56"/>
      <c r="CBL32" s="56"/>
      <c r="CBM32" s="56"/>
      <c r="CBN32" s="56"/>
      <c r="CBO32" s="56"/>
      <c r="CBP32" s="56"/>
      <c r="CBQ32" s="56"/>
      <c r="CBR32" s="56"/>
      <c r="CBS32" s="56"/>
      <c r="CBT32" s="56"/>
      <c r="CBU32" s="56"/>
      <c r="CBV32" s="56"/>
      <c r="CBW32" s="56"/>
      <c r="CBX32" s="56"/>
      <c r="CBY32" s="56"/>
      <c r="CBZ32" s="56"/>
      <c r="CCA32" s="56"/>
      <c r="CCB32" s="56"/>
      <c r="CCC32" s="56"/>
      <c r="CCD32" s="56"/>
      <c r="CCE32" s="56"/>
      <c r="CCF32" s="56"/>
      <c r="CCG32" s="56"/>
      <c r="CCH32" s="56"/>
      <c r="CCI32" s="56"/>
      <c r="CCJ32" s="56"/>
      <c r="CCK32" s="56"/>
      <c r="CCL32" s="56"/>
      <c r="CCM32" s="56"/>
      <c r="CCN32" s="56"/>
      <c r="CCO32" s="56"/>
      <c r="CCP32" s="56"/>
      <c r="CCQ32" s="56"/>
      <c r="CCR32" s="56"/>
      <c r="CCS32" s="56"/>
      <c r="CCT32" s="56"/>
      <c r="CCU32" s="56"/>
      <c r="CCV32" s="56"/>
      <c r="CCW32" s="56"/>
      <c r="CCX32" s="56"/>
      <c r="CCY32" s="56"/>
      <c r="CCZ32" s="56"/>
      <c r="CDA32" s="56"/>
      <c r="CDB32" s="56"/>
      <c r="CDC32" s="56"/>
      <c r="CDD32" s="56"/>
      <c r="CDE32" s="56"/>
      <c r="CDF32" s="56"/>
      <c r="CDG32" s="56"/>
      <c r="CDH32" s="56"/>
      <c r="CDI32" s="56"/>
      <c r="CDJ32" s="56"/>
      <c r="CDK32" s="56"/>
      <c r="CDL32" s="56"/>
      <c r="CDM32" s="56"/>
      <c r="CDN32" s="56"/>
      <c r="CDO32" s="56"/>
      <c r="CDP32" s="56"/>
      <c r="CDQ32" s="56"/>
      <c r="CDR32" s="56"/>
      <c r="CDS32" s="56"/>
      <c r="CDT32" s="56"/>
      <c r="CDU32" s="56"/>
      <c r="CDV32" s="56"/>
      <c r="CDW32" s="56"/>
      <c r="CDX32" s="56"/>
      <c r="CDY32" s="56"/>
      <c r="CDZ32" s="56"/>
      <c r="CEA32" s="56"/>
      <c r="CEB32" s="56"/>
      <c r="CEC32" s="56"/>
      <c r="CED32" s="56"/>
      <c r="CEE32" s="56"/>
      <c r="CEF32" s="56"/>
      <c r="CEG32" s="56"/>
      <c r="CEH32" s="56"/>
      <c r="CEI32" s="56"/>
      <c r="CEJ32" s="56"/>
      <c r="CEK32" s="56"/>
      <c r="CEL32" s="56"/>
      <c r="CEM32" s="56"/>
      <c r="CEN32" s="56"/>
      <c r="CEO32" s="56"/>
      <c r="CEP32" s="56"/>
      <c r="CEQ32" s="56"/>
      <c r="CER32" s="56"/>
      <c r="CES32" s="56"/>
      <c r="CET32" s="56"/>
      <c r="CEU32" s="56"/>
      <c r="CEV32" s="56"/>
      <c r="CEW32" s="56"/>
      <c r="CEX32" s="56"/>
      <c r="CEY32" s="56"/>
      <c r="CEZ32" s="56"/>
      <c r="CFA32" s="56"/>
      <c r="CFB32" s="56"/>
      <c r="CFC32" s="56"/>
      <c r="CFD32" s="56"/>
      <c r="CFE32" s="56"/>
      <c r="CFF32" s="56"/>
      <c r="CFG32" s="56"/>
      <c r="CFH32" s="56"/>
      <c r="CFI32" s="56"/>
      <c r="CFJ32" s="56"/>
      <c r="CFK32" s="56"/>
      <c r="CFL32" s="56"/>
      <c r="CFM32" s="56"/>
      <c r="CFN32" s="56"/>
      <c r="CFO32" s="56"/>
      <c r="CFP32" s="56"/>
      <c r="CFQ32" s="56"/>
      <c r="CFR32" s="56"/>
      <c r="CFS32" s="56"/>
      <c r="CFT32" s="56"/>
      <c r="CFU32" s="56"/>
      <c r="CFV32" s="56"/>
      <c r="CFW32" s="56"/>
      <c r="CFX32" s="56"/>
      <c r="CFY32" s="56"/>
      <c r="CFZ32" s="56"/>
      <c r="CGA32" s="56"/>
      <c r="CGB32" s="56"/>
      <c r="CGC32" s="56"/>
      <c r="CGD32" s="56"/>
      <c r="CGE32" s="56"/>
      <c r="CGF32" s="56"/>
      <c r="CGG32" s="56"/>
      <c r="CGH32" s="56"/>
      <c r="CGI32" s="56"/>
      <c r="CGJ32" s="56"/>
      <c r="CGK32" s="56"/>
      <c r="CGL32" s="56"/>
      <c r="CGM32" s="56"/>
      <c r="CGN32" s="56"/>
      <c r="CGO32" s="56"/>
      <c r="CGP32" s="56"/>
      <c r="CGQ32" s="56"/>
      <c r="CGR32" s="56"/>
      <c r="CGS32" s="56"/>
      <c r="CGT32" s="56"/>
      <c r="CGU32" s="56"/>
      <c r="CGV32" s="56"/>
      <c r="CGW32" s="56"/>
      <c r="CGX32" s="56"/>
      <c r="CGY32" s="56"/>
      <c r="CGZ32" s="56"/>
      <c r="CHA32" s="56"/>
      <c r="CHB32" s="56"/>
      <c r="CHC32" s="56"/>
      <c r="CHD32" s="56"/>
      <c r="CHE32" s="56"/>
      <c r="CHF32" s="56"/>
      <c r="CHG32" s="56"/>
      <c r="CHH32" s="56"/>
      <c r="CHI32" s="56"/>
      <c r="CHJ32" s="56"/>
      <c r="CHK32" s="56"/>
      <c r="CHL32" s="56"/>
      <c r="CHM32" s="56"/>
      <c r="CHN32" s="56"/>
      <c r="CHO32" s="56"/>
      <c r="CHP32" s="56"/>
      <c r="CHQ32" s="56"/>
      <c r="CHR32" s="56"/>
      <c r="CHS32" s="56"/>
      <c r="CHT32" s="56"/>
      <c r="CHU32" s="56"/>
      <c r="CHV32" s="56"/>
      <c r="CHW32" s="56"/>
      <c r="CHX32" s="56"/>
      <c r="CHY32" s="56"/>
      <c r="CHZ32" s="56"/>
      <c r="CIA32" s="56"/>
      <c r="CIB32" s="56"/>
      <c r="CIC32" s="56"/>
      <c r="CID32" s="56"/>
      <c r="CIE32" s="56"/>
      <c r="CIF32" s="56"/>
      <c r="CIG32" s="56"/>
      <c r="CIH32" s="56"/>
      <c r="CII32" s="56"/>
      <c r="CIJ32" s="56"/>
      <c r="CIK32" s="56"/>
      <c r="CIL32" s="56"/>
      <c r="CIM32" s="56"/>
      <c r="CIN32" s="56"/>
      <c r="CIO32" s="56"/>
      <c r="CIP32" s="56"/>
      <c r="CIQ32" s="56"/>
      <c r="CIR32" s="56"/>
      <c r="CIS32" s="56"/>
      <c r="CIT32" s="56"/>
      <c r="CIU32" s="56"/>
      <c r="CIV32" s="56"/>
      <c r="CIW32" s="56"/>
      <c r="CIX32" s="56"/>
      <c r="CIY32" s="56"/>
      <c r="CIZ32" s="56"/>
      <c r="CJA32" s="56"/>
      <c r="CJB32" s="56"/>
      <c r="CJC32" s="56"/>
      <c r="CJD32" s="56"/>
      <c r="CJE32" s="56"/>
      <c r="CJF32" s="56"/>
      <c r="CJG32" s="56"/>
      <c r="CJH32" s="56"/>
      <c r="CJI32" s="56"/>
      <c r="CJJ32" s="56"/>
      <c r="CJK32" s="56"/>
      <c r="CJL32" s="56"/>
      <c r="CJM32" s="56"/>
      <c r="CJN32" s="56"/>
      <c r="CJO32" s="56"/>
      <c r="CJP32" s="56"/>
      <c r="CJQ32" s="56"/>
      <c r="CJR32" s="56"/>
      <c r="CJS32" s="56"/>
      <c r="CJT32" s="56"/>
      <c r="CJU32" s="56"/>
      <c r="CJV32" s="56"/>
      <c r="CJW32" s="56"/>
      <c r="CJX32" s="56"/>
      <c r="CJY32" s="56"/>
      <c r="CJZ32" s="56"/>
      <c r="CKA32" s="56"/>
      <c r="CKB32" s="56"/>
      <c r="CKC32" s="56"/>
      <c r="CKD32" s="56"/>
      <c r="CKE32" s="56"/>
      <c r="CKF32" s="56"/>
      <c r="CKG32" s="56"/>
      <c r="CKH32" s="56"/>
      <c r="CKI32" s="56"/>
      <c r="CKJ32" s="56"/>
      <c r="CKK32" s="56"/>
      <c r="CKL32" s="56"/>
      <c r="CKM32" s="56"/>
      <c r="CKN32" s="56"/>
      <c r="CKO32" s="56"/>
      <c r="CKP32" s="56"/>
      <c r="CKQ32" s="56"/>
      <c r="CKR32" s="56"/>
      <c r="CKS32" s="56"/>
      <c r="CKT32" s="56"/>
      <c r="CKU32" s="56"/>
      <c r="CKV32" s="56"/>
      <c r="CKW32" s="56"/>
      <c r="CKX32" s="56"/>
      <c r="CKY32" s="56"/>
      <c r="CKZ32" s="56"/>
      <c r="CLA32" s="56"/>
      <c r="CLB32" s="56"/>
      <c r="CLC32" s="56"/>
      <c r="CLD32" s="56"/>
      <c r="CLE32" s="56"/>
      <c r="CLF32" s="56"/>
      <c r="CLG32" s="56"/>
      <c r="CLH32" s="56"/>
      <c r="CLI32" s="56"/>
      <c r="CLJ32" s="56"/>
      <c r="CLK32" s="56"/>
      <c r="CLL32" s="56"/>
      <c r="CLM32" s="56"/>
      <c r="CLN32" s="56"/>
      <c r="CLO32" s="56"/>
      <c r="CLP32" s="56"/>
      <c r="CLQ32" s="56"/>
      <c r="CLR32" s="56"/>
      <c r="CLS32" s="56"/>
      <c r="CLT32" s="56"/>
      <c r="CLU32" s="56"/>
      <c r="CLV32" s="56"/>
      <c r="CLW32" s="56"/>
      <c r="CLX32" s="56"/>
      <c r="CLY32" s="56"/>
      <c r="CLZ32" s="56"/>
      <c r="CMA32" s="56"/>
      <c r="CMB32" s="56"/>
      <c r="CMC32" s="56"/>
      <c r="CMD32" s="56"/>
      <c r="CME32" s="56"/>
      <c r="CMF32" s="56"/>
      <c r="CMG32" s="56"/>
      <c r="CMH32" s="56"/>
      <c r="CMI32" s="56"/>
      <c r="CMJ32" s="56"/>
      <c r="CMK32" s="56"/>
      <c r="CML32" s="56"/>
      <c r="CMM32" s="56"/>
      <c r="CMN32" s="56"/>
      <c r="CMO32" s="56"/>
      <c r="CMP32" s="56"/>
      <c r="CMQ32" s="56"/>
      <c r="CMR32" s="56"/>
      <c r="CMS32" s="56"/>
      <c r="CMT32" s="56"/>
      <c r="CMU32" s="56"/>
      <c r="CMV32" s="56"/>
      <c r="CMW32" s="56"/>
      <c r="CMX32" s="56"/>
      <c r="CMY32" s="56"/>
      <c r="CMZ32" s="56"/>
      <c r="CNA32" s="56"/>
      <c r="CNB32" s="56"/>
      <c r="CNC32" s="56"/>
      <c r="CND32" s="56"/>
      <c r="CNE32" s="56"/>
      <c r="CNF32" s="56"/>
      <c r="CNG32" s="56"/>
      <c r="CNH32" s="56"/>
      <c r="CNI32" s="56"/>
      <c r="CNJ32" s="56"/>
      <c r="CNK32" s="56"/>
      <c r="CNL32" s="56"/>
      <c r="CNM32" s="56"/>
      <c r="CNN32" s="56"/>
      <c r="CNO32" s="56"/>
      <c r="CNP32" s="56"/>
      <c r="CNQ32" s="56"/>
      <c r="CNR32" s="56"/>
      <c r="CNS32" s="56"/>
      <c r="CNT32" s="56"/>
      <c r="CNU32" s="56"/>
      <c r="CNV32" s="56"/>
      <c r="CNW32" s="56"/>
      <c r="CNX32" s="56"/>
      <c r="CNY32" s="56"/>
      <c r="CNZ32" s="56"/>
      <c r="COA32" s="56"/>
      <c r="COB32" s="56"/>
      <c r="COC32" s="56"/>
      <c r="COD32" s="56"/>
      <c r="COE32" s="56"/>
      <c r="COF32" s="56"/>
      <c r="COG32" s="56"/>
      <c r="COH32" s="56"/>
      <c r="COI32" s="56"/>
      <c r="COJ32" s="56"/>
      <c r="COK32" s="56"/>
      <c r="COL32" s="56"/>
      <c r="COM32" s="56"/>
      <c r="CON32" s="56"/>
      <c r="COO32" s="56"/>
      <c r="COP32" s="56"/>
      <c r="COQ32" s="56"/>
      <c r="COR32" s="56"/>
      <c r="COS32" s="56"/>
      <c r="COT32" s="56"/>
      <c r="COU32" s="56"/>
      <c r="COV32" s="56"/>
      <c r="COW32" s="56"/>
      <c r="COX32" s="56"/>
      <c r="COY32" s="56"/>
      <c r="COZ32" s="56"/>
      <c r="CPA32" s="56"/>
      <c r="CPB32" s="56"/>
      <c r="CPC32" s="56"/>
      <c r="CPD32" s="56"/>
      <c r="CPE32" s="56"/>
      <c r="CPF32" s="56"/>
      <c r="CPG32" s="56"/>
      <c r="CPH32" s="56"/>
      <c r="CPI32" s="56"/>
      <c r="CPJ32" s="56"/>
      <c r="CPK32" s="56"/>
      <c r="CPL32" s="56"/>
      <c r="CPM32" s="56"/>
      <c r="CPN32" s="56"/>
      <c r="CPO32" s="56"/>
      <c r="CPP32" s="56"/>
      <c r="CPQ32" s="56"/>
      <c r="CPR32" s="56"/>
      <c r="CPS32" s="56"/>
      <c r="CPT32" s="56"/>
      <c r="CPU32" s="56"/>
      <c r="CPV32" s="56"/>
      <c r="CPW32" s="56"/>
      <c r="CPX32" s="56"/>
      <c r="CPY32" s="56"/>
      <c r="CPZ32" s="56"/>
      <c r="CQA32" s="56"/>
      <c r="CQB32" s="56"/>
      <c r="CQC32" s="56"/>
      <c r="CQD32" s="56"/>
      <c r="CQE32" s="56"/>
      <c r="CQF32" s="56"/>
      <c r="CQG32" s="56"/>
      <c r="CQH32" s="56"/>
      <c r="CQI32" s="56"/>
      <c r="CQJ32" s="56"/>
      <c r="CQK32" s="56"/>
      <c r="CQL32" s="56"/>
      <c r="CQM32" s="56"/>
      <c r="CQN32" s="56"/>
      <c r="CQO32" s="56"/>
      <c r="CQP32" s="56"/>
      <c r="CQQ32" s="56"/>
      <c r="CQR32" s="56"/>
      <c r="CQS32" s="56"/>
      <c r="CQT32" s="56"/>
      <c r="CQU32" s="56"/>
      <c r="CQV32" s="56"/>
      <c r="CQW32" s="56"/>
      <c r="CQX32" s="56"/>
      <c r="CQY32" s="56"/>
      <c r="CQZ32" s="56"/>
      <c r="CRA32" s="56"/>
      <c r="CRB32" s="56"/>
      <c r="CRC32" s="56"/>
      <c r="CRD32" s="56"/>
      <c r="CRE32" s="56"/>
      <c r="CRF32" s="56"/>
      <c r="CRG32" s="56"/>
      <c r="CRH32" s="56"/>
      <c r="CRI32" s="56"/>
      <c r="CRJ32" s="56"/>
      <c r="CRK32" s="56"/>
      <c r="CRL32" s="56"/>
      <c r="CRM32" s="56"/>
      <c r="CRN32" s="56"/>
      <c r="CRO32" s="56"/>
      <c r="CRP32" s="56"/>
      <c r="CRQ32" s="56"/>
      <c r="CRR32" s="56"/>
      <c r="CRS32" s="56"/>
      <c r="CRT32" s="56"/>
      <c r="CRU32" s="56"/>
      <c r="CRV32" s="56"/>
      <c r="CRW32" s="56"/>
      <c r="CRX32" s="56"/>
      <c r="CRY32" s="56"/>
      <c r="CRZ32" s="56"/>
      <c r="CSA32" s="56"/>
      <c r="CSB32" s="56"/>
      <c r="CSC32" s="56"/>
      <c r="CSD32" s="56"/>
      <c r="CSE32" s="56"/>
      <c r="CSF32" s="56"/>
      <c r="CSG32" s="56"/>
      <c r="CSH32" s="56"/>
      <c r="CSI32" s="56"/>
      <c r="CSJ32" s="56"/>
      <c r="CSK32" s="56"/>
      <c r="CSL32" s="56"/>
      <c r="CSM32" s="56"/>
      <c r="CSN32" s="56"/>
      <c r="CSO32" s="56"/>
      <c r="CSP32" s="56"/>
      <c r="CSQ32" s="56"/>
      <c r="CSR32" s="56"/>
      <c r="CSS32" s="56"/>
      <c r="CST32" s="56"/>
      <c r="CSU32" s="56"/>
      <c r="CSV32" s="56"/>
      <c r="CSW32" s="56"/>
      <c r="CSX32" s="56"/>
      <c r="CSY32" s="56"/>
      <c r="CSZ32" s="56"/>
      <c r="CTA32" s="56"/>
      <c r="CTB32" s="56"/>
      <c r="CTC32" s="56"/>
      <c r="CTD32" s="56"/>
      <c r="CTE32" s="56"/>
      <c r="CTF32" s="56"/>
      <c r="CTG32" s="56"/>
      <c r="CTH32" s="56"/>
      <c r="CTI32" s="56"/>
      <c r="CTJ32" s="56"/>
      <c r="CTK32" s="56"/>
      <c r="CTL32" s="56"/>
      <c r="CTM32" s="56"/>
      <c r="CTN32" s="56"/>
      <c r="CTO32" s="56"/>
      <c r="CTP32" s="56"/>
      <c r="CTQ32" s="56"/>
      <c r="CTR32" s="56"/>
      <c r="CTS32" s="56"/>
      <c r="CTT32" s="56"/>
      <c r="CTU32" s="56"/>
      <c r="CTV32" s="56"/>
      <c r="CTW32" s="56"/>
      <c r="CTX32" s="56"/>
      <c r="CTY32" s="56"/>
      <c r="CTZ32" s="56"/>
      <c r="CUA32" s="56"/>
      <c r="CUB32" s="56"/>
      <c r="CUC32" s="56"/>
      <c r="CUD32" s="56"/>
      <c r="CUE32" s="56"/>
      <c r="CUF32" s="56"/>
      <c r="CUG32" s="56"/>
      <c r="CUH32" s="56"/>
      <c r="CUI32" s="56"/>
      <c r="CUJ32" s="56"/>
      <c r="CUK32" s="56"/>
      <c r="CUL32" s="56"/>
      <c r="CUM32" s="56"/>
      <c r="CUN32" s="56"/>
      <c r="CUO32" s="56"/>
      <c r="CUP32" s="56"/>
      <c r="CUQ32" s="56"/>
      <c r="CUR32" s="56"/>
      <c r="CUS32" s="56"/>
      <c r="CUT32" s="56"/>
      <c r="CUU32" s="56"/>
      <c r="CUV32" s="56"/>
      <c r="CUW32" s="56"/>
      <c r="CUX32" s="56"/>
      <c r="CUY32" s="56"/>
      <c r="CUZ32" s="56"/>
      <c r="CVA32" s="56"/>
      <c r="CVB32" s="56"/>
      <c r="CVC32" s="56"/>
      <c r="CVD32" s="56"/>
      <c r="CVE32" s="56"/>
      <c r="CVF32" s="56"/>
      <c r="CVG32" s="56"/>
      <c r="CVH32" s="56"/>
      <c r="CVI32" s="56"/>
      <c r="CVJ32" s="56"/>
      <c r="CVK32" s="56"/>
      <c r="CVL32" s="56"/>
      <c r="CVM32" s="56"/>
      <c r="CVN32" s="56"/>
      <c r="CVO32" s="56"/>
      <c r="CVP32" s="56"/>
      <c r="CVQ32" s="56"/>
      <c r="CVR32" s="56"/>
      <c r="CVS32" s="56"/>
      <c r="CVT32" s="56"/>
      <c r="CVU32" s="56"/>
      <c r="CVV32" s="56"/>
      <c r="CVW32" s="56"/>
      <c r="CVX32" s="56"/>
      <c r="CVY32" s="56"/>
      <c r="CVZ32" s="56"/>
      <c r="CWA32" s="56"/>
      <c r="CWB32" s="56"/>
      <c r="CWC32" s="56"/>
      <c r="CWD32" s="56"/>
      <c r="CWE32" s="56"/>
      <c r="CWF32" s="56"/>
      <c r="CWG32" s="56"/>
      <c r="CWH32" s="56"/>
      <c r="CWI32" s="56"/>
      <c r="CWJ32" s="56"/>
      <c r="CWK32" s="56"/>
      <c r="CWL32" s="56"/>
      <c r="CWM32" s="56"/>
      <c r="CWN32" s="56"/>
      <c r="CWO32" s="56"/>
      <c r="CWP32" s="56"/>
      <c r="CWQ32" s="56"/>
      <c r="CWR32" s="56"/>
      <c r="CWS32" s="56"/>
      <c r="CWT32" s="56"/>
      <c r="CWU32" s="56"/>
      <c r="CWV32" s="56"/>
      <c r="CWW32" s="56"/>
      <c r="CWX32" s="56"/>
      <c r="CWY32" s="56"/>
      <c r="CWZ32" s="56"/>
      <c r="CXA32" s="56"/>
      <c r="CXB32" s="56"/>
      <c r="CXC32" s="56"/>
      <c r="CXD32" s="56"/>
      <c r="CXE32" s="56"/>
      <c r="CXF32" s="56"/>
      <c r="CXG32" s="56"/>
      <c r="CXH32" s="56"/>
      <c r="CXI32" s="56"/>
      <c r="CXJ32" s="56"/>
      <c r="CXK32" s="56"/>
      <c r="CXL32" s="56"/>
      <c r="CXM32" s="56"/>
      <c r="CXN32" s="56"/>
      <c r="CXO32" s="56"/>
      <c r="CXP32" s="56"/>
      <c r="CXQ32" s="56"/>
      <c r="CXR32" s="56"/>
      <c r="CXS32" s="56"/>
      <c r="CXT32" s="56"/>
      <c r="CXU32" s="56"/>
      <c r="CXV32" s="56"/>
      <c r="CXW32" s="56"/>
      <c r="CXX32" s="56"/>
      <c r="CXY32" s="56"/>
      <c r="CXZ32" s="56"/>
      <c r="CYA32" s="56"/>
      <c r="CYB32" s="56"/>
      <c r="CYC32" s="56"/>
      <c r="CYD32" s="56"/>
      <c r="CYE32" s="56"/>
      <c r="CYF32" s="56"/>
      <c r="CYG32" s="56"/>
      <c r="CYH32" s="56"/>
      <c r="CYI32" s="56"/>
      <c r="CYJ32" s="56"/>
      <c r="CYK32" s="56"/>
      <c r="CYL32" s="56"/>
      <c r="CYM32" s="56"/>
      <c r="CYN32" s="56"/>
      <c r="CYO32" s="56"/>
      <c r="CYP32" s="56"/>
      <c r="CYQ32" s="56"/>
      <c r="CYR32" s="56"/>
      <c r="CYS32" s="56"/>
      <c r="CYT32" s="56"/>
      <c r="CYU32" s="56"/>
      <c r="CYV32" s="56"/>
      <c r="CYW32" s="56"/>
      <c r="CYX32" s="56"/>
      <c r="CYY32" s="56"/>
      <c r="CYZ32" s="56"/>
      <c r="CZA32" s="56"/>
      <c r="CZB32" s="56"/>
      <c r="CZC32" s="56"/>
      <c r="CZD32" s="56"/>
      <c r="CZE32" s="56"/>
      <c r="CZF32" s="56"/>
      <c r="CZG32" s="56"/>
      <c r="CZH32" s="56"/>
      <c r="CZI32" s="56"/>
      <c r="CZJ32" s="56"/>
      <c r="CZK32" s="56"/>
      <c r="CZL32" s="56"/>
      <c r="CZM32" s="56"/>
      <c r="CZN32" s="56"/>
      <c r="CZO32" s="56"/>
      <c r="CZP32" s="56"/>
      <c r="CZQ32" s="56"/>
      <c r="CZR32" s="56"/>
      <c r="CZS32" s="56"/>
      <c r="CZT32" s="56"/>
      <c r="CZU32" s="56"/>
      <c r="CZV32" s="56"/>
      <c r="CZW32" s="56"/>
      <c r="CZX32" s="56"/>
      <c r="CZY32" s="56"/>
      <c r="CZZ32" s="56"/>
      <c r="DAA32" s="56"/>
      <c r="DAB32" s="56"/>
      <c r="DAC32" s="56"/>
      <c r="DAD32" s="56"/>
      <c r="DAE32" s="56"/>
      <c r="DAF32" s="56"/>
      <c r="DAG32" s="56"/>
      <c r="DAH32" s="56"/>
      <c r="DAI32" s="56"/>
      <c r="DAJ32" s="56"/>
      <c r="DAK32" s="56"/>
      <c r="DAL32" s="56"/>
      <c r="DAM32" s="56"/>
      <c r="DAN32" s="56"/>
      <c r="DAO32" s="56"/>
      <c r="DAP32" s="56"/>
      <c r="DAQ32" s="56"/>
      <c r="DAR32" s="56"/>
      <c r="DAS32" s="56"/>
      <c r="DAT32" s="56"/>
      <c r="DAU32" s="56"/>
      <c r="DAV32" s="56"/>
      <c r="DAW32" s="56"/>
      <c r="DAX32" s="56"/>
      <c r="DAY32" s="56"/>
      <c r="DAZ32" s="56"/>
      <c r="DBA32" s="56"/>
      <c r="DBB32" s="56"/>
      <c r="DBC32" s="56"/>
      <c r="DBD32" s="56"/>
      <c r="DBE32" s="56"/>
      <c r="DBF32" s="56"/>
      <c r="DBG32" s="56"/>
      <c r="DBH32" s="56"/>
      <c r="DBI32" s="56"/>
      <c r="DBJ32" s="56"/>
      <c r="DBK32" s="56"/>
      <c r="DBL32" s="56"/>
      <c r="DBM32" s="56"/>
      <c r="DBN32" s="56"/>
      <c r="DBO32" s="56"/>
      <c r="DBP32" s="56"/>
      <c r="DBQ32" s="56"/>
      <c r="DBR32" s="56"/>
      <c r="DBS32" s="56"/>
      <c r="DBT32" s="56"/>
      <c r="DBU32" s="56"/>
      <c r="DBV32" s="56"/>
      <c r="DBW32" s="56"/>
      <c r="DBX32" s="56"/>
      <c r="DBY32" s="56"/>
      <c r="DBZ32" s="56"/>
      <c r="DCA32" s="56"/>
      <c r="DCB32" s="56"/>
      <c r="DCC32" s="56"/>
      <c r="DCD32" s="56"/>
      <c r="DCE32" s="56"/>
      <c r="DCF32" s="56"/>
      <c r="DCG32" s="56"/>
      <c r="DCH32" s="56"/>
      <c r="DCI32" s="56"/>
      <c r="DCJ32" s="56"/>
      <c r="DCK32" s="56"/>
      <c r="DCL32" s="56"/>
      <c r="DCM32" s="56"/>
      <c r="DCN32" s="56"/>
      <c r="DCO32" s="56"/>
      <c r="DCP32" s="56"/>
      <c r="DCQ32" s="56"/>
      <c r="DCR32" s="56"/>
      <c r="DCS32" s="56"/>
      <c r="DCT32" s="56"/>
      <c r="DCU32" s="56"/>
      <c r="DCV32" s="56"/>
      <c r="DCW32" s="56"/>
      <c r="DCX32" s="56"/>
      <c r="DCY32" s="56"/>
      <c r="DCZ32" s="56"/>
      <c r="DDA32" s="56"/>
      <c r="DDB32" s="56"/>
      <c r="DDC32" s="56"/>
      <c r="DDD32" s="56"/>
      <c r="DDE32" s="56"/>
      <c r="DDF32" s="56"/>
      <c r="DDG32" s="56"/>
      <c r="DDH32" s="56"/>
      <c r="DDI32" s="56"/>
      <c r="DDJ32" s="56"/>
      <c r="DDK32" s="56"/>
      <c r="DDL32" s="56"/>
      <c r="DDM32" s="56"/>
      <c r="DDN32" s="56"/>
      <c r="DDO32" s="56"/>
      <c r="DDP32" s="56"/>
      <c r="DDQ32" s="56"/>
      <c r="DDR32" s="56"/>
      <c r="DDS32" s="56"/>
      <c r="DDT32" s="56"/>
      <c r="DDU32" s="56"/>
      <c r="DDV32" s="56"/>
      <c r="DDW32" s="56"/>
      <c r="DDX32" s="56"/>
      <c r="DDY32" s="56"/>
      <c r="DDZ32" s="56"/>
      <c r="DEA32" s="56"/>
      <c r="DEB32" s="56"/>
      <c r="DEC32" s="56"/>
      <c r="DED32" s="56"/>
      <c r="DEE32" s="56"/>
      <c r="DEF32" s="56"/>
      <c r="DEG32" s="56"/>
      <c r="DEH32" s="56"/>
      <c r="DEI32" s="56"/>
      <c r="DEJ32" s="56"/>
      <c r="DEK32" s="56"/>
      <c r="DEL32" s="56"/>
      <c r="DEM32" s="56"/>
      <c r="DEN32" s="56"/>
      <c r="DEO32" s="56"/>
      <c r="DEP32" s="56"/>
      <c r="DEQ32" s="56"/>
      <c r="DER32" s="56"/>
      <c r="DES32" s="56"/>
      <c r="DET32" s="56"/>
      <c r="DEU32" s="56"/>
      <c r="DEV32" s="56"/>
      <c r="DEW32" s="56"/>
      <c r="DEX32" s="56"/>
      <c r="DEY32" s="56"/>
      <c r="DEZ32" s="56"/>
      <c r="DFA32" s="56"/>
      <c r="DFB32" s="56"/>
      <c r="DFC32" s="56"/>
      <c r="DFD32" s="56"/>
      <c r="DFE32" s="56"/>
      <c r="DFF32" s="56"/>
      <c r="DFG32" s="56"/>
      <c r="DFH32" s="56"/>
      <c r="DFI32" s="56"/>
      <c r="DFJ32" s="56"/>
      <c r="DFK32" s="56"/>
      <c r="DFL32" s="56"/>
      <c r="DFM32" s="56"/>
      <c r="DFN32" s="56"/>
      <c r="DFO32" s="56"/>
      <c r="DFP32" s="56"/>
      <c r="DFQ32" s="56"/>
      <c r="DFR32" s="56"/>
      <c r="DFS32" s="56"/>
      <c r="DFT32" s="56"/>
      <c r="DFU32" s="56"/>
      <c r="DFV32" s="56"/>
      <c r="DFW32" s="56"/>
      <c r="DFX32" s="56"/>
      <c r="DFY32" s="56"/>
      <c r="DFZ32" s="56"/>
      <c r="DGA32" s="56"/>
      <c r="DGB32" s="56"/>
      <c r="DGC32" s="56"/>
      <c r="DGD32" s="56"/>
      <c r="DGE32" s="56"/>
      <c r="DGF32" s="56"/>
      <c r="DGG32" s="56"/>
      <c r="DGH32" s="56"/>
      <c r="DGI32" s="56"/>
      <c r="DGJ32" s="56"/>
      <c r="DGK32" s="56"/>
      <c r="DGL32" s="56"/>
      <c r="DGM32" s="56"/>
      <c r="DGN32" s="56"/>
      <c r="DGO32" s="56"/>
      <c r="DGP32" s="56"/>
      <c r="DGQ32" s="56"/>
      <c r="DGR32" s="56"/>
      <c r="DGS32" s="56"/>
      <c r="DGT32" s="56"/>
      <c r="DGU32" s="56"/>
      <c r="DGV32" s="56"/>
      <c r="DGW32" s="56"/>
      <c r="DGX32" s="56"/>
      <c r="DGY32" s="56"/>
      <c r="DGZ32" s="56"/>
      <c r="DHA32" s="56"/>
      <c r="DHB32" s="56"/>
      <c r="DHC32" s="56"/>
      <c r="DHD32" s="56"/>
      <c r="DHE32" s="56"/>
      <c r="DHF32" s="56"/>
      <c r="DHG32" s="56"/>
      <c r="DHH32" s="56"/>
      <c r="DHI32" s="56"/>
      <c r="DHJ32" s="56"/>
      <c r="DHK32" s="56"/>
      <c r="DHL32" s="56"/>
      <c r="DHM32" s="56"/>
      <c r="DHN32" s="56"/>
      <c r="DHO32" s="56"/>
      <c r="DHP32" s="56"/>
      <c r="DHQ32" s="56"/>
      <c r="DHR32" s="56"/>
      <c r="DHS32" s="56"/>
      <c r="DHT32" s="56"/>
      <c r="DHU32" s="56"/>
      <c r="DHV32" s="56"/>
      <c r="DHW32" s="56"/>
      <c r="DHX32" s="56"/>
      <c r="DHY32" s="56"/>
      <c r="DHZ32" s="56"/>
      <c r="DIA32" s="56"/>
      <c r="DIB32" s="56"/>
      <c r="DIC32" s="56"/>
      <c r="DID32" s="56"/>
      <c r="DIE32" s="56"/>
      <c r="DIF32" s="56"/>
      <c r="DIG32" s="56"/>
      <c r="DIH32" s="56"/>
      <c r="DII32" s="56"/>
      <c r="DIJ32" s="56"/>
      <c r="DIK32" s="56"/>
      <c r="DIL32" s="56"/>
      <c r="DIM32" s="56"/>
      <c r="DIN32" s="56"/>
      <c r="DIO32" s="56"/>
      <c r="DIP32" s="56"/>
      <c r="DIQ32" s="56"/>
      <c r="DIR32" s="56"/>
      <c r="DIS32" s="56"/>
      <c r="DIT32" s="56"/>
      <c r="DIU32" s="56"/>
      <c r="DIV32" s="56"/>
      <c r="DIW32" s="56"/>
      <c r="DIX32" s="56"/>
      <c r="DIY32" s="56"/>
      <c r="DIZ32" s="56"/>
      <c r="DJA32" s="56"/>
      <c r="DJB32" s="56"/>
      <c r="DJC32" s="56"/>
      <c r="DJD32" s="56"/>
      <c r="DJE32" s="56"/>
      <c r="DJF32" s="56"/>
      <c r="DJG32" s="56"/>
      <c r="DJH32" s="56"/>
      <c r="DJI32" s="56"/>
      <c r="DJJ32" s="56"/>
      <c r="DJK32" s="56"/>
      <c r="DJL32" s="56"/>
      <c r="DJM32" s="56"/>
      <c r="DJN32" s="56"/>
      <c r="DJO32" s="56"/>
      <c r="DJP32" s="56"/>
      <c r="DJQ32" s="56"/>
      <c r="DJR32" s="56"/>
      <c r="DJS32" s="56"/>
      <c r="DJT32" s="56"/>
      <c r="DJU32" s="56"/>
      <c r="DJV32" s="56"/>
      <c r="DJW32" s="56"/>
      <c r="DJX32" s="56"/>
      <c r="DJY32" s="56"/>
      <c r="DJZ32" s="56"/>
      <c r="DKA32" s="56"/>
      <c r="DKB32" s="56"/>
      <c r="DKC32" s="56"/>
      <c r="DKD32" s="56"/>
      <c r="DKE32" s="56"/>
      <c r="DKF32" s="56"/>
      <c r="DKG32" s="56"/>
      <c r="DKH32" s="56"/>
      <c r="DKI32" s="56"/>
      <c r="DKJ32" s="56"/>
      <c r="DKK32" s="56"/>
      <c r="DKL32" s="56"/>
      <c r="DKM32" s="56"/>
      <c r="DKN32" s="56"/>
      <c r="DKO32" s="56"/>
      <c r="DKP32" s="56"/>
      <c r="DKQ32" s="56"/>
      <c r="DKR32" s="56"/>
      <c r="DKS32" s="56"/>
      <c r="DKT32" s="56"/>
      <c r="DKU32" s="56"/>
      <c r="DKV32" s="56"/>
      <c r="DKW32" s="56"/>
      <c r="DKX32" s="56"/>
      <c r="DKY32" s="56"/>
      <c r="DKZ32" s="56"/>
      <c r="DLA32" s="56"/>
      <c r="DLB32" s="56"/>
      <c r="DLC32" s="56"/>
      <c r="DLD32" s="56"/>
      <c r="DLE32" s="56"/>
      <c r="DLF32" s="56"/>
      <c r="DLG32" s="56"/>
      <c r="DLH32" s="56"/>
      <c r="DLI32" s="56"/>
      <c r="DLJ32" s="56"/>
      <c r="DLK32" s="56"/>
      <c r="DLL32" s="56"/>
      <c r="DLM32" s="56"/>
      <c r="DLN32" s="56"/>
      <c r="DLO32" s="56"/>
      <c r="DLP32" s="56"/>
      <c r="DLQ32" s="56"/>
      <c r="DLR32" s="56"/>
      <c r="DLS32" s="56"/>
      <c r="DLT32" s="56"/>
      <c r="DLU32" s="56"/>
      <c r="DLV32" s="56"/>
      <c r="DLW32" s="56"/>
      <c r="DLX32" s="56"/>
      <c r="DLY32" s="56"/>
      <c r="DLZ32" s="56"/>
      <c r="DMA32" s="56"/>
      <c r="DMB32" s="56"/>
      <c r="DMC32" s="56"/>
      <c r="DMD32" s="56"/>
      <c r="DME32" s="56"/>
      <c r="DMF32" s="56"/>
      <c r="DMG32" s="56"/>
      <c r="DMH32" s="56"/>
      <c r="DMI32" s="56"/>
      <c r="DMJ32" s="56"/>
      <c r="DMK32" s="56"/>
      <c r="DML32" s="56"/>
      <c r="DMM32" s="56"/>
      <c r="DMN32" s="56"/>
      <c r="DMO32" s="56"/>
      <c r="DMP32" s="56"/>
      <c r="DMQ32" s="56"/>
      <c r="DMR32" s="56"/>
      <c r="DMS32" s="56"/>
      <c r="DMT32" s="56"/>
      <c r="DMU32" s="56"/>
      <c r="DMV32" s="56"/>
      <c r="DMW32" s="56"/>
      <c r="DMX32" s="56"/>
      <c r="DMY32" s="56"/>
      <c r="DMZ32" s="56"/>
      <c r="DNA32" s="56"/>
      <c r="DNB32" s="56"/>
      <c r="DNC32" s="56"/>
      <c r="DND32" s="56"/>
      <c r="DNE32" s="56"/>
      <c r="DNF32" s="56"/>
      <c r="DNG32" s="56"/>
      <c r="DNH32" s="56"/>
      <c r="DNI32" s="56"/>
      <c r="DNJ32" s="56"/>
      <c r="DNK32" s="56"/>
      <c r="DNL32" s="56"/>
      <c r="DNM32" s="56"/>
      <c r="DNN32" s="56"/>
      <c r="DNO32" s="56"/>
      <c r="DNP32" s="56"/>
      <c r="DNQ32" s="56"/>
      <c r="DNR32" s="56"/>
      <c r="DNS32" s="56"/>
      <c r="DNT32" s="56"/>
      <c r="DNU32" s="56"/>
      <c r="DNV32" s="56"/>
      <c r="DNW32" s="56"/>
      <c r="DNX32" s="56"/>
      <c r="DNY32" s="56"/>
      <c r="DNZ32" s="56"/>
      <c r="DOA32" s="56"/>
      <c r="DOB32" s="56"/>
      <c r="DOC32" s="56"/>
      <c r="DOD32" s="56"/>
      <c r="DOE32" s="56"/>
      <c r="DOF32" s="56"/>
      <c r="DOG32" s="56"/>
      <c r="DOH32" s="56"/>
      <c r="DOI32" s="56"/>
      <c r="DOJ32" s="56"/>
      <c r="DOK32" s="56"/>
      <c r="DOL32" s="56"/>
      <c r="DOM32" s="56"/>
      <c r="DON32" s="56"/>
      <c r="DOO32" s="56"/>
      <c r="DOP32" s="56"/>
      <c r="DOQ32" s="56"/>
      <c r="DOR32" s="56"/>
      <c r="DOS32" s="56"/>
      <c r="DOT32" s="56"/>
      <c r="DOU32" s="56"/>
      <c r="DOV32" s="56"/>
      <c r="DOW32" s="56"/>
      <c r="DOX32" s="56"/>
      <c r="DOY32" s="56"/>
      <c r="DOZ32" s="56"/>
      <c r="DPA32" s="56"/>
      <c r="DPB32" s="56"/>
      <c r="DPC32" s="56"/>
      <c r="DPD32" s="56"/>
      <c r="DPE32" s="56"/>
      <c r="DPF32" s="56"/>
      <c r="DPG32" s="56"/>
      <c r="DPH32" s="56"/>
      <c r="DPI32" s="56"/>
      <c r="DPJ32" s="56"/>
      <c r="DPK32" s="56"/>
      <c r="DPL32" s="56"/>
      <c r="DPM32" s="56"/>
      <c r="DPN32" s="56"/>
      <c r="DPO32" s="56"/>
      <c r="DPP32" s="56"/>
      <c r="DPQ32" s="56"/>
      <c r="DPR32" s="56"/>
      <c r="DPS32" s="56"/>
      <c r="DPT32" s="56"/>
      <c r="DPU32" s="56"/>
      <c r="DPV32" s="56"/>
      <c r="DPW32" s="56"/>
      <c r="DPX32" s="56"/>
      <c r="DPY32" s="56"/>
      <c r="DPZ32" s="56"/>
      <c r="DQA32" s="56"/>
      <c r="DQB32" s="56"/>
      <c r="DQC32" s="56"/>
      <c r="DQD32" s="56"/>
      <c r="DQE32" s="56"/>
      <c r="DQF32" s="56"/>
      <c r="DQG32" s="56"/>
      <c r="DQH32" s="56"/>
      <c r="DQI32" s="56"/>
      <c r="DQJ32" s="56"/>
      <c r="DQK32" s="56"/>
      <c r="DQL32" s="56"/>
      <c r="DQM32" s="56"/>
      <c r="DQN32" s="56"/>
      <c r="DQO32" s="56"/>
      <c r="DQP32" s="56"/>
      <c r="DQQ32" s="56"/>
      <c r="DQR32" s="56"/>
      <c r="DQS32" s="56"/>
      <c r="DQT32" s="56"/>
      <c r="DQU32" s="56"/>
      <c r="DQV32" s="56"/>
      <c r="DQW32" s="56"/>
      <c r="DQX32" s="56"/>
      <c r="DQY32" s="56"/>
      <c r="DQZ32" s="56"/>
      <c r="DRA32" s="56"/>
      <c r="DRB32" s="56"/>
      <c r="DRC32" s="56"/>
      <c r="DRD32" s="56"/>
      <c r="DRE32" s="56"/>
      <c r="DRF32" s="56"/>
      <c r="DRG32" s="56"/>
      <c r="DRH32" s="56"/>
      <c r="DRI32" s="56"/>
      <c r="DRJ32" s="56"/>
      <c r="DRK32" s="56"/>
      <c r="DRL32" s="56"/>
      <c r="DRM32" s="56"/>
      <c r="DRN32" s="56"/>
      <c r="DRO32" s="56"/>
      <c r="DRP32" s="56"/>
      <c r="DRQ32" s="56"/>
      <c r="DRR32" s="56"/>
      <c r="DRS32" s="56"/>
      <c r="DRT32" s="56"/>
      <c r="DRU32" s="56"/>
      <c r="DRV32" s="56"/>
      <c r="DRW32" s="56"/>
      <c r="DRX32" s="56"/>
      <c r="DRY32" s="56"/>
      <c r="DRZ32" s="56"/>
      <c r="DSA32" s="56"/>
      <c r="DSB32" s="56"/>
      <c r="DSC32" s="56"/>
      <c r="DSD32" s="56"/>
      <c r="DSE32" s="56"/>
      <c r="DSF32" s="56"/>
      <c r="DSG32" s="56"/>
      <c r="DSH32" s="56"/>
      <c r="DSI32" s="56"/>
      <c r="DSJ32" s="56"/>
      <c r="DSK32" s="56"/>
      <c r="DSL32" s="56"/>
      <c r="DSM32" s="56"/>
      <c r="DSN32" s="56"/>
      <c r="DSO32" s="56"/>
      <c r="DSP32" s="56"/>
      <c r="DSQ32" s="56"/>
      <c r="DSR32" s="56"/>
      <c r="DSS32" s="56"/>
      <c r="DST32" s="56"/>
      <c r="DSU32" s="56"/>
      <c r="DSV32" s="56"/>
      <c r="DSW32" s="56"/>
      <c r="DSX32" s="56"/>
      <c r="DSY32" s="56"/>
      <c r="DSZ32" s="56"/>
      <c r="DTA32" s="56"/>
      <c r="DTB32" s="56"/>
      <c r="DTC32" s="56"/>
      <c r="DTD32" s="56"/>
      <c r="DTE32" s="56"/>
      <c r="DTF32" s="56"/>
      <c r="DTG32" s="56"/>
      <c r="DTH32" s="56"/>
      <c r="DTI32" s="56"/>
      <c r="DTJ32" s="56"/>
      <c r="DTK32" s="56"/>
      <c r="DTL32" s="56"/>
      <c r="DTM32" s="56"/>
      <c r="DTN32" s="56"/>
      <c r="DTO32" s="56"/>
      <c r="DTP32" s="56"/>
      <c r="DTQ32" s="56"/>
      <c r="DTR32" s="56"/>
      <c r="DTS32" s="56"/>
      <c r="DTT32" s="56"/>
      <c r="DTU32" s="56"/>
      <c r="DTV32" s="56"/>
      <c r="DTW32" s="56"/>
      <c r="DTX32" s="56"/>
      <c r="DTY32" s="56"/>
      <c r="DTZ32" s="56"/>
      <c r="DUA32" s="56"/>
      <c r="DUB32" s="56"/>
      <c r="DUC32" s="56"/>
      <c r="DUD32" s="56"/>
      <c r="DUE32" s="56"/>
      <c r="DUF32" s="56"/>
      <c r="DUG32" s="56"/>
      <c r="DUH32" s="56"/>
      <c r="DUI32" s="56"/>
      <c r="DUJ32" s="56"/>
      <c r="DUK32" s="56"/>
      <c r="DUL32" s="56"/>
      <c r="DUM32" s="56"/>
      <c r="DUN32" s="56"/>
      <c r="DUO32" s="56"/>
      <c r="DUP32" s="56"/>
      <c r="DUQ32" s="56"/>
      <c r="DUR32" s="56"/>
      <c r="DUS32" s="56"/>
      <c r="DUT32" s="56"/>
      <c r="DUU32" s="56"/>
      <c r="DUV32" s="56"/>
      <c r="DUW32" s="56"/>
      <c r="DUX32" s="56"/>
      <c r="DUY32" s="56"/>
      <c r="DUZ32" s="56"/>
      <c r="DVA32" s="56"/>
      <c r="DVB32" s="56"/>
      <c r="DVC32" s="56"/>
      <c r="DVD32" s="56"/>
      <c r="DVE32" s="56"/>
      <c r="DVF32" s="56"/>
      <c r="DVG32" s="56"/>
      <c r="DVH32" s="56"/>
      <c r="DVI32" s="56"/>
      <c r="DVJ32" s="56"/>
      <c r="DVK32" s="56"/>
      <c r="DVL32" s="56"/>
      <c r="DVM32" s="56"/>
      <c r="DVN32" s="56"/>
      <c r="DVO32" s="56"/>
      <c r="DVP32" s="56"/>
      <c r="DVQ32" s="56"/>
      <c r="DVR32" s="56"/>
      <c r="DVS32" s="56"/>
      <c r="DVT32" s="56"/>
      <c r="DVU32" s="56"/>
      <c r="DVV32" s="56"/>
      <c r="DVW32" s="56"/>
      <c r="DVX32" s="56"/>
      <c r="DVY32" s="56"/>
      <c r="DVZ32" s="56"/>
      <c r="DWA32" s="56"/>
      <c r="DWB32" s="56"/>
      <c r="DWC32" s="56"/>
      <c r="DWD32" s="56"/>
      <c r="DWE32" s="56"/>
      <c r="DWF32" s="56"/>
      <c r="DWG32" s="56"/>
      <c r="DWH32" s="56"/>
      <c r="DWI32" s="56"/>
      <c r="DWJ32" s="56"/>
      <c r="DWK32" s="56"/>
      <c r="DWL32" s="56"/>
      <c r="DWM32" s="56"/>
      <c r="DWN32" s="56"/>
      <c r="DWO32" s="56"/>
      <c r="DWP32" s="56"/>
      <c r="DWQ32" s="56"/>
      <c r="DWR32" s="56"/>
      <c r="DWS32" s="56"/>
      <c r="DWT32" s="56"/>
      <c r="DWU32" s="56"/>
      <c r="DWV32" s="56"/>
      <c r="DWW32" s="56"/>
      <c r="DWX32" s="56"/>
      <c r="DWY32" s="56"/>
      <c r="DWZ32" s="56"/>
      <c r="DXA32" s="56"/>
      <c r="DXB32" s="56"/>
      <c r="DXC32" s="56"/>
      <c r="DXD32" s="56"/>
      <c r="DXE32" s="56"/>
      <c r="DXF32" s="56"/>
      <c r="DXG32" s="56"/>
      <c r="DXH32" s="56"/>
      <c r="DXI32" s="56"/>
      <c r="DXJ32" s="56"/>
      <c r="DXK32" s="56"/>
      <c r="DXL32" s="56"/>
      <c r="DXM32" s="56"/>
      <c r="DXN32" s="56"/>
      <c r="DXO32" s="56"/>
      <c r="DXP32" s="56"/>
      <c r="DXQ32" s="56"/>
      <c r="DXR32" s="56"/>
      <c r="DXS32" s="56"/>
      <c r="DXT32" s="56"/>
      <c r="DXU32" s="56"/>
      <c r="DXV32" s="56"/>
      <c r="DXW32" s="56"/>
      <c r="DXX32" s="56"/>
      <c r="DXY32" s="56"/>
      <c r="DXZ32" s="56"/>
      <c r="DYA32" s="56"/>
      <c r="DYB32" s="56"/>
      <c r="DYC32" s="56"/>
      <c r="DYD32" s="56"/>
      <c r="DYE32" s="56"/>
      <c r="DYF32" s="56"/>
      <c r="DYG32" s="56"/>
      <c r="DYH32" s="56"/>
      <c r="DYI32" s="56"/>
      <c r="DYJ32" s="56"/>
      <c r="DYK32" s="56"/>
      <c r="DYL32" s="56"/>
      <c r="DYM32" s="56"/>
      <c r="DYN32" s="56"/>
      <c r="DYO32" s="56"/>
      <c r="DYP32" s="56"/>
      <c r="DYQ32" s="56"/>
      <c r="DYR32" s="56"/>
      <c r="DYS32" s="56"/>
      <c r="DYT32" s="56"/>
      <c r="DYU32" s="56"/>
      <c r="DYV32" s="56"/>
      <c r="DYW32" s="56"/>
      <c r="DYX32" s="56"/>
      <c r="DYY32" s="56"/>
      <c r="DYZ32" s="56"/>
      <c r="DZA32" s="56"/>
      <c r="DZB32" s="56"/>
      <c r="DZC32" s="56"/>
      <c r="DZD32" s="56"/>
      <c r="DZE32" s="56"/>
      <c r="DZF32" s="56"/>
      <c r="DZG32" s="56"/>
      <c r="DZH32" s="56"/>
      <c r="DZI32" s="56"/>
      <c r="DZJ32" s="56"/>
      <c r="DZK32" s="56"/>
      <c r="DZL32" s="56"/>
      <c r="DZM32" s="56"/>
      <c r="DZN32" s="56"/>
      <c r="DZO32" s="56"/>
      <c r="DZP32" s="56"/>
      <c r="DZQ32" s="56"/>
      <c r="DZR32" s="56"/>
      <c r="DZS32" s="56"/>
      <c r="DZT32" s="56"/>
      <c r="DZU32" s="56"/>
      <c r="DZV32" s="56"/>
      <c r="DZW32" s="56"/>
      <c r="DZX32" s="56"/>
      <c r="DZY32" s="56"/>
      <c r="DZZ32" s="56"/>
      <c r="EAA32" s="56"/>
      <c r="EAB32" s="56"/>
      <c r="EAC32" s="56"/>
      <c r="EAD32" s="56"/>
      <c r="EAE32" s="56"/>
      <c r="EAF32" s="56"/>
      <c r="EAG32" s="56"/>
      <c r="EAH32" s="56"/>
      <c r="EAI32" s="56"/>
      <c r="EAJ32" s="56"/>
      <c r="EAK32" s="56"/>
      <c r="EAL32" s="56"/>
      <c r="EAM32" s="56"/>
      <c r="EAN32" s="56"/>
      <c r="EAO32" s="56"/>
      <c r="EAP32" s="56"/>
      <c r="EAQ32" s="56"/>
      <c r="EAR32" s="56"/>
      <c r="EAS32" s="56"/>
      <c r="EAT32" s="56"/>
      <c r="EAU32" s="56"/>
      <c r="EAV32" s="56"/>
      <c r="EAW32" s="56"/>
      <c r="EAX32" s="56"/>
      <c r="EAY32" s="56"/>
      <c r="EAZ32" s="56"/>
      <c r="EBA32" s="56"/>
      <c r="EBB32" s="56"/>
      <c r="EBC32" s="56"/>
      <c r="EBD32" s="56"/>
      <c r="EBE32" s="56"/>
      <c r="EBF32" s="56"/>
      <c r="EBG32" s="56"/>
      <c r="EBH32" s="56"/>
      <c r="EBI32" s="56"/>
      <c r="EBJ32" s="56"/>
      <c r="EBK32" s="56"/>
      <c r="EBL32" s="56"/>
      <c r="EBM32" s="56"/>
      <c r="EBN32" s="56"/>
      <c r="EBO32" s="56"/>
      <c r="EBP32" s="56"/>
      <c r="EBQ32" s="56"/>
      <c r="EBR32" s="56"/>
      <c r="EBS32" s="56"/>
      <c r="EBT32" s="56"/>
      <c r="EBU32" s="56"/>
      <c r="EBV32" s="56"/>
      <c r="EBW32" s="56"/>
      <c r="EBX32" s="56"/>
      <c r="EBY32" s="56"/>
      <c r="EBZ32" s="56"/>
      <c r="ECA32" s="56"/>
      <c r="ECB32" s="56"/>
      <c r="ECC32" s="56"/>
      <c r="ECD32" s="56"/>
      <c r="ECE32" s="56"/>
      <c r="ECF32" s="56"/>
      <c r="ECG32" s="56"/>
      <c r="ECH32" s="56"/>
      <c r="ECI32" s="56"/>
      <c r="ECJ32" s="56"/>
      <c r="ECK32" s="56"/>
      <c r="ECL32" s="56"/>
      <c r="ECM32" s="56"/>
      <c r="ECN32" s="56"/>
      <c r="ECO32" s="56"/>
      <c r="ECP32" s="56"/>
      <c r="ECQ32" s="56"/>
      <c r="ECR32" s="56"/>
      <c r="ECS32" s="56"/>
      <c r="ECT32" s="56"/>
      <c r="ECU32" s="56"/>
      <c r="ECV32" s="56"/>
      <c r="ECW32" s="56"/>
      <c r="ECX32" s="56"/>
      <c r="ECY32" s="56"/>
      <c r="ECZ32" s="56"/>
      <c r="EDA32" s="56"/>
      <c r="EDB32" s="56"/>
      <c r="EDC32" s="56"/>
      <c r="EDD32" s="56"/>
      <c r="EDE32" s="56"/>
      <c r="EDF32" s="56"/>
      <c r="EDG32" s="56"/>
      <c r="EDH32" s="56"/>
      <c r="EDI32" s="56"/>
      <c r="EDJ32" s="56"/>
      <c r="EDK32" s="56"/>
      <c r="EDL32" s="56"/>
      <c r="EDM32" s="56"/>
      <c r="EDN32" s="56"/>
      <c r="EDO32" s="56"/>
      <c r="EDP32" s="56"/>
      <c r="EDQ32" s="56"/>
      <c r="EDR32" s="56"/>
      <c r="EDS32" s="56"/>
      <c r="EDT32" s="56"/>
      <c r="EDU32" s="56"/>
      <c r="EDV32" s="56"/>
      <c r="EDW32" s="56"/>
      <c r="EDX32" s="56"/>
      <c r="EDY32" s="56"/>
      <c r="EDZ32" s="56"/>
      <c r="EEA32" s="56"/>
      <c r="EEB32" s="56"/>
      <c r="EEC32" s="56"/>
      <c r="EED32" s="56"/>
      <c r="EEE32" s="56"/>
      <c r="EEF32" s="56"/>
      <c r="EEG32" s="56"/>
      <c r="EEH32" s="56"/>
      <c r="EEI32" s="56"/>
      <c r="EEJ32" s="56"/>
      <c r="EEK32" s="56"/>
      <c r="EEL32" s="56"/>
      <c r="EEM32" s="56"/>
      <c r="EEN32" s="56"/>
      <c r="EEO32" s="56"/>
      <c r="EEP32" s="56"/>
      <c r="EEQ32" s="56"/>
      <c r="EER32" s="56"/>
      <c r="EES32" s="56"/>
      <c r="EET32" s="56"/>
      <c r="EEU32" s="56"/>
      <c r="EEV32" s="56"/>
      <c r="EEW32" s="56"/>
      <c r="EEX32" s="56"/>
      <c r="EEY32" s="56"/>
      <c r="EEZ32" s="56"/>
      <c r="EFA32" s="56"/>
      <c r="EFB32" s="56"/>
      <c r="EFC32" s="56"/>
      <c r="EFD32" s="56"/>
      <c r="EFE32" s="56"/>
      <c r="EFF32" s="56"/>
      <c r="EFG32" s="56"/>
      <c r="EFH32" s="56"/>
      <c r="EFI32" s="56"/>
      <c r="EFJ32" s="56"/>
      <c r="EFK32" s="56"/>
      <c r="EFL32" s="56"/>
      <c r="EFM32" s="56"/>
      <c r="EFN32" s="56"/>
      <c r="EFO32" s="56"/>
      <c r="EFP32" s="56"/>
      <c r="EFQ32" s="56"/>
      <c r="EFR32" s="56"/>
      <c r="EFS32" s="56"/>
      <c r="EFT32" s="56"/>
      <c r="EFU32" s="56"/>
      <c r="EFV32" s="56"/>
      <c r="EFW32" s="56"/>
      <c r="EFX32" s="56"/>
      <c r="EFY32" s="56"/>
      <c r="EFZ32" s="56"/>
      <c r="EGA32" s="56"/>
      <c r="EGB32" s="56"/>
      <c r="EGC32" s="56"/>
      <c r="EGD32" s="56"/>
      <c r="EGE32" s="56"/>
      <c r="EGF32" s="56"/>
      <c r="EGG32" s="56"/>
      <c r="EGH32" s="56"/>
      <c r="EGI32" s="56"/>
      <c r="EGJ32" s="56"/>
      <c r="EGK32" s="56"/>
      <c r="EGL32" s="56"/>
      <c r="EGM32" s="56"/>
      <c r="EGN32" s="56"/>
      <c r="EGO32" s="56"/>
      <c r="EGP32" s="56"/>
      <c r="EGQ32" s="56"/>
      <c r="EGR32" s="56"/>
      <c r="EGS32" s="56"/>
      <c r="EGT32" s="56"/>
      <c r="EGU32" s="56"/>
      <c r="EGV32" s="56"/>
      <c r="EGW32" s="56"/>
      <c r="EGX32" s="56"/>
      <c r="EGY32" s="56"/>
      <c r="EGZ32" s="56"/>
      <c r="EHA32" s="56"/>
      <c r="EHB32" s="56"/>
      <c r="EHC32" s="56"/>
      <c r="EHD32" s="56"/>
      <c r="EHE32" s="56"/>
      <c r="EHF32" s="56"/>
      <c r="EHG32" s="56"/>
      <c r="EHH32" s="56"/>
      <c r="EHI32" s="56"/>
      <c r="EHJ32" s="56"/>
      <c r="EHK32" s="56"/>
      <c r="EHL32" s="56"/>
      <c r="EHM32" s="56"/>
      <c r="EHN32" s="56"/>
      <c r="EHO32" s="56"/>
      <c r="EHP32" s="56"/>
      <c r="EHQ32" s="56"/>
      <c r="EHR32" s="56"/>
      <c r="EHS32" s="56"/>
      <c r="EHT32" s="56"/>
      <c r="EHU32" s="56"/>
      <c r="EHV32" s="56"/>
      <c r="EHW32" s="56"/>
      <c r="EHX32" s="56"/>
      <c r="EHY32" s="56"/>
      <c r="EHZ32" s="56"/>
      <c r="EIA32" s="56"/>
      <c r="EIB32" s="56"/>
      <c r="EIC32" s="56"/>
      <c r="EID32" s="56"/>
      <c r="EIE32" s="56"/>
      <c r="EIF32" s="56"/>
      <c r="EIG32" s="56"/>
      <c r="EIH32" s="56"/>
      <c r="EII32" s="56"/>
      <c r="EIJ32" s="56"/>
      <c r="EIK32" s="56"/>
      <c r="EIL32" s="56"/>
      <c r="EIM32" s="56"/>
      <c r="EIN32" s="56"/>
      <c r="EIO32" s="56"/>
      <c r="EIP32" s="56"/>
      <c r="EIQ32" s="56"/>
      <c r="EIR32" s="56"/>
      <c r="EIS32" s="56"/>
      <c r="EIT32" s="56"/>
      <c r="EIU32" s="56"/>
      <c r="EIV32" s="56"/>
      <c r="EIW32" s="56"/>
      <c r="EIX32" s="56"/>
      <c r="EIY32" s="56"/>
      <c r="EIZ32" s="56"/>
      <c r="EJA32" s="56"/>
      <c r="EJB32" s="56"/>
      <c r="EJC32" s="56"/>
      <c r="EJD32" s="56"/>
      <c r="EJE32" s="56"/>
      <c r="EJF32" s="56"/>
      <c r="EJG32" s="56"/>
      <c r="EJH32" s="56"/>
      <c r="EJI32" s="56"/>
      <c r="EJJ32" s="56"/>
      <c r="EJK32" s="56"/>
      <c r="EJL32" s="56"/>
      <c r="EJM32" s="56"/>
      <c r="EJN32" s="56"/>
      <c r="EJO32" s="56"/>
      <c r="EJP32" s="56"/>
      <c r="EJQ32" s="56"/>
      <c r="EJR32" s="56"/>
      <c r="EJS32" s="56"/>
      <c r="EJT32" s="56"/>
      <c r="EJU32" s="56"/>
      <c r="EJV32" s="56"/>
      <c r="EJW32" s="56"/>
      <c r="EJX32" s="56"/>
      <c r="EJY32" s="56"/>
      <c r="EJZ32" s="56"/>
      <c r="EKA32" s="56"/>
      <c r="EKB32" s="56"/>
      <c r="EKC32" s="56"/>
      <c r="EKD32" s="56"/>
      <c r="EKE32" s="56"/>
      <c r="EKF32" s="56"/>
      <c r="EKG32" s="56"/>
      <c r="EKH32" s="56"/>
      <c r="EKI32" s="56"/>
      <c r="EKJ32" s="56"/>
      <c r="EKK32" s="56"/>
      <c r="EKL32" s="56"/>
      <c r="EKM32" s="56"/>
      <c r="EKN32" s="56"/>
      <c r="EKO32" s="56"/>
      <c r="EKP32" s="56"/>
      <c r="EKQ32" s="56"/>
      <c r="EKR32" s="56"/>
      <c r="EKS32" s="56"/>
      <c r="EKT32" s="56"/>
      <c r="EKU32" s="56"/>
      <c r="EKV32" s="56"/>
      <c r="EKW32" s="56"/>
      <c r="EKX32" s="56"/>
      <c r="EKY32" s="56"/>
      <c r="EKZ32" s="56"/>
      <c r="ELA32" s="56"/>
      <c r="ELB32" s="56"/>
      <c r="ELC32" s="56"/>
      <c r="ELD32" s="56"/>
      <c r="ELE32" s="56"/>
      <c r="ELF32" s="56"/>
      <c r="ELG32" s="56"/>
      <c r="ELH32" s="56"/>
      <c r="ELI32" s="56"/>
      <c r="ELJ32" s="56"/>
      <c r="ELK32" s="56"/>
      <c r="ELL32" s="56"/>
      <c r="ELM32" s="56"/>
      <c r="ELN32" s="56"/>
      <c r="ELO32" s="56"/>
      <c r="ELP32" s="56"/>
      <c r="ELQ32" s="56"/>
      <c r="ELR32" s="56"/>
      <c r="ELS32" s="56"/>
      <c r="ELT32" s="56"/>
      <c r="ELU32" s="56"/>
      <c r="ELV32" s="56"/>
      <c r="ELW32" s="56"/>
      <c r="ELX32" s="56"/>
      <c r="ELY32" s="56"/>
      <c r="ELZ32" s="56"/>
      <c r="EMA32" s="56"/>
      <c r="EMB32" s="56"/>
      <c r="EMC32" s="56"/>
      <c r="EMD32" s="56"/>
      <c r="EME32" s="56"/>
      <c r="EMF32" s="56"/>
      <c r="EMG32" s="56"/>
      <c r="EMH32" s="56"/>
      <c r="EMI32" s="56"/>
      <c r="EMJ32" s="56"/>
      <c r="EMK32" s="56"/>
      <c r="EML32" s="56"/>
      <c r="EMM32" s="56"/>
      <c r="EMN32" s="56"/>
      <c r="EMO32" s="56"/>
      <c r="EMP32" s="56"/>
      <c r="EMQ32" s="56"/>
      <c r="EMR32" s="56"/>
      <c r="EMS32" s="56"/>
      <c r="EMT32" s="56"/>
      <c r="EMU32" s="56"/>
      <c r="EMV32" s="56"/>
      <c r="EMW32" s="56"/>
      <c r="EMX32" s="56"/>
      <c r="EMY32" s="56"/>
      <c r="EMZ32" s="56"/>
      <c r="ENA32" s="56"/>
      <c r="ENB32" s="56"/>
      <c r="ENC32" s="56"/>
      <c r="END32" s="56"/>
      <c r="ENE32" s="56"/>
      <c r="ENF32" s="56"/>
      <c r="ENG32" s="56"/>
      <c r="ENH32" s="56"/>
      <c r="ENI32" s="56"/>
      <c r="ENJ32" s="56"/>
      <c r="ENK32" s="56"/>
      <c r="ENL32" s="56"/>
      <c r="ENM32" s="56"/>
      <c r="ENN32" s="56"/>
      <c r="ENO32" s="56"/>
      <c r="ENP32" s="56"/>
      <c r="ENQ32" s="56"/>
      <c r="ENR32" s="56"/>
      <c r="ENS32" s="56"/>
      <c r="ENT32" s="56"/>
      <c r="ENU32" s="56"/>
      <c r="ENV32" s="56"/>
      <c r="ENW32" s="56"/>
      <c r="ENX32" s="56"/>
      <c r="ENY32" s="56"/>
      <c r="ENZ32" s="56"/>
      <c r="EOA32" s="56"/>
      <c r="EOB32" s="56"/>
      <c r="EOC32" s="56"/>
      <c r="EOD32" s="56"/>
      <c r="EOE32" s="56"/>
      <c r="EOF32" s="56"/>
      <c r="EOG32" s="56"/>
      <c r="EOH32" s="56"/>
      <c r="EOI32" s="56"/>
      <c r="EOJ32" s="56"/>
      <c r="EOK32" s="56"/>
      <c r="EOL32" s="56"/>
      <c r="EOM32" s="56"/>
      <c r="EON32" s="56"/>
      <c r="EOO32" s="56"/>
      <c r="EOP32" s="56"/>
      <c r="EOQ32" s="56"/>
      <c r="EOR32" s="56"/>
      <c r="EOS32" s="56"/>
      <c r="EOT32" s="56"/>
      <c r="EOU32" s="56"/>
      <c r="EOV32" s="56"/>
      <c r="EOW32" s="56"/>
      <c r="EOX32" s="56"/>
      <c r="EOY32" s="56"/>
      <c r="EOZ32" s="56"/>
      <c r="EPA32" s="56"/>
      <c r="EPB32" s="56"/>
      <c r="EPC32" s="56"/>
      <c r="EPD32" s="56"/>
      <c r="EPE32" s="56"/>
      <c r="EPF32" s="56"/>
      <c r="EPG32" s="56"/>
      <c r="EPH32" s="56"/>
      <c r="EPI32" s="56"/>
      <c r="EPJ32" s="56"/>
      <c r="EPK32" s="56"/>
      <c r="EPL32" s="56"/>
      <c r="EPM32" s="56"/>
      <c r="EPN32" s="56"/>
      <c r="EPO32" s="56"/>
      <c r="EPP32" s="56"/>
      <c r="EPQ32" s="56"/>
      <c r="EPR32" s="56"/>
      <c r="EPS32" s="56"/>
      <c r="EPT32" s="56"/>
      <c r="EPU32" s="56"/>
      <c r="EPV32" s="56"/>
      <c r="EPW32" s="56"/>
      <c r="EPX32" s="56"/>
      <c r="EPY32" s="56"/>
      <c r="EPZ32" s="56"/>
      <c r="EQA32" s="56"/>
      <c r="EQB32" s="56"/>
      <c r="EQC32" s="56"/>
      <c r="EQD32" s="56"/>
      <c r="EQE32" s="56"/>
      <c r="EQF32" s="56"/>
      <c r="EQG32" s="56"/>
      <c r="EQH32" s="56"/>
      <c r="EQI32" s="56"/>
      <c r="EQJ32" s="56"/>
      <c r="EQK32" s="56"/>
      <c r="EQL32" s="56"/>
      <c r="EQM32" s="56"/>
      <c r="EQN32" s="56"/>
      <c r="EQO32" s="56"/>
      <c r="EQP32" s="56"/>
      <c r="EQQ32" s="56"/>
      <c r="EQR32" s="56"/>
      <c r="EQS32" s="56"/>
      <c r="EQT32" s="56"/>
      <c r="EQU32" s="56"/>
      <c r="EQV32" s="56"/>
      <c r="EQW32" s="56"/>
      <c r="EQX32" s="56"/>
      <c r="EQY32" s="56"/>
      <c r="EQZ32" s="56"/>
      <c r="ERA32" s="56"/>
      <c r="ERB32" s="56"/>
      <c r="ERC32" s="56"/>
      <c r="ERD32" s="56"/>
      <c r="ERE32" s="56"/>
      <c r="ERF32" s="56"/>
      <c r="ERG32" s="56"/>
      <c r="ERH32" s="56"/>
      <c r="ERI32" s="56"/>
      <c r="ERJ32" s="56"/>
      <c r="ERK32" s="56"/>
      <c r="ERL32" s="56"/>
      <c r="ERM32" s="56"/>
      <c r="ERN32" s="56"/>
      <c r="ERO32" s="56"/>
      <c r="ERP32" s="56"/>
      <c r="ERQ32" s="56"/>
      <c r="ERR32" s="56"/>
      <c r="ERS32" s="56"/>
      <c r="ERT32" s="56"/>
      <c r="ERU32" s="56"/>
      <c r="ERV32" s="56"/>
      <c r="ERW32" s="56"/>
      <c r="ERX32" s="56"/>
      <c r="ERY32" s="56"/>
      <c r="ERZ32" s="56"/>
      <c r="ESA32" s="56"/>
      <c r="ESB32" s="56"/>
      <c r="ESC32" s="56"/>
      <c r="ESD32" s="56"/>
      <c r="ESE32" s="56"/>
      <c r="ESF32" s="56"/>
      <c r="ESG32" s="56"/>
      <c r="ESH32" s="56"/>
      <c r="ESI32" s="56"/>
      <c r="ESJ32" s="56"/>
      <c r="ESK32" s="56"/>
      <c r="ESL32" s="56"/>
      <c r="ESM32" s="56"/>
      <c r="ESN32" s="56"/>
      <c r="ESO32" s="56"/>
      <c r="ESP32" s="56"/>
      <c r="ESQ32" s="56"/>
      <c r="ESR32" s="56"/>
      <c r="ESS32" s="56"/>
      <c r="EST32" s="56"/>
      <c r="ESU32" s="56"/>
      <c r="ESV32" s="56"/>
      <c r="ESW32" s="56"/>
      <c r="ESX32" s="56"/>
      <c r="ESY32" s="56"/>
      <c r="ESZ32" s="56"/>
      <c r="ETA32" s="56"/>
      <c r="ETB32" s="56"/>
      <c r="ETC32" s="56"/>
      <c r="ETD32" s="56"/>
      <c r="ETE32" s="56"/>
      <c r="ETF32" s="56"/>
      <c r="ETG32" s="56"/>
      <c r="ETH32" s="56"/>
      <c r="ETI32" s="56"/>
      <c r="ETJ32" s="56"/>
      <c r="ETK32" s="56"/>
      <c r="ETL32" s="56"/>
      <c r="ETM32" s="56"/>
      <c r="ETN32" s="56"/>
      <c r="ETO32" s="56"/>
      <c r="ETP32" s="56"/>
      <c r="ETQ32" s="56"/>
      <c r="ETR32" s="56"/>
      <c r="ETS32" s="56"/>
      <c r="ETT32" s="56"/>
      <c r="ETU32" s="56"/>
      <c r="ETV32" s="56"/>
      <c r="ETW32" s="56"/>
      <c r="ETX32" s="56"/>
      <c r="ETY32" s="56"/>
      <c r="ETZ32" s="56"/>
      <c r="EUA32" s="56"/>
      <c r="EUB32" s="56"/>
      <c r="EUC32" s="56"/>
      <c r="EUD32" s="56"/>
      <c r="EUE32" s="56"/>
      <c r="EUF32" s="56"/>
      <c r="EUG32" s="56"/>
      <c r="EUH32" s="56"/>
      <c r="EUI32" s="56"/>
      <c r="EUJ32" s="56"/>
      <c r="EUK32" s="56"/>
      <c r="EUL32" s="56"/>
      <c r="EUM32" s="56"/>
      <c r="EUN32" s="56"/>
      <c r="EUO32" s="56"/>
      <c r="EUP32" s="56"/>
      <c r="EUQ32" s="56"/>
      <c r="EUR32" s="56"/>
      <c r="EUS32" s="56"/>
      <c r="EUT32" s="56"/>
      <c r="EUU32" s="56"/>
      <c r="EUV32" s="56"/>
      <c r="EUW32" s="56"/>
      <c r="EUX32" s="56"/>
      <c r="EUY32" s="56"/>
      <c r="EUZ32" s="56"/>
      <c r="EVA32" s="56"/>
      <c r="EVB32" s="56"/>
      <c r="EVC32" s="56"/>
      <c r="EVD32" s="56"/>
      <c r="EVE32" s="56"/>
      <c r="EVF32" s="56"/>
      <c r="EVG32" s="56"/>
      <c r="EVH32" s="56"/>
      <c r="EVI32" s="56"/>
      <c r="EVJ32" s="56"/>
      <c r="EVK32" s="56"/>
      <c r="EVL32" s="56"/>
      <c r="EVM32" s="56"/>
      <c r="EVN32" s="56"/>
      <c r="EVO32" s="56"/>
      <c r="EVP32" s="56"/>
      <c r="EVQ32" s="56"/>
      <c r="EVR32" s="56"/>
      <c r="EVS32" s="56"/>
      <c r="EVT32" s="56"/>
      <c r="EVU32" s="56"/>
      <c r="EVV32" s="56"/>
      <c r="EVW32" s="56"/>
      <c r="EVX32" s="56"/>
      <c r="EVY32" s="56"/>
      <c r="EVZ32" s="56"/>
      <c r="EWA32" s="56"/>
      <c r="EWB32" s="56"/>
      <c r="EWC32" s="56"/>
      <c r="EWD32" s="56"/>
      <c r="EWE32" s="56"/>
      <c r="EWF32" s="56"/>
      <c r="EWG32" s="56"/>
      <c r="EWH32" s="56"/>
      <c r="EWI32" s="56"/>
      <c r="EWJ32" s="56"/>
      <c r="EWK32" s="56"/>
      <c r="EWL32" s="56"/>
      <c r="EWM32" s="56"/>
      <c r="EWN32" s="56"/>
      <c r="EWO32" s="56"/>
      <c r="EWP32" s="56"/>
      <c r="EWQ32" s="56"/>
      <c r="EWR32" s="56"/>
      <c r="EWS32" s="56"/>
      <c r="EWT32" s="56"/>
      <c r="EWU32" s="56"/>
      <c r="EWV32" s="56"/>
      <c r="EWW32" s="56"/>
      <c r="EWX32" s="56"/>
      <c r="EWY32" s="56"/>
      <c r="EWZ32" s="56"/>
      <c r="EXA32" s="56"/>
      <c r="EXB32" s="56"/>
      <c r="EXC32" s="56"/>
      <c r="EXD32" s="56"/>
      <c r="EXE32" s="56"/>
      <c r="EXF32" s="56"/>
      <c r="EXG32" s="56"/>
      <c r="EXH32" s="56"/>
      <c r="EXI32" s="56"/>
      <c r="EXJ32" s="56"/>
      <c r="EXK32" s="56"/>
      <c r="EXL32" s="56"/>
      <c r="EXM32" s="56"/>
      <c r="EXN32" s="56"/>
      <c r="EXO32" s="56"/>
      <c r="EXP32" s="56"/>
      <c r="EXQ32" s="56"/>
      <c r="EXR32" s="56"/>
      <c r="EXS32" s="56"/>
      <c r="EXT32" s="56"/>
      <c r="EXU32" s="56"/>
      <c r="EXV32" s="56"/>
      <c r="EXW32" s="56"/>
      <c r="EXX32" s="56"/>
      <c r="EXY32" s="56"/>
      <c r="EXZ32" s="56"/>
      <c r="EYA32" s="56"/>
      <c r="EYB32" s="56"/>
      <c r="EYC32" s="56"/>
      <c r="EYD32" s="56"/>
      <c r="EYE32" s="56"/>
      <c r="EYF32" s="56"/>
      <c r="EYG32" s="56"/>
      <c r="EYH32" s="56"/>
      <c r="EYI32" s="56"/>
      <c r="EYJ32" s="56"/>
      <c r="EYK32" s="56"/>
      <c r="EYL32" s="56"/>
      <c r="EYM32" s="56"/>
      <c r="EYN32" s="56"/>
      <c r="EYO32" s="56"/>
      <c r="EYP32" s="56"/>
      <c r="EYQ32" s="56"/>
      <c r="EYR32" s="56"/>
      <c r="EYS32" s="56"/>
      <c r="EYT32" s="56"/>
      <c r="EYU32" s="56"/>
      <c r="EYV32" s="56"/>
      <c r="EYW32" s="56"/>
      <c r="EYX32" s="56"/>
      <c r="EYY32" s="56"/>
      <c r="EYZ32" s="56"/>
      <c r="EZA32" s="56"/>
      <c r="EZB32" s="56"/>
      <c r="EZC32" s="56"/>
      <c r="EZD32" s="56"/>
      <c r="EZE32" s="56"/>
      <c r="EZF32" s="56"/>
      <c r="EZG32" s="56"/>
      <c r="EZH32" s="56"/>
      <c r="EZI32" s="56"/>
      <c r="EZJ32" s="56"/>
      <c r="EZK32" s="56"/>
      <c r="EZL32" s="56"/>
      <c r="EZM32" s="56"/>
      <c r="EZN32" s="56"/>
      <c r="EZO32" s="56"/>
      <c r="EZP32" s="56"/>
      <c r="EZQ32" s="56"/>
      <c r="EZR32" s="56"/>
      <c r="EZS32" s="56"/>
      <c r="EZT32" s="56"/>
      <c r="EZU32" s="56"/>
      <c r="EZV32" s="56"/>
      <c r="EZW32" s="56"/>
      <c r="EZX32" s="56"/>
      <c r="EZY32" s="56"/>
      <c r="EZZ32" s="56"/>
      <c r="FAA32" s="56"/>
      <c r="FAB32" s="56"/>
      <c r="FAC32" s="56"/>
      <c r="FAD32" s="56"/>
      <c r="FAE32" s="56"/>
      <c r="FAF32" s="56"/>
      <c r="FAG32" s="56"/>
      <c r="FAH32" s="56"/>
      <c r="FAI32" s="56"/>
      <c r="FAJ32" s="56"/>
      <c r="FAK32" s="56"/>
      <c r="FAL32" s="56"/>
      <c r="FAM32" s="56"/>
      <c r="FAN32" s="56"/>
      <c r="FAO32" s="56"/>
      <c r="FAP32" s="56"/>
      <c r="FAQ32" s="56"/>
      <c r="FAR32" s="56"/>
      <c r="FAS32" s="56"/>
      <c r="FAT32" s="56"/>
      <c r="FAU32" s="56"/>
      <c r="FAV32" s="56"/>
      <c r="FAW32" s="56"/>
      <c r="FAX32" s="56"/>
      <c r="FAY32" s="56"/>
      <c r="FAZ32" s="56"/>
      <c r="FBA32" s="56"/>
      <c r="FBB32" s="56"/>
      <c r="FBC32" s="56"/>
      <c r="FBD32" s="56"/>
      <c r="FBE32" s="56"/>
      <c r="FBF32" s="56"/>
      <c r="FBG32" s="56"/>
      <c r="FBH32" s="56"/>
      <c r="FBI32" s="56"/>
      <c r="FBJ32" s="56"/>
      <c r="FBK32" s="56"/>
      <c r="FBL32" s="56"/>
      <c r="FBM32" s="56"/>
      <c r="FBN32" s="56"/>
      <c r="FBO32" s="56"/>
      <c r="FBP32" s="56"/>
      <c r="FBQ32" s="56"/>
      <c r="FBR32" s="56"/>
      <c r="FBS32" s="56"/>
      <c r="FBT32" s="56"/>
      <c r="FBU32" s="56"/>
      <c r="FBV32" s="56"/>
      <c r="FBW32" s="56"/>
      <c r="FBX32" s="56"/>
      <c r="FBY32" s="56"/>
      <c r="FBZ32" s="56"/>
      <c r="FCA32" s="56"/>
      <c r="FCB32" s="56"/>
      <c r="FCC32" s="56"/>
      <c r="FCD32" s="56"/>
      <c r="FCE32" s="56"/>
      <c r="FCF32" s="56"/>
      <c r="FCG32" s="56"/>
      <c r="FCH32" s="56"/>
      <c r="FCI32" s="56"/>
      <c r="FCJ32" s="56"/>
      <c r="FCK32" s="56"/>
      <c r="FCL32" s="56"/>
      <c r="FCM32" s="56"/>
      <c r="FCN32" s="56"/>
      <c r="FCO32" s="56"/>
      <c r="FCP32" s="56"/>
      <c r="FCQ32" s="56"/>
      <c r="FCR32" s="56"/>
      <c r="FCS32" s="56"/>
      <c r="FCT32" s="56"/>
      <c r="FCU32" s="56"/>
      <c r="FCV32" s="56"/>
      <c r="FCW32" s="56"/>
      <c r="FCX32" s="56"/>
      <c r="FCY32" s="56"/>
      <c r="FCZ32" s="56"/>
      <c r="FDA32" s="56"/>
      <c r="FDB32" s="56"/>
      <c r="FDC32" s="56"/>
      <c r="FDD32" s="56"/>
      <c r="FDE32" s="56"/>
      <c r="FDF32" s="56"/>
      <c r="FDG32" s="56"/>
      <c r="FDH32" s="56"/>
      <c r="FDI32" s="56"/>
      <c r="FDJ32" s="56"/>
      <c r="FDK32" s="56"/>
      <c r="FDL32" s="56"/>
      <c r="FDM32" s="56"/>
      <c r="FDN32" s="56"/>
      <c r="FDO32" s="56"/>
      <c r="FDP32" s="56"/>
      <c r="FDQ32" s="56"/>
      <c r="FDR32" s="56"/>
      <c r="FDS32" s="56"/>
      <c r="FDT32" s="56"/>
      <c r="FDU32" s="56"/>
      <c r="FDV32" s="56"/>
      <c r="FDW32" s="56"/>
      <c r="FDX32" s="56"/>
      <c r="FDY32" s="56"/>
      <c r="FDZ32" s="56"/>
      <c r="FEA32" s="56"/>
      <c r="FEB32" s="56"/>
      <c r="FEC32" s="56"/>
      <c r="FED32" s="56"/>
      <c r="FEE32" s="56"/>
      <c r="FEF32" s="56"/>
      <c r="FEG32" s="56"/>
      <c r="FEH32" s="56"/>
      <c r="FEI32" s="56"/>
      <c r="FEJ32" s="56"/>
      <c r="FEK32" s="56"/>
      <c r="FEL32" s="56"/>
      <c r="FEM32" s="56"/>
      <c r="FEN32" s="56"/>
      <c r="FEO32" s="56"/>
      <c r="FEP32" s="56"/>
      <c r="FEQ32" s="56"/>
      <c r="FER32" s="56"/>
      <c r="FES32" s="56"/>
      <c r="FET32" s="56"/>
      <c r="FEU32" s="56"/>
      <c r="FEV32" s="56"/>
      <c r="FEW32" s="56"/>
      <c r="FEX32" s="56"/>
      <c r="FEY32" s="56"/>
      <c r="FEZ32" s="56"/>
      <c r="FFA32" s="56"/>
      <c r="FFB32" s="56"/>
      <c r="FFC32" s="56"/>
      <c r="FFD32" s="56"/>
      <c r="FFE32" s="56"/>
      <c r="FFF32" s="56"/>
      <c r="FFG32" s="56"/>
      <c r="FFH32" s="56"/>
      <c r="FFI32" s="56"/>
      <c r="FFJ32" s="56"/>
      <c r="FFK32" s="56"/>
      <c r="FFL32" s="56"/>
      <c r="FFM32" s="56"/>
      <c r="FFN32" s="56"/>
      <c r="FFO32" s="56"/>
      <c r="FFP32" s="56"/>
      <c r="FFQ32" s="56"/>
      <c r="FFR32" s="56"/>
      <c r="FFS32" s="56"/>
      <c r="FFT32" s="56"/>
      <c r="FFU32" s="56"/>
      <c r="FFV32" s="56"/>
      <c r="FFW32" s="56"/>
      <c r="FFX32" s="56"/>
      <c r="FFY32" s="56"/>
      <c r="FFZ32" s="56"/>
      <c r="FGA32" s="56"/>
      <c r="FGB32" s="56"/>
      <c r="FGC32" s="56"/>
      <c r="FGD32" s="56"/>
      <c r="FGE32" s="56"/>
      <c r="FGF32" s="56"/>
      <c r="FGG32" s="56"/>
      <c r="FGH32" s="56"/>
      <c r="FGI32" s="56"/>
      <c r="FGJ32" s="56"/>
      <c r="FGK32" s="56"/>
      <c r="FGL32" s="56"/>
      <c r="FGM32" s="56"/>
      <c r="FGN32" s="56"/>
      <c r="FGO32" s="56"/>
      <c r="FGP32" s="56"/>
      <c r="FGQ32" s="56"/>
      <c r="FGR32" s="56"/>
      <c r="FGS32" s="56"/>
      <c r="FGT32" s="56"/>
      <c r="FGU32" s="56"/>
      <c r="FGV32" s="56"/>
      <c r="FGW32" s="56"/>
      <c r="FGX32" s="56"/>
      <c r="FGY32" s="56"/>
      <c r="FGZ32" s="56"/>
      <c r="FHA32" s="56"/>
      <c r="FHB32" s="56"/>
      <c r="FHC32" s="56"/>
      <c r="FHD32" s="56"/>
      <c r="FHE32" s="56"/>
      <c r="FHF32" s="56"/>
      <c r="FHG32" s="56"/>
      <c r="FHH32" s="56"/>
      <c r="FHI32" s="56"/>
      <c r="FHJ32" s="56"/>
      <c r="FHK32" s="56"/>
      <c r="FHL32" s="56"/>
      <c r="FHM32" s="56"/>
      <c r="FHN32" s="56"/>
      <c r="FHO32" s="56"/>
      <c r="FHP32" s="56"/>
      <c r="FHQ32" s="56"/>
      <c r="FHR32" s="56"/>
      <c r="FHS32" s="56"/>
      <c r="FHT32" s="56"/>
      <c r="FHU32" s="56"/>
      <c r="FHV32" s="56"/>
      <c r="FHW32" s="56"/>
      <c r="FHX32" s="56"/>
      <c r="FHY32" s="56"/>
      <c r="FHZ32" s="56"/>
      <c r="FIA32" s="56"/>
      <c r="FIB32" s="56"/>
      <c r="FIC32" s="56"/>
      <c r="FID32" s="56"/>
      <c r="FIE32" s="56"/>
      <c r="FIF32" s="56"/>
      <c r="FIG32" s="56"/>
      <c r="FIH32" s="56"/>
      <c r="FII32" s="56"/>
      <c r="FIJ32" s="56"/>
      <c r="FIK32" s="56"/>
      <c r="FIL32" s="56"/>
      <c r="FIM32" s="56"/>
      <c r="FIN32" s="56"/>
      <c r="FIO32" s="56"/>
      <c r="FIP32" s="56"/>
      <c r="FIQ32" s="56"/>
      <c r="FIR32" s="56"/>
      <c r="FIS32" s="56"/>
      <c r="FIT32" s="56"/>
      <c r="FIU32" s="56"/>
      <c r="FIV32" s="56"/>
      <c r="FIW32" s="56"/>
      <c r="FIX32" s="56"/>
      <c r="FIY32" s="56"/>
      <c r="FIZ32" s="56"/>
      <c r="FJA32" s="56"/>
      <c r="FJB32" s="56"/>
      <c r="FJC32" s="56"/>
      <c r="FJD32" s="56"/>
      <c r="FJE32" s="56"/>
      <c r="FJF32" s="56"/>
      <c r="FJG32" s="56"/>
      <c r="FJH32" s="56"/>
      <c r="FJI32" s="56"/>
      <c r="FJJ32" s="56"/>
      <c r="FJK32" s="56"/>
      <c r="FJL32" s="56"/>
      <c r="FJM32" s="56"/>
      <c r="FJN32" s="56"/>
      <c r="FJO32" s="56"/>
      <c r="FJP32" s="56"/>
      <c r="FJQ32" s="56"/>
      <c r="FJR32" s="56"/>
      <c r="FJS32" s="56"/>
      <c r="FJT32" s="56"/>
      <c r="FJU32" s="56"/>
      <c r="FJV32" s="56"/>
      <c r="FJW32" s="56"/>
      <c r="FJX32" s="56"/>
      <c r="FJY32" s="56"/>
      <c r="FJZ32" s="56"/>
      <c r="FKA32" s="56"/>
      <c r="FKB32" s="56"/>
      <c r="FKC32" s="56"/>
      <c r="FKD32" s="56"/>
      <c r="FKE32" s="56"/>
      <c r="FKF32" s="56"/>
      <c r="FKG32" s="56"/>
      <c r="FKH32" s="56"/>
      <c r="FKI32" s="56"/>
      <c r="FKJ32" s="56"/>
      <c r="FKK32" s="56"/>
      <c r="FKL32" s="56"/>
      <c r="FKM32" s="56"/>
      <c r="FKN32" s="56"/>
      <c r="FKO32" s="56"/>
      <c r="FKP32" s="56"/>
      <c r="FKQ32" s="56"/>
      <c r="FKR32" s="56"/>
      <c r="FKS32" s="56"/>
      <c r="FKT32" s="56"/>
      <c r="FKU32" s="56"/>
      <c r="FKV32" s="56"/>
      <c r="FKW32" s="56"/>
      <c r="FKX32" s="56"/>
      <c r="FKY32" s="56"/>
      <c r="FKZ32" s="56"/>
      <c r="FLA32" s="56"/>
      <c r="FLB32" s="56"/>
      <c r="FLC32" s="56"/>
      <c r="FLD32" s="56"/>
      <c r="FLE32" s="56"/>
      <c r="FLF32" s="56"/>
      <c r="FLG32" s="56"/>
      <c r="FLH32" s="56"/>
      <c r="FLI32" s="56"/>
      <c r="FLJ32" s="56"/>
      <c r="FLK32" s="56"/>
      <c r="FLL32" s="56"/>
      <c r="FLM32" s="56"/>
      <c r="FLN32" s="56"/>
      <c r="FLO32" s="56"/>
      <c r="FLP32" s="56"/>
      <c r="FLQ32" s="56"/>
      <c r="FLR32" s="56"/>
      <c r="FLS32" s="56"/>
      <c r="FLT32" s="56"/>
      <c r="FLU32" s="56"/>
      <c r="FLV32" s="56"/>
      <c r="FLW32" s="56"/>
      <c r="FLX32" s="56"/>
      <c r="FLY32" s="56"/>
      <c r="FLZ32" s="56"/>
      <c r="FMA32" s="56"/>
      <c r="FMB32" s="56"/>
      <c r="FMC32" s="56"/>
      <c r="FMD32" s="56"/>
      <c r="FME32" s="56"/>
      <c r="FMF32" s="56"/>
      <c r="FMG32" s="56"/>
      <c r="FMH32" s="56"/>
      <c r="FMI32" s="56"/>
      <c r="FMJ32" s="56"/>
      <c r="FMK32" s="56"/>
      <c r="FML32" s="56"/>
      <c r="FMM32" s="56"/>
      <c r="FMN32" s="56"/>
      <c r="FMO32" s="56"/>
      <c r="FMP32" s="56"/>
      <c r="FMQ32" s="56"/>
      <c r="FMR32" s="56"/>
      <c r="FMS32" s="56"/>
      <c r="FMT32" s="56"/>
      <c r="FMU32" s="56"/>
      <c r="FMV32" s="56"/>
      <c r="FMW32" s="56"/>
      <c r="FMX32" s="56"/>
      <c r="FMY32" s="56"/>
      <c r="FMZ32" s="56"/>
      <c r="FNA32" s="56"/>
      <c r="FNB32" s="56"/>
      <c r="FNC32" s="56"/>
      <c r="FND32" s="56"/>
      <c r="FNE32" s="56"/>
      <c r="FNF32" s="56"/>
      <c r="FNG32" s="56"/>
      <c r="FNH32" s="56"/>
      <c r="FNI32" s="56"/>
      <c r="FNJ32" s="56"/>
      <c r="FNK32" s="56"/>
      <c r="FNL32" s="56"/>
      <c r="FNM32" s="56"/>
      <c r="FNN32" s="56"/>
      <c r="FNO32" s="56"/>
      <c r="FNP32" s="56"/>
      <c r="FNQ32" s="56"/>
      <c r="FNR32" s="56"/>
      <c r="FNS32" s="56"/>
      <c r="FNT32" s="56"/>
      <c r="FNU32" s="56"/>
      <c r="FNV32" s="56"/>
      <c r="FNW32" s="56"/>
      <c r="FNX32" s="56"/>
      <c r="FNY32" s="56"/>
      <c r="FNZ32" s="56"/>
      <c r="FOA32" s="56"/>
      <c r="FOB32" s="56"/>
      <c r="FOC32" s="56"/>
      <c r="FOD32" s="56"/>
      <c r="FOE32" s="56"/>
      <c r="FOF32" s="56"/>
      <c r="FOG32" s="56"/>
      <c r="FOH32" s="56"/>
      <c r="FOI32" s="56"/>
      <c r="FOJ32" s="56"/>
      <c r="FOK32" s="56"/>
      <c r="FOL32" s="56"/>
      <c r="FOM32" s="56"/>
      <c r="FON32" s="56"/>
      <c r="FOO32" s="56"/>
      <c r="FOP32" s="56"/>
      <c r="FOQ32" s="56"/>
      <c r="FOR32" s="56"/>
      <c r="FOS32" s="56"/>
      <c r="FOT32" s="56"/>
      <c r="FOU32" s="56"/>
      <c r="FOV32" s="56"/>
      <c r="FOW32" s="56"/>
      <c r="FOX32" s="56"/>
      <c r="FOY32" s="56"/>
      <c r="FOZ32" s="56"/>
      <c r="FPA32" s="56"/>
      <c r="FPB32" s="56"/>
      <c r="FPC32" s="56"/>
      <c r="FPD32" s="56"/>
      <c r="FPE32" s="56"/>
      <c r="FPF32" s="56"/>
      <c r="FPG32" s="56"/>
      <c r="FPH32" s="56"/>
      <c r="FPI32" s="56"/>
      <c r="FPJ32" s="56"/>
      <c r="FPK32" s="56"/>
      <c r="FPL32" s="56"/>
      <c r="FPM32" s="56"/>
      <c r="FPN32" s="56"/>
      <c r="FPO32" s="56"/>
      <c r="FPP32" s="56"/>
      <c r="FPQ32" s="56"/>
      <c r="FPR32" s="56"/>
      <c r="FPS32" s="56"/>
      <c r="FPT32" s="56"/>
      <c r="FPU32" s="56"/>
      <c r="FPV32" s="56"/>
      <c r="FPW32" s="56"/>
      <c r="FPX32" s="56"/>
      <c r="FPY32" s="56"/>
      <c r="FPZ32" s="56"/>
      <c r="FQA32" s="56"/>
      <c r="FQB32" s="56"/>
      <c r="FQC32" s="56"/>
      <c r="FQD32" s="56"/>
      <c r="FQE32" s="56"/>
      <c r="FQF32" s="56"/>
      <c r="FQG32" s="56"/>
      <c r="FQH32" s="56"/>
      <c r="FQI32" s="56"/>
      <c r="FQJ32" s="56"/>
      <c r="FQK32" s="56"/>
      <c r="FQL32" s="56"/>
      <c r="FQM32" s="56"/>
      <c r="FQN32" s="56"/>
      <c r="FQO32" s="56"/>
      <c r="FQP32" s="56"/>
      <c r="FQQ32" s="56"/>
      <c r="FQR32" s="56"/>
      <c r="FQS32" s="56"/>
      <c r="FQT32" s="56"/>
      <c r="FQU32" s="56"/>
      <c r="FQV32" s="56"/>
      <c r="FQW32" s="56"/>
      <c r="FQX32" s="56"/>
      <c r="FQY32" s="56"/>
      <c r="FQZ32" s="56"/>
      <c r="FRA32" s="56"/>
      <c r="FRB32" s="56"/>
      <c r="FRC32" s="56"/>
      <c r="FRD32" s="56"/>
      <c r="FRE32" s="56"/>
      <c r="FRF32" s="56"/>
      <c r="FRG32" s="56"/>
      <c r="FRH32" s="56"/>
      <c r="FRI32" s="56"/>
      <c r="FRJ32" s="56"/>
      <c r="FRK32" s="56"/>
      <c r="FRL32" s="56"/>
      <c r="FRM32" s="56"/>
      <c r="FRN32" s="56"/>
      <c r="FRO32" s="56"/>
      <c r="FRP32" s="56"/>
      <c r="FRQ32" s="56"/>
      <c r="FRR32" s="56"/>
      <c r="FRS32" s="56"/>
      <c r="FRT32" s="56"/>
      <c r="FRU32" s="56"/>
      <c r="FRV32" s="56"/>
      <c r="FRW32" s="56"/>
      <c r="FRX32" s="56"/>
      <c r="FRY32" s="56"/>
      <c r="FRZ32" s="56"/>
      <c r="FSA32" s="56"/>
      <c r="FSB32" s="56"/>
      <c r="FSC32" s="56"/>
      <c r="FSD32" s="56"/>
      <c r="FSE32" s="56"/>
      <c r="FSF32" s="56"/>
      <c r="FSG32" s="56"/>
      <c r="FSH32" s="56"/>
      <c r="FSI32" s="56"/>
      <c r="FSJ32" s="56"/>
      <c r="FSK32" s="56"/>
      <c r="FSL32" s="56"/>
      <c r="FSM32" s="56"/>
      <c r="FSN32" s="56"/>
      <c r="FSO32" s="56"/>
      <c r="FSP32" s="56"/>
      <c r="FSQ32" s="56"/>
      <c r="FSR32" s="56"/>
      <c r="FSS32" s="56"/>
      <c r="FST32" s="56"/>
      <c r="FSU32" s="56"/>
      <c r="FSV32" s="56"/>
      <c r="FSW32" s="56"/>
      <c r="FSX32" s="56"/>
      <c r="FSY32" s="56"/>
      <c r="FSZ32" s="56"/>
      <c r="FTA32" s="56"/>
      <c r="FTB32" s="56"/>
      <c r="FTC32" s="56"/>
      <c r="FTD32" s="56"/>
      <c r="FTE32" s="56"/>
      <c r="FTF32" s="56"/>
      <c r="FTG32" s="56"/>
      <c r="FTH32" s="56"/>
      <c r="FTI32" s="56"/>
      <c r="FTJ32" s="56"/>
      <c r="FTK32" s="56"/>
      <c r="FTL32" s="56"/>
      <c r="FTM32" s="56"/>
      <c r="FTN32" s="56"/>
      <c r="FTO32" s="56"/>
      <c r="FTP32" s="56"/>
      <c r="FTQ32" s="56"/>
      <c r="FTR32" s="56"/>
      <c r="FTS32" s="56"/>
      <c r="FTT32" s="56"/>
      <c r="FTU32" s="56"/>
      <c r="FTV32" s="56"/>
      <c r="FTW32" s="56"/>
      <c r="FTX32" s="56"/>
      <c r="FTY32" s="56"/>
      <c r="FTZ32" s="56"/>
      <c r="FUA32" s="56"/>
      <c r="FUB32" s="56"/>
      <c r="FUC32" s="56"/>
      <c r="FUD32" s="56"/>
      <c r="FUE32" s="56"/>
      <c r="FUF32" s="56"/>
      <c r="FUG32" s="56"/>
      <c r="FUH32" s="56"/>
      <c r="FUI32" s="56"/>
      <c r="FUJ32" s="56"/>
      <c r="FUK32" s="56"/>
      <c r="FUL32" s="56"/>
      <c r="FUM32" s="56"/>
      <c r="FUN32" s="56"/>
      <c r="FUO32" s="56"/>
      <c r="FUP32" s="56"/>
      <c r="FUQ32" s="56"/>
      <c r="FUR32" s="56"/>
      <c r="FUS32" s="56"/>
      <c r="FUT32" s="56"/>
      <c r="FUU32" s="56"/>
      <c r="FUV32" s="56"/>
      <c r="FUW32" s="56"/>
      <c r="FUX32" s="56"/>
      <c r="FUY32" s="56"/>
      <c r="FUZ32" s="56"/>
      <c r="FVA32" s="56"/>
      <c r="FVB32" s="56"/>
      <c r="FVC32" s="56"/>
      <c r="FVD32" s="56"/>
      <c r="FVE32" s="56"/>
      <c r="FVF32" s="56"/>
      <c r="FVG32" s="56"/>
      <c r="FVH32" s="56"/>
      <c r="FVI32" s="56"/>
      <c r="FVJ32" s="56"/>
      <c r="FVK32" s="56"/>
      <c r="FVL32" s="56"/>
      <c r="FVM32" s="56"/>
      <c r="FVN32" s="56"/>
      <c r="FVO32" s="56"/>
      <c r="FVP32" s="56"/>
      <c r="FVQ32" s="56"/>
      <c r="FVR32" s="56"/>
      <c r="FVS32" s="56"/>
      <c r="FVT32" s="56"/>
      <c r="FVU32" s="56"/>
      <c r="FVV32" s="56"/>
      <c r="FVW32" s="56"/>
      <c r="FVX32" s="56"/>
      <c r="FVY32" s="56"/>
      <c r="FVZ32" s="56"/>
      <c r="FWA32" s="56"/>
      <c r="FWB32" s="56"/>
      <c r="FWC32" s="56"/>
      <c r="FWD32" s="56"/>
      <c r="FWE32" s="56"/>
      <c r="FWF32" s="56"/>
      <c r="FWG32" s="56"/>
      <c r="FWH32" s="56"/>
      <c r="FWI32" s="56"/>
      <c r="FWJ32" s="56"/>
      <c r="FWK32" s="56"/>
      <c r="FWL32" s="56"/>
      <c r="FWM32" s="56"/>
      <c r="FWN32" s="56"/>
      <c r="FWO32" s="56"/>
      <c r="FWP32" s="56"/>
      <c r="FWQ32" s="56"/>
      <c r="FWR32" s="56"/>
      <c r="FWS32" s="56"/>
      <c r="FWT32" s="56"/>
      <c r="FWU32" s="56"/>
      <c r="FWV32" s="56"/>
      <c r="FWW32" s="56"/>
      <c r="FWX32" s="56"/>
      <c r="FWY32" s="56"/>
      <c r="FWZ32" s="56"/>
      <c r="FXA32" s="56"/>
      <c r="FXB32" s="56"/>
      <c r="FXC32" s="56"/>
      <c r="FXD32" s="56"/>
      <c r="FXE32" s="56"/>
      <c r="FXF32" s="56"/>
      <c r="FXG32" s="56"/>
      <c r="FXH32" s="56"/>
      <c r="FXI32" s="56"/>
      <c r="FXJ32" s="56"/>
      <c r="FXK32" s="56"/>
      <c r="FXL32" s="56"/>
      <c r="FXM32" s="56"/>
      <c r="FXN32" s="56"/>
      <c r="FXO32" s="56"/>
      <c r="FXP32" s="56"/>
      <c r="FXQ32" s="56"/>
      <c r="FXR32" s="56"/>
      <c r="FXS32" s="56"/>
      <c r="FXT32" s="56"/>
      <c r="FXU32" s="56"/>
      <c r="FXV32" s="56"/>
      <c r="FXW32" s="56"/>
      <c r="FXX32" s="56"/>
      <c r="FXY32" s="56"/>
      <c r="FXZ32" s="56"/>
      <c r="FYA32" s="56"/>
      <c r="FYB32" s="56"/>
      <c r="FYC32" s="56"/>
      <c r="FYD32" s="56"/>
      <c r="FYE32" s="56"/>
      <c r="FYF32" s="56"/>
      <c r="FYG32" s="56"/>
      <c r="FYH32" s="56"/>
      <c r="FYI32" s="56"/>
      <c r="FYJ32" s="56"/>
      <c r="FYK32" s="56"/>
      <c r="FYL32" s="56"/>
      <c r="FYM32" s="56"/>
      <c r="FYN32" s="56"/>
      <c r="FYO32" s="56"/>
      <c r="FYP32" s="56"/>
      <c r="FYQ32" s="56"/>
      <c r="FYR32" s="56"/>
      <c r="FYS32" s="56"/>
      <c r="FYT32" s="56"/>
      <c r="FYU32" s="56"/>
      <c r="FYV32" s="56"/>
      <c r="FYW32" s="56"/>
      <c r="FYX32" s="56"/>
      <c r="FYY32" s="56"/>
      <c r="FYZ32" s="56"/>
      <c r="FZA32" s="56"/>
      <c r="FZB32" s="56"/>
      <c r="FZC32" s="56"/>
      <c r="FZD32" s="56"/>
      <c r="FZE32" s="56"/>
      <c r="FZF32" s="56"/>
      <c r="FZG32" s="56"/>
      <c r="FZH32" s="56"/>
      <c r="FZI32" s="56"/>
      <c r="FZJ32" s="56"/>
      <c r="FZK32" s="56"/>
      <c r="FZL32" s="56"/>
      <c r="FZM32" s="56"/>
      <c r="FZN32" s="56"/>
      <c r="FZO32" s="56"/>
      <c r="FZP32" s="56"/>
      <c r="FZQ32" s="56"/>
      <c r="FZR32" s="56"/>
      <c r="FZS32" s="56"/>
      <c r="FZT32" s="56"/>
      <c r="FZU32" s="56"/>
      <c r="FZV32" s="56"/>
      <c r="FZW32" s="56"/>
      <c r="FZX32" s="56"/>
      <c r="FZY32" s="56"/>
      <c r="FZZ32" s="56"/>
      <c r="GAA32" s="56"/>
      <c r="GAB32" s="56"/>
      <c r="GAC32" s="56"/>
      <c r="GAD32" s="56"/>
      <c r="GAE32" s="56"/>
      <c r="GAF32" s="56"/>
      <c r="GAG32" s="56"/>
      <c r="GAH32" s="56"/>
      <c r="GAI32" s="56"/>
      <c r="GAJ32" s="56"/>
      <c r="GAK32" s="56"/>
      <c r="GAL32" s="56"/>
      <c r="GAM32" s="56"/>
      <c r="GAN32" s="56"/>
      <c r="GAO32" s="56"/>
      <c r="GAP32" s="56"/>
      <c r="GAQ32" s="56"/>
      <c r="GAR32" s="56"/>
      <c r="GAS32" s="56"/>
      <c r="GAT32" s="56"/>
      <c r="GAU32" s="56"/>
      <c r="GAV32" s="56"/>
      <c r="GAW32" s="56"/>
      <c r="GAX32" s="56"/>
      <c r="GAY32" s="56"/>
      <c r="GAZ32" s="56"/>
      <c r="GBA32" s="56"/>
      <c r="GBB32" s="56"/>
      <c r="GBC32" s="56"/>
      <c r="GBD32" s="56"/>
      <c r="GBE32" s="56"/>
      <c r="GBF32" s="56"/>
      <c r="GBG32" s="56"/>
      <c r="GBH32" s="56"/>
      <c r="GBI32" s="56"/>
      <c r="GBJ32" s="56"/>
      <c r="GBK32" s="56"/>
      <c r="GBL32" s="56"/>
      <c r="GBM32" s="56"/>
      <c r="GBN32" s="56"/>
      <c r="GBO32" s="56"/>
      <c r="GBP32" s="56"/>
      <c r="GBQ32" s="56"/>
      <c r="GBR32" s="56"/>
      <c r="GBS32" s="56"/>
      <c r="GBT32" s="56"/>
      <c r="GBU32" s="56"/>
      <c r="GBV32" s="56"/>
      <c r="GBW32" s="56"/>
      <c r="GBX32" s="56"/>
      <c r="GBY32" s="56"/>
      <c r="GBZ32" s="56"/>
      <c r="GCA32" s="56"/>
      <c r="GCB32" s="56"/>
      <c r="GCC32" s="56"/>
      <c r="GCD32" s="56"/>
      <c r="GCE32" s="56"/>
      <c r="GCF32" s="56"/>
      <c r="GCG32" s="56"/>
      <c r="GCH32" s="56"/>
      <c r="GCI32" s="56"/>
      <c r="GCJ32" s="56"/>
      <c r="GCK32" s="56"/>
      <c r="GCL32" s="56"/>
      <c r="GCM32" s="56"/>
      <c r="GCN32" s="56"/>
      <c r="GCO32" s="56"/>
      <c r="GCP32" s="56"/>
      <c r="GCQ32" s="56"/>
      <c r="GCR32" s="56"/>
      <c r="GCS32" s="56"/>
      <c r="GCT32" s="56"/>
      <c r="GCU32" s="56"/>
      <c r="GCV32" s="56"/>
      <c r="GCW32" s="56"/>
      <c r="GCX32" s="56"/>
      <c r="GCY32" s="56"/>
      <c r="GCZ32" s="56"/>
      <c r="GDA32" s="56"/>
      <c r="GDB32" s="56"/>
      <c r="GDC32" s="56"/>
      <c r="GDD32" s="56"/>
      <c r="GDE32" s="56"/>
      <c r="GDF32" s="56"/>
      <c r="GDG32" s="56"/>
      <c r="GDH32" s="56"/>
      <c r="GDI32" s="56"/>
      <c r="GDJ32" s="56"/>
      <c r="GDK32" s="56"/>
      <c r="GDL32" s="56"/>
      <c r="GDM32" s="56"/>
      <c r="GDN32" s="56"/>
      <c r="GDO32" s="56"/>
      <c r="GDP32" s="56"/>
      <c r="GDQ32" s="56"/>
      <c r="GDR32" s="56"/>
      <c r="GDS32" s="56"/>
      <c r="GDT32" s="56"/>
      <c r="GDU32" s="56"/>
      <c r="GDV32" s="56"/>
      <c r="GDW32" s="56"/>
      <c r="GDX32" s="56"/>
      <c r="GDY32" s="56"/>
      <c r="GDZ32" s="56"/>
      <c r="GEA32" s="56"/>
      <c r="GEB32" s="56"/>
      <c r="GEC32" s="56"/>
      <c r="GED32" s="56"/>
      <c r="GEE32" s="56"/>
      <c r="GEF32" s="56"/>
      <c r="GEG32" s="56"/>
      <c r="GEH32" s="56"/>
      <c r="GEI32" s="56"/>
      <c r="GEJ32" s="56"/>
      <c r="GEK32" s="56"/>
      <c r="GEL32" s="56"/>
      <c r="GEM32" s="56"/>
      <c r="GEN32" s="56"/>
      <c r="GEO32" s="56"/>
      <c r="GEP32" s="56"/>
      <c r="GEQ32" s="56"/>
      <c r="GER32" s="56"/>
      <c r="GES32" s="56"/>
      <c r="GET32" s="56"/>
      <c r="GEU32" s="56"/>
      <c r="GEV32" s="56"/>
      <c r="GEW32" s="56"/>
      <c r="GEX32" s="56"/>
      <c r="GEY32" s="56"/>
      <c r="GEZ32" s="56"/>
      <c r="GFA32" s="56"/>
      <c r="GFB32" s="56"/>
      <c r="GFC32" s="56"/>
      <c r="GFD32" s="56"/>
      <c r="GFE32" s="56"/>
      <c r="GFF32" s="56"/>
      <c r="GFG32" s="56"/>
      <c r="GFH32" s="56"/>
      <c r="GFI32" s="56"/>
      <c r="GFJ32" s="56"/>
      <c r="GFK32" s="56"/>
      <c r="GFL32" s="56"/>
      <c r="GFM32" s="56"/>
      <c r="GFN32" s="56"/>
      <c r="GFO32" s="56"/>
      <c r="GFP32" s="56"/>
      <c r="GFQ32" s="56"/>
      <c r="GFR32" s="56"/>
      <c r="GFS32" s="56"/>
      <c r="GFT32" s="56"/>
      <c r="GFU32" s="56"/>
      <c r="GFV32" s="56"/>
      <c r="GFW32" s="56"/>
      <c r="GFX32" s="56"/>
      <c r="GFY32" s="56"/>
      <c r="GFZ32" s="56"/>
      <c r="GGA32" s="56"/>
      <c r="GGB32" s="56"/>
      <c r="GGC32" s="56"/>
      <c r="GGD32" s="56"/>
      <c r="GGE32" s="56"/>
      <c r="GGF32" s="56"/>
      <c r="GGG32" s="56"/>
      <c r="GGH32" s="56"/>
      <c r="GGI32" s="56"/>
      <c r="GGJ32" s="56"/>
      <c r="GGK32" s="56"/>
      <c r="GGL32" s="56"/>
      <c r="GGM32" s="56"/>
      <c r="GGN32" s="56"/>
      <c r="GGO32" s="56"/>
      <c r="GGP32" s="56"/>
      <c r="GGQ32" s="56"/>
      <c r="GGR32" s="56"/>
      <c r="GGS32" s="56"/>
      <c r="GGT32" s="56"/>
      <c r="GGU32" s="56"/>
      <c r="GGV32" s="56"/>
      <c r="GGW32" s="56"/>
      <c r="GGX32" s="56"/>
      <c r="GGY32" s="56"/>
      <c r="GGZ32" s="56"/>
      <c r="GHA32" s="56"/>
      <c r="GHB32" s="56"/>
      <c r="GHC32" s="56"/>
      <c r="GHD32" s="56"/>
      <c r="GHE32" s="56"/>
      <c r="GHF32" s="56"/>
      <c r="GHG32" s="56"/>
      <c r="GHH32" s="56"/>
      <c r="GHI32" s="56"/>
      <c r="GHJ32" s="56"/>
      <c r="GHK32" s="56"/>
      <c r="GHL32" s="56"/>
      <c r="GHM32" s="56"/>
      <c r="GHN32" s="56"/>
      <c r="GHO32" s="56"/>
      <c r="GHP32" s="56"/>
      <c r="GHQ32" s="56"/>
      <c r="GHR32" s="56"/>
      <c r="GHS32" s="56"/>
      <c r="GHT32" s="56"/>
      <c r="GHU32" s="56"/>
      <c r="GHV32" s="56"/>
      <c r="GHW32" s="56"/>
      <c r="GHX32" s="56"/>
      <c r="GHY32" s="56"/>
      <c r="GHZ32" s="56"/>
      <c r="GIA32" s="56"/>
      <c r="GIB32" s="56"/>
      <c r="GIC32" s="56"/>
      <c r="GID32" s="56"/>
      <c r="GIE32" s="56"/>
      <c r="GIF32" s="56"/>
      <c r="GIG32" s="56"/>
      <c r="GIH32" s="56"/>
      <c r="GII32" s="56"/>
      <c r="GIJ32" s="56"/>
      <c r="GIK32" s="56"/>
      <c r="GIL32" s="56"/>
      <c r="GIM32" s="56"/>
      <c r="GIN32" s="56"/>
      <c r="GIO32" s="56"/>
      <c r="GIP32" s="56"/>
      <c r="GIQ32" s="56"/>
      <c r="GIR32" s="56"/>
      <c r="GIS32" s="56"/>
      <c r="GIT32" s="56"/>
      <c r="GIU32" s="56"/>
      <c r="GIV32" s="56"/>
      <c r="GIW32" s="56"/>
      <c r="GIX32" s="56"/>
      <c r="GIY32" s="56"/>
      <c r="GIZ32" s="56"/>
      <c r="GJA32" s="56"/>
      <c r="GJB32" s="56"/>
      <c r="GJC32" s="56"/>
      <c r="GJD32" s="56"/>
      <c r="GJE32" s="56"/>
      <c r="GJF32" s="56"/>
      <c r="GJG32" s="56"/>
      <c r="GJH32" s="56"/>
      <c r="GJI32" s="56"/>
      <c r="GJJ32" s="56"/>
      <c r="GJK32" s="56"/>
      <c r="GJL32" s="56"/>
      <c r="GJM32" s="56"/>
      <c r="GJN32" s="56"/>
      <c r="GJO32" s="56"/>
      <c r="GJP32" s="56"/>
      <c r="GJQ32" s="56"/>
      <c r="GJR32" s="56"/>
      <c r="GJS32" s="56"/>
      <c r="GJT32" s="56"/>
      <c r="GJU32" s="56"/>
      <c r="GJV32" s="56"/>
      <c r="GJW32" s="56"/>
      <c r="GJX32" s="56"/>
      <c r="GJY32" s="56"/>
      <c r="GJZ32" s="56"/>
      <c r="GKA32" s="56"/>
      <c r="GKB32" s="56"/>
      <c r="GKC32" s="56"/>
      <c r="GKD32" s="56"/>
      <c r="GKE32" s="56"/>
      <c r="GKF32" s="56"/>
      <c r="GKG32" s="56"/>
      <c r="GKH32" s="56"/>
      <c r="GKI32" s="56"/>
      <c r="GKJ32" s="56"/>
      <c r="GKK32" s="56"/>
      <c r="GKL32" s="56"/>
      <c r="GKM32" s="56"/>
      <c r="GKN32" s="56"/>
      <c r="GKO32" s="56"/>
      <c r="GKP32" s="56"/>
      <c r="GKQ32" s="56"/>
      <c r="GKR32" s="56"/>
      <c r="GKS32" s="56"/>
      <c r="GKT32" s="56"/>
      <c r="GKU32" s="56"/>
      <c r="GKV32" s="56"/>
      <c r="GKW32" s="56"/>
      <c r="GKX32" s="56"/>
      <c r="GKY32" s="56"/>
      <c r="GKZ32" s="56"/>
      <c r="GLA32" s="56"/>
      <c r="GLB32" s="56"/>
      <c r="GLC32" s="56"/>
      <c r="GLD32" s="56"/>
      <c r="GLE32" s="56"/>
      <c r="GLF32" s="56"/>
      <c r="GLG32" s="56"/>
      <c r="GLH32" s="56"/>
      <c r="GLI32" s="56"/>
      <c r="GLJ32" s="56"/>
      <c r="GLK32" s="56"/>
      <c r="GLL32" s="56"/>
      <c r="GLM32" s="56"/>
      <c r="GLN32" s="56"/>
      <c r="GLO32" s="56"/>
      <c r="GLP32" s="56"/>
      <c r="GLQ32" s="56"/>
      <c r="GLR32" s="56"/>
      <c r="GLS32" s="56"/>
      <c r="GLT32" s="56"/>
      <c r="GLU32" s="56"/>
      <c r="GLV32" s="56"/>
      <c r="GLW32" s="56"/>
      <c r="GLX32" s="56"/>
      <c r="GLY32" s="56"/>
      <c r="GLZ32" s="56"/>
      <c r="GMA32" s="56"/>
      <c r="GMB32" s="56"/>
      <c r="GMC32" s="56"/>
      <c r="GMD32" s="56"/>
      <c r="GME32" s="56"/>
      <c r="GMF32" s="56"/>
      <c r="GMG32" s="56"/>
      <c r="GMH32" s="56"/>
      <c r="GMI32" s="56"/>
      <c r="GMJ32" s="56"/>
      <c r="GMK32" s="56"/>
      <c r="GML32" s="56"/>
      <c r="GMM32" s="56"/>
      <c r="GMN32" s="56"/>
      <c r="GMO32" s="56"/>
      <c r="GMP32" s="56"/>
      <c r="GMQ32" s="56"/>
      <c r="GMR32" s="56"/>
      <c r="GMS32" s="56"/>
      <c r="GMT32" s="56"/>
      <c r="GMU32" s="56"/>
      <c r="GMV32" s="56"/>
      <c r="GMW32" s="56"/>
      <c r="GMX32" s="56"/>
      <c r="GMY32" s="56"/>
      <c r="GMZ32" s="56"/>
      <c r="GNA32" s="56"/>
      <c r="GNB32" s="56"/>
      <c r="GNC32" s="56"/>
      <c r="GND32" s="56"/>
      <c r="GNE32" s="56"/>
      <c r="GNF32" s="56"/>
      <c r="GNG32" s="56"/>
      <c r="GNH32" s="56"/>
      <c r="GNI32" s="56"/>
      <c r="GNJ32" s="56"/>
      <c r="GNK32" s="56"/>
      <c r="GNL32" s="56"/>
      <c r="GNM32" s="56"/>
      <c r="GNN32" s="56"/>
      <c r="GNO32" s="56"/>
      <c r="GNP32" s="56"/>
      <c r="GNQ32" s="56"/>
      <c r="GNR32" s="56"/>
      <c r="GNS32" s="56"/>
      <c r="GNT32" s="56"/>
      <c r="GNU32" s="56"/>
      <c r="GNV32" s="56"/>
      <c r="GNW32" s="56"/>
      <c r="GNX32" s="56"/>
      <c r="GNY32" s="56"/>
      <c r="GNZ32" s="56"/>
      <c r="GOA32" s="56"/>
      <c r="GOB32" s="56"/>
      <c r="GOC32" s="56"/>
      <c r="GOD32" s="56"/>
      <c r="GOE32" s="56"/>
      <c r="GOF32" s="56"/>
      <c r="GOG32" s="56"/>
      <c r="GOH32" s="56"/>
      <c r="GOI32" s="56"/>
      <c r="GOJ32" s="56"/>
      <c r="GOK32" s="56"/>
      <c r="GOL32" s="56"/>
      <c r="GOM32" s="56"/>
      <c r="GON32" s="56"/>
      <c r="GOO32" s="56"/>
      <c r="GOP32" s="56"/>
      <c r="GOQ32" s="56"/>
      <c r="GOR32" s="56"/>
      <c r="GOS32" s="56"/>
      <c r="GOT32" s="56"/>
      <c r="GOU32" s="56"/>
      <c r="GOV32" s="56"/>
      <c r="GOW32" s="56"/>
      <c r="GOX32" s="56"/>
      <c r="GOY32" s="56"/>
      <c r="GOZ32" s="56"/>
      <c r="GPA32" s="56"/>
      <c r="GPB32" s="56"/>
      <c r="GPC32" s="56"/>
      <c r="GPD32" s="56"/>
      <c r="GPE32" s="56"/>
      <c r="GPF32" s="56"/>
      <c r="GPG32" s="56"/>
      <c r="GPH32" s="56"/>
      <c r="GPI32" s="56"/>
      <c r="GPJ32" s="56"/>
      <c r="GPK32" s="56"/>
      <c r="GPL32" s="56"/>
      <c r="GPM32" s="56"/>
      <c r="GPN32" s="56"/>
      <c r="GPO32" s="56"/>
      <c r="GPP32" s="56"/>
      <c r="GPQ32" s="56"/>
      <c r="GPR32" s="56"/>
      <c r="GPS32" s="56"/>
      <c r="GPT32" s="56"/>
      <c r="GPU32" s="56"/>
      <c r="GPV32" s="56"/>
      <c r="GPW32" s="56"/>
      <c r="GPX32" s="56"/>
      <c r="GPY32" s="56"/>
      <c r="GPZ32" s="56"/>
      <c r="GQA32" s="56"/>
      <c r="GQB32" s="56"/>
      <c r="GQC32" s="56"/>
      <c r="GQD32" s="56"/>
      <c r="GQE32" s="56"/>
      <c r="GQF32" s="56"/>
      <c r="GQG32" s="56"/>
      <c r="GQH32" s="56"/>
      <c r="GQI32" s="56"/>
      <c r="GQJ32" s="56"/>
      <c r="GQK32" s="56"/>
      <c r="GQL32" s="56"/>
      <c r="GQM32" s="56"/>
      <c r="GQN32" s="56"/>
      <c r="GQO32" s="56"/>
      <c r="GQP32" s="56"/>
      <c r="GQQ32" s="56"/>
      <c r="GQR32" s="56"/>
      <c r="GQS32" s="56"/>
      <c r="GQT32" s="56"/>
      <c r="GQU32" s="56"/>
      <c r="GQV32" s="56"/>
      <c r="GQW32" s="56"/>
      <c r="GQX32" s="56"/>
      <c r="GQY32" s="56"/>
      <c r="GQZ32" s="56"/>
      <c r="GRA32" s="56"/>
      <c r="GRB32" s="56"/>
      <c r="GRC32" s="56"/>
      <c r="GRD32" s="56"/>
      <c r="GRE32" s="56"/>
      <c r="GRF32" s="56"/>
      <c r="GRG32" s="56"/>
      <c r="GRH32" s="56"/>
      <c r="GRI32" s="56"/>
      <c r="GRJ32" s="56"/>
      <c r="GRK32" s="56"/>
      <c r="GRL32" s="56"/>
      <c r="GRM32" s="56"/>
      <c r="GRN32" s="56"/>
      <c r="GRO32" s="56"/>
      <c r="GRP32" s="56"/>
      <c r="GRQ32" s="56"/>
      <c r="GRR32" s="56"/>
      <c r="GRS32" s="56"/>
      <c r="GRT32" s="56"/>
      <c r="GRU32" s="56"/>
      <c r="GRV32" s="56"/>
      <c r="GRW32" s="56"/>
      <c r="GRX32" s="56"/>
      <c r="GRY32" s="56"/>
      <c r="GRZ32" s="56"/>
      <c r="GSA32" s="56"/>
      <c r="GSB32" s="56"/>
      <c r="GSC32" s="56"/>
      <c r="GSD32" s="56"/>
      <c r="GSE32" s="56"/>
      <c r="GSF32" s="56"/>
      <c r="GSG32" s="56"/>
      <c r="GSH32" s="56"/>
      <c r="GSI32" s="56"/>
      <c r="GSJ32" s="56"/>
      <c r="GSK32" s="56"/>
      <c r="GSL32" s="56"/>
      <c r="GSM32" s="56"/>
      <c r="GSN32" s="56"/>
      <c r="GSO32" s="56"/>
      <c r="GSP32" s="56"/>
      <c r="GSQ32" s="56"/>
      <c r="GSR32" s="56"/>
      <c r="GSS32" s="56"/>
      <c r="GST32" s="56"/>
      <c r="GSU32" s="56"/>
      <c r="GSV32" s="56"/>
      <c r="GSW32" s="56"/>
      <c r="GSX32" s="56"/>
      <c r="GSY32" s="56"/>
      <c r="GSZ32" s="56"/>
      <c r="GTA32" s="56"/>
      <c r="GTB32" s="56"/>
      <c r="GTC32" s="56"/>
      <c r="GTD32" s="56"/>
      <c r="GTE32" s="56"/>
      <c r="GTF32" s="56"/>
      <c r="GTG32" s="56"/>
      <c r="GTH32" s="56"/>
      <c r="GTI32" s="56"/>
      <c r="GTJ32" s="56"/>
      <c r="GTK32" s="56"/>
      <c r="GTL32" s="56"/>
      <c r="GTM32" s="56"/>
      <c r="GTN32" s="56"/>
      <c r="GTO32" s="56"/>
      <c r="GTP32" s="56"/>
      <c r="GTQ32" s="56"/>
      <c r="GTR32" s="56"/>
      <c r="GTS32" s="56"/>
      <c r="GTT32" s="56"/>
      <c r="GTU32" s="56"/>
      <c r="GTV32" s="56"/>
      <c r="GTW32" s="56"/>
      <c r="GTX32" s="56"/>
      <c r="GTY32" s="56"/>
      <c r="GTZ32" s="56"/>
      <c r="GUA32" s="56"/>
      <c r="GUB32" s="56"/>
      <c r="GUC32" s="56"/>
      <c r="GUD32" s="56"/>
      <c r="GUE32" s="56"/>
      <c r="GUF32" s="56"/>
      <c r="GUG32" s="56"/>
      <c r="GUH32" s="56"/>
      <c r="GUI32" s="56"/>
      <c r="GUJ32" s="56"/>
      <c r="GUK32" s="56"/>
      <c r="GUL32" s="56"/>
      <c r="GUM32" s="56"/>
      <c r="GUN32" s="56"/>
      <c r="GUO32" s="56"/>
      <c r="GUP32" s="56"/>
      <c r="GUQ32" s="56"/>
      <c r="GUR32" s="56"/>
      <c r="GUS32" s="56"/>
      <c r="GUT32" s="56"/>
      <c r="GUU32" s="56"/>
      <c r="GUV32" s="56"/>
      <c r="GUW32" s="56"/>
      <c r="GUX32" s="56"/>
      <c r="GUY32" s="56"/>
      <c r="GUZ32" s="56"/>
      <c r="GVA32" s="56"/>
      <c r="GVB32" s="56"/>
      <c r="GVC32" s="56"/>
      <c r="GVD32" s="56"/>
      <c r="GVE32" s="56"/>
      <c r="GVF32" s="56"/>
      <c r="GVG32" s="56"/>
      <c r="GVH32" s="56"/>
      <c r="GVI32" s="56"/>
      <c r="GVJ32" s="56"/>
      <c r="GVK32" s="56"/>
      <c r="GVL32" s="56"/>
      <c r="GVM32" s="56"/>
      <c r="GVN32" s="56"/>
      <c r="GVO32" s="56"/>
      <c r="GVP32" s="56"/>
      <c r="GVQ32" s="56"/>
      <c r="GVR32" s="56"/>
      <c r="GVS32" s="56"/>
      <c r="GVT32" s="56"/>
      <c r="GVU32" s="56"/>
      <c r="GVV32" s="56"/>
      <c r="GVW32" s="56"/>
      <c r="GVX32" s="56"/>
      <c r="GVY32" s="56"/>
      <c r="GVZ32" s="56"/>
      <c r="GWA32" s="56"/>
      <c r="GWB32" s="56"/>
      <c r="GWC32" s="56"/>
      <c r="GWD32" s="56"/>
      <c r="GWE32" s="56"/>
      <c r="GWF32" s="56"/>
      <c r="GWG32" s="56"/>
      <c r="GWH32" s="56"/>
      <c r="GWI32" s="56"/>
      <c r="GWJ32" s="56"/>
      <c r="GWK32" s="56"/>
      <c r="GWL32" s="56"/>
      <c r="GWM32" s="56"/>
      <c r="GWN32" s="56"/>
      <c r="GWO32" s="56"/>
      <c r="GWP32" s="56"/>
      <c r="GWQ32" s="56"/>
      <c r="GWR32" s="56"/>
      <c r="GWS32" s="56"/>
      <c r="GWT32" s="56"/>
      <c r="GWU32" s="56"/>
      <c r="GWV32" s="56"/>
      <c r="GWW32" s="56"/>
      <c r="GWX32" s="56"/>
      <c r="GWY32" s="56"/>
      <c r="GWZ32" s="56"/>
      <c r="GXA32" s="56"/>
      <c r="GXB32" s="56"/>
      <c r="GXC32" s="56"/>
      <c r="GXD32" s="56"/>
      <c r="GXE32" s="56"/>
      <c r="GXF32" s="56"/>
      <c r="GXG32" s="56"/>
      <c r="GXH32" s="56"/>
      <c r="GXI32" s="56"/>
      <c r="GXJ32" s="56"/>
      <c r="GXK32" s="56"/>
      <c r="GXL32" s="56"/>
      <c r="GXM32" s="56"/>
      <c r="GXN32" s="56"/>
      <c r="GXO32" s="56"/>
      <c r="GXP32" s="56"/>
      <c r="GXQ32" s="56"/>
      <c r="GXR32" s="56"/>
      <c r="GXS32" s="56"/>
      <c r="GXT32" s="56"/>
      <c r="GXU32" s="56"/>
      <c r="GXV32" s="56"/>
      <c r="GXW32" s="56"/>
      <c r="GXX32" s="56"/>
      <c r="GXY32" s="56"/>
      <c r="GXZ32" s="56"/>
      <c r="GYA32" s="56"/>
      <c r="GYB32" s="56"/>
      <c r="GYC32" s="56"/>
      <c r="GYD32" s="56"/>
      <c r="GYE32" s="56"/>
      <c r="GYF32" s="56"/>
      <c r="GYG32" s="56"/>
      <c r="GYH32" s="56"/>
      <c r="GYI32" s="56"/>
      <c r="GYJ32" s="56"/>
      <c r="GYK32" s="56"/>
      <c r="GYL32" s="56"/>
      <c r="GYM32" s="56"/>
      <c r="GYN32" s="56"/>
      <c r="GYO32" s="56"/>
      <c r="GYP32" s="56"/>
      <c r="GYQ32" s="56"/>
      <c r="GYR32" s="56"/>
      <c r="GYS32" s="56"/>
      <c r="GYT32" s="56"/>
      <c r="GYU32" s="56"/>
      <c r="GYV32" s="56"/>
      <c r="GYW32" s="56"/>
      <c r="GYX32" s="56"/>
      <c r="GYY32" s="56"/>
      <c r="GYZ32" s="56"/>
      <c r="GZA32" s="56"/>
      <c r="GZB32" s="56"/>
      <c r="GZC32" s="56"/>
      <c r="GZD32" s="56"/>
      <c r="GZE32" s="56"/>
      <c r="GZF32" s="56"/>
      <c r="GZG32" s="56"/>
      <c r="GZH32" s="56"/>
      <c r="GZI32" s="56"/>
      <c r="GZJ32" s="56"/>
      <c r="GZK32" s="56"/>
      <c r="GZL32" s="56"/>
      <c r="GZM32" s="56"/>
      <c r="GZN32" s="56"/>
      <c r="GZO32" s="56"/>
      <c r="GZP32" s="56"/>
      <c r="GZQ32" s="56"/>
      <c r="GZR32" s="56"/>
      <c r="GZS32" s="56"/>
      <c r="GZT32" s="56"/>
      <c r="GZU32" s="56"/>
      <c r="GZV32" s="56"/>
      <c r="GZW32" s="56"/>
      <c r="GZX32" s="56"/>
      <c r="GZY32" s="56"/>
      <c r="GZZ32" s="56"/>
      <c r="HAA32" s="56"/>
      <c r="HAB32" s="56"/>
      <c r="HAC32" s="56"/>
      <c r="HAD32" s="56"/>
      <c r="HAE32" s="56"/>
      <c r="HAF32" s="56"/>
      <c r="HAG32" s="56"/>
      <c r="HAH32" s="56"/>
      <c r="HAI32" s="56"/>
      <c r="HAJ32" s="56"/>
      <c r="HAK32" s="56"/>
      <c r="HAL32" s="56"/>
      <c r="HAM32" s="56"/>
      <c r="HAN32" s="56"/>
      <c r="HAO32" s="56"/>
      <c r="HAP32" s="56"/>
      <c r="HAQ32" s="56"/>
      <c r="HAR32" s="56"/>
      <c r="HAS32" s="56"/>
      <c r="HAT32" s="56"/>
      <c r="HAU32" s="56"/>
      <c r="HAV32" s="56"/>
      <c r="HAW32" s="56"/>
      <c r="HAX32" s="56"/>
      <c r="HAY32" s="56"/>
      <c r="HAZ32" s="56"/>
      <c r="HBA32" s="56"/>
      <c r="HBB32" s="56"/>
      <c r="HBC32" s="56"/>
      <c r="HBD32" s="56"/>
      <c r="HBE32" s="56"/>
      <c r="HBF32" s="56"/>
      <c r="HBG32" s="56"/>
      <c r="HBH32" s="56"/>
      <c r="HBI32" s="56"/>
      <c r="HBJ32" s="56"/>
      <c r="HBK32" s="56"/>
      <c r="HBL32" s="56"/>
      <c r="HBM32" s="56"/>
      <c r="HBN32" s="56"/>
      <c r="HBO32" s="56"/>
      <c r="HBP32" s="56"/>
      <c r="HBQ32" s="56"/>
      <c r="HBR32" s="56"/>
      <c r="HBS32" s="56"/>
      <c r="HBT32" s="56"/>
      <c r="HBU32" s="56"/>
      <c r="HBV32" s="56"/>
      <c r="HBW32" s="56"/>
      <c r="HBX32" s="56"/>
      <c r="HBY32" s="56"/>
      <c r="HBZ32" s="56"/>
      <c r="HCA32" s="56"/>
      <c r="HCB32" s="56"/>
      <c r="HCC32" s="56"/>
      <c r="HCD32" s="56"/>
      <c r="HCE32" s="56"/>
      <c r="HCF32" s="56"/>
      <c r="HCG32" s="56"/>
      <c r="HCH32" s="56"/>
      <c r="HCI32" s="56"/>
      <c r="HCJ32" s="56"/>
      <c r="HCK32" s="56"/>
      <c r="HCL32" s="56"/>
      <c r="HCM32" s="56"/>
      <c r="HCN32" s="56"/>
      <c r="HCO32" s="56"/>
      <c r="HCP32" s="56"/>
      <c r="HCQ32" s="56"/>
      <c r="HCR32" s="56"/>
      <c r="HCS32" s="56"/>
      <c r="HCT32" s="56"/>
      <c r="HCU32" s="56"/>
      <c r="HCV32" s="56"/>
      <c r="HCW32" s="56"/>
      <c r="HCX32" s="56"/>
      <c r="HCY32" s="56"/>
      <c r="HCZ32" s="56"/>
      <c r="HDA32" s="56"/>
      <c r="HDB32" s="56"/>
      <c r="HDC32" s="56"/>
      <c r="HDD32" s="56"/>
      <c r="HDE32" s="56"/>
      <c r="HDF32" s="56"/>
      <c r="HDG32" s="56"/>
      <c r="HDH32" s="56"/>
      <c r="HDI32" s="56"/>
      <c r="HDJ32" s="56"/>
      <c r="HDK32" s="56"/>
      <c r="HDL32" s="56"/>
      <c r="HDM32" s="56"/>
      <c r="HDN32" s="56"/>
      <c r="HDO32" s="56"/>
      <c r="HDP32" s="56"/>
      <c r="HDQ32" s="56"/>
      <c r="HDR32" s="56"/>
      <c r="HDS32" s="56"/>
      <c r="HDT32" s="56"/>
      <c r="HDU32" s="56"/>
      <c r="HDV32" s="56"/>
      <c r="HDW32" s="56"/>
      <c r="HDX32" s="56"/>
      <c r="HDY32" s="56"/>
      <c r="HDZ32" s="56"/>
      <c r="HEA32" s="56"/>
      <c r="HEB32" s="56"/>
      <c r="HEC32" s="56"/>
      <c r="HED32" s="56"/>
      <c r="HEE32" s="56"/>
      <c r="HEF32" s="56"/>
      <c r="HEG32" s="56"/>
      <c r="HEH32" s="56"/>
      <c r="HEI32" s="56"/>
      <c r="HEJ32" s="56"/>
      <c r="HEK32" s="56"/>
      <c r="HEL32" s="56"/>
      <c r="HEM32" s="56"/>
      <c r="HEN32" s="56"/>
      <c r="HEO32" s="56"/>
      <c r="HEP32" s="56"/>
      <c r="HEQ32" s="56"/>
      <c r="HER32" s="56"/>
      <c r="HES32" s="56"/>
      <c r="HET32" s="56"/>
      <c r="HEU32" s="56"/>
      <c r="HEV32" s="56"/>
      <c r="HEW32" s="56"/>
      <c r="HEX32" s="56"/>
      <c r="HEY32" s="56"/>
      <c r="HEZ32" s="56"/>
      <c r="HFA32" s="56"/>
      <c r="HFB32" s="56"/>
      <c r="HFC32" s="56"/>
      <c r="HFD32" s="56"/>
      <c r="HFE32" s="56"/>
      <c r="HFF32" s="56"/>
      <c r="HFG32" s="56"/>
      <c r="HFH32" s="56"/>
      <c r="HFI32" s="56"/>
      <c r="HFJ32" s="56"/>
      <c r="HFK32" s="56"/>
      <c r="HFL32" s="56"/>
      <c r="HFM32" s="56"/>
      <c r="HFN32" s="56"/>
      <c r="HFO32" s="56"/>
      <c r="HFP32" s="56"/>
      <c r="HFQ32" s="56"/>
      <c r="HFR32" s="56"/>
      <c r="HFS32" s="56"/>
      <c r="HFT32" s="56"/>
      <c r="HFU32" s="56"/>
      <c r="HFV32" s="56"/>
      <c r="HFW32" s="56"/>
      <c r="HFX32" s="56"/>
      <c r="HFY32" s="56"/>
      <c r="HFZ32" s="56"/>
      <c r="HGA32" s="56"/>
      <c r="HGB32" s="56"/>
      <c r="HGC32" s="56"/>
      <c r="HGD32" s="56"/>
      <c r="HGE32" s="56"/>
      <c r="HGF32" s="56"/>
      <c r="HGG32" s="56"/>
      <c r="HGH32" s="56"/>
      <c r="HGI32" s="56"/>
      <c r="HGJ32" s="56"/>
      <c r="HGK32" s="56"/>
      <c r="HGL32" s="56"/>
      <c r="HGM32" s="56"/>
      <c r="HGN32" s="56"/>
      <c r="HGO32" s="56"/>
      <c r="HGP32" s="56"/>
      <c r="HGQ32" s="56"/>
      <c r="HGR32" s="56"/>
      <c r="HGS32" s="56"/>
      <c r="HGT32" s="56"/>
      <c r="HGU32" s="56"/>
      <c r="HGV32" s="56"/>
      <c r="HGW32" s="56"/>
      <c r="HGX32" s="56"/>
      <c r="HGY32" s="56"/>
      <c r="HGZ32" s="56"/>
      <c r="HHA32" s="56"/>
      <c r="HHB32" s="56"/>
      <c r="HHC32" s="56"/>
      <c r="HHD32" s="56"/>
      <c r="HHE32" s="56"/>
      <c r="HHF32" s="56"/>
      <c r="HHG32" s="56"/>
      <c r="HHH32" s="56"/>
      <c r="HHI32" s="56"/>
      <c r="HHJ32" s="56"/>
      <c r="HHK32" s="56"/>
      <c r="HHL32" s="56"/>
      <c r="HHM32" s="56"/>
      <c r="HHN32" s="56"/>
      <c r="HHO32" s="56"/>
      <c r="HHP32" s="56"/>
      <c r="HHQ32" s="56"/>
      <c r="HHR32" s="56"/>
      <c r="HHS32" s="56"/>
      <c r="HHT32" s="56"/>
      <c r="HHU32" s="56"/>
      <c r="HHV32" s="56"/>
      <c r="HHW32" s="56"/>
      <c r="HHX32" s="56"/>
      <c r="HHY32" s="56"/>
      <c r="HHZ32" s="56"/>
      <c r="HIA32" s="56"/>
      <c r="HIB32" s="56"/>
      <c r="HIC32" s="56"/>
      <c r="HID32" s="56"/>
      <c r="HIE32" s="56"/>
      <c r="HIF32" s="56"/>
      <c r="HIG32" s="56"/>
      <c r="HIH32" s="56"/>
      <c r="HII32" s="56"/>
      <c r="HIJ32" s="56"/>
      <c r="HIK32" s="56"/>
      <c r="HIL32" s="56"/>
      <c r="HIM32" s="56"/>
      <c r="HIN32" s="56"/>
      <c r="HIO32" s="56"/>
      <c r="HIP32" s="56"/>
      <c r="HIQ32" s="56"/>
      <c r="HIR32" s="56"/>
      <c r="HIS32" s="56"/>
      <c r="HIT32" s="56"/>
      <c r="HIU32" s="56"/>
      <c r="HIV32" s="56"/>
      <c r="HIW32" s="56"/>
      <c r="HIX32" s="56"/>
      <c r="HIY32" s="56"/>
      <c r="HIZ32" s="56"/>
      <c r="HJA32" s="56"/>
      <c r="HJB32" s="56"/>
      <c r="HJC32" s="56"/>
      <c r="HJD32" s="56"/>
      <c r="HJE32" s="56"/>
      <c r="HJF32" s="56"/>
      <c r="HJG32" s="56"/>
      <c r="HJH32" s="56"/>
      <c r="HJI32" s="56"/>
      <c r="HJJ32" s="56"/>
      <c r="HJK32" s="56"/>
      <c r="HJL32" s="56"/>
      <c r="HJM32" s="56"/>
      <c r="HJN32" s="56"/>
      <c r="HJO32" s="56"/>
      <c r="HJP32" s="56"/>
      <c r="HJQ32" s="56"/>
      <c r="HJR32" s="56"/>
      <c r="HJS32" s="56"/>
      <c r="HJT32" s="56"/>
      <c r="HJU32" s="56"/>
      <c r="HJV32" s="56"/>
      <c r="HJW32" s="56"/>
      <c r="HJX32" s="56"/>
      <c r="HJY32" s="56"/>
      <c r="HJZ32" s="56"/>
      <c r="HKA32" s="56"/>
      <c r="HKB32" s="56"/>
      <c r="HKC32" s="56"/>
      <c r="HKD32" s="56"/>
      <c r="HKE32" s="56"/>
      <c r="HKF32" s="56"/>
      <c r="HKG32" s="56"/>
      <c r="HKH32" s="56"/>
      <c r="HKI32" s="56"/>
      <c r="HKJ32" s="56"/>
      <c r="HKK32" s="56"/>
      <c r="HKL32" s="56"/>
      <c r="HKM32" s="56"/>
      <c r="HKN32" s="56"/>
      <c r="HKO32" s="56"/>
      <c r="HKP32" s="56"/>
      <c r="HKQ32" s="56"/>
      <c r="HKR32" s="56"/>
      <c r="HKS32" s="56"/>
      <c r="HKT32" s="56"/>
      <c r="HKU32" s="56"/>
      <c r="HKV32" s="56"/>
      <c r="HKW32" s="56"/>
      <c r="HKX32" s="56"/>
      <c r="HKY32" s="56"/>
      <c r="HKZ32" s="56"/>
      <c r="HLA32" s="56"/>
      <c r="HLB32" s="56"/>
      <c r="HLC32" s="56"/>
      <c r="HLD32" s="56"/>
      <c r="HLE32" s="56"/>
      <c r="HLF32" s="56"/>
      <c r="HLG32" s="56"/>
      <c r="HLH32" s="56"/>
      <c r="HLI32" s="56"/>
      <c r="HLJ32" s="56"/>
      <c r="HLK32" s="56"/>
      <c r="HLL32" s="56"/>
      <c r="HLM32" s="56"/>
      <c r="HLN32" s="56"/>
      <c r="HLO32" s="56"/>
      <c r="HLP32" s="56"/>
      <c r="HLQ32" s="56"/>
      <c r="HLR32" s="56"/>
      <c r="HLS32" s="56"/>
      <c r="HLT32" s="56"/>
      <c r="HLU32" s="56"/>
      <c r="HLV32" s="56"/>
      <c r="HLW32" s="56"/>
      <c r="HLX32" s="56"/>
      <c r="HLY32" s="56"/>
      <c r="HLZ32" s="56"/>
      <c r="HMA32" s="56"/>
      <c r="HMB32" s="56"/>
      <c r="HMC32" s="56"/>
      <c r="HMD32" s="56"/>
      <c r="HME32" s="56"/>
      <c r="HMF32" s="56"/>
      <c r="HMG32" s="56"/>
      <c r="HMH32" s="56"/>
      <c r="HMI32" s="56"/>
      <c r="HMJ32" s="56"/>
      <c r="HMK32" s="56"/>
      <c r="HML32" s="56"/>
      <c r="HMM32" s="56"/>
      <c r="HMN32" s="56"/>
      <c r="HMO32" s="56"/>
      <c r="HMP32" s="56"/>
      <c r="HMQ32" s="56"/>
      <c r="HMR32" s="56"/>
      <c r="HMS32" s="56"/>
      <c r="HMT32" s="56"/>
      <c r="HMU32" s="56"/>
      <c r="HMV32" s="56"/>
      <c r="HMW32" s="56"/>
      <c r="HMX32" s="56"/>
      <c r="HMY32" s="56"/>
      <c r="HMZ32" s="56"/>
      <c r="HNA32" s="56"/>
      <c r="HNB32" s="56"/>
      <c r="HNC32" s="56"/>
      <c r="HND32" s="56"/>
      <c r="HNE32" s="56"/>
      <c r="HNF32" s="56"/>
      <c r="HNG32" s="56"/>
      <c r="HNH32" s="56"/>
      <c r="HNI32" s="56"/>
      <c r="HNJ32" s="56"/>
      <c r="HNK32" s="56"/>
      <c r="HNL32" s="56"/>
      <c r="HNM32" s="56"/>
      <c r="HNN32" s="56"/>
      <c r="HNO32" s="56"/>
      <c r="HNP32" s="56"/>
      <c r="HNQ32" s="56"/>
      <c r="HNR32" s="56"/>
      <c r="HNS32" s="56"/>
      <c r="HNT32" s="56"/>
      <c r="HNU32" s="56"/>
      <c r="HNV32" s="56"/>
      <c r="HNW32" s="56"/>
      <c r="HNX32" s="56"/>
      <c r="HNY32" s="56"/>
      <c r="HNZ32" s="56"/>
      <c r="HOA32" s="56"/>
      <c r="HOB32" s="56"/>
      <c r="HOC32" s="56"/>
      <c r="HOD32" s="56"/>
      <c r="HOE32" s="56"/>
      <c r="HOF32" s="56"/>
      <c r="HOG32" s="56"/>
      <c r="HOH32" s="56"/>
      <c r="HOI32" s="56"/>
      <c r="HOJ32" s="56"/>
      <c r="HOK32" s="56"/>
      <c r="HOL32" s="56"/>
      <c r="HOM32" s="56"/>
      <c r="HON32" s="56"/>
      <c r="HOO32" s="56"/>
      <c r="HOP32" s="56"/>
      <c r="HOQ32" s="56"/>
      <c r="HOR32" s="56"/>
      <c r="HOS32" s="56"/>
      <c r="HOT32" s="56"/>
      <c r="HOU32" s="56"/>
      <c r="HOV32" s="56"/>
      <c r="HOW32" s="56"/>
      <c r="HOX32" s="56"/>
      <c r="HOY32" s="56"/>
      <c r="HOZ32" s="56"/>
      <c r="HPA32" s="56"/>
      <c r="HPB32" s="56"/>
      <c r="HPC32" s="56"/>
      <c r="HPD32" s="56"/>
      <c r="HPE32" s="56"/>
      <c r="HPF32" s="56"/>
      <c r="HPG32" s="56"/>
      <c r="HPH32" s="56"/>
      <c r="HPI32" s="56"/>
      <c r="HPJ32" s="56"/>
      <c r="HPK32" s="56"/>
      <c r="HPL32" s="56"/>
      <c r="HPM32" s="56"/>
      <c r="HPN32" s="56"/>
      <c r="HPO32" s="56"/>
      <c r="HPP32" s="56"/>
      <c r="HPQ32" s="56"/>
      <c r="HPR32" s="56"/>
      <c r="HPS32" s="56"/>
      <c r="HPT32" s="56"/>
      <c r="HPU32" s="56"/>
      <c r="HPV32" s="56"/>
      <c r="HPW32" s="56"/>
      <c r="HPX32" s="56"/>
      <c r="HPY32" s="56"/>
      <c r="HPZ32" s="56"/>
      <c r="HQA32" s="56"/>
      <c r="HQB32" s="56"/>
      <c r="HQC32" s="56"/>
      <c r="HQD32" s="56"/>
      <c r="HQE32" s="56"/>
      <c r="HQF32" s="56"/>
      <c r="HQG32" s="56"/>
      <c r="HQH32" s="56"/>
      <c r="HQI32" s="56"/>
      <c r="HQJ32" s="56"/>
      <c r="HQK32" s="56"/>
      <c r="HQL32" s="56"/>
      <c r="HQM32" s="56"/>
      <c r="HQN32" s="56"/>
      <c r="HQO32" s="56"/>
      <c r="HQP32" s="56"/>
      <c r="HQQ32" s="56"/>
      <c r="HQR32" s="56"/>
      <c r="HQS32" s="56"/>
      <c r="HQT32" s="56"/>
      <c r="HQU32" s="56"/>
      <c r="HQV32" s="56"/>
      <c r="HQW32" s="56"/>
      <c r="HQX32" s="56"/>
      <c r="HQY32" s="56"/>
      <c r="HQZ32" s="56"/>
      <c r="HRA32" s="56"/>
      <c r="HRB32" s="56"/>
      <c r="HRC32" s="56"/>
      <c r="HRD32" s="56"/>
      <c r="HRE32" s="56"/>
      <c r="HRF32" s="56"/>
      <c r="HRG32" s="56"/>
      <c r="HRH32" s="56"/>
      <c r="HRI32" s="56"/>
      <c r="HRJ32" s="56"/>
      <c r="HRK32" s="56"/>
      <c r="HRL32" s="56"/>
      <c r="HRM32" s="56"/>
      <c r="HRN32" s="56"/>
      <c r="HRO32" s="56"/>
      <c r="HRP32" s="56"/>
      <c r="HRQ32" s="56"/>
      <c r="HRR32" s="56"/>
      <c r="HRS32" s="56"/>
      <c r="HRT32" s="56"/>
      <c r="HRU32" s="56"/>
      <c r="HRV32" s="56"/>
      <c r="HRW32" s="56"/>
      <c r="HRX32" s="56"/>
      <c r="HRY32" s="56"/>
      <c r="HRZ32" s="56"/>
      <c r="HSA32" s="56"/>
      <c r="HSB32" s="56"/>
      <c r="HSC32" s="56"/>
      <c r="HSD32" s="56"/>
      <c r="HSE32" s="56"/>
      <c r="HSF32" s="56"/>
      <c r="HSG32" s="56"/>
      <c r="HSH32" s="56"/>
      <c r="HSI32" s="56"/>
      <c r="HSJ32" s="56"/>
      <c r="HSK32" s="56"/>
      <c r="HSL32" s="56"/>
      <c r="HSM32" s="56"/>
      <c r="HSN32" s="56"/>
      <c r="HSO32" s="56"/>
      <c r="HSP32" s="56"/>
      <c r="HSQ32" s="56"/>
      <c r="HSR32" s="56"/>
      <c r="HSS32" s="56"/>
      <c r="HST32" s="56"/>
      <c r="HSU32" s="56"/>
      <c r="HSV32" s="56"/>
      <c r="HSW32" s="56"/>
      <c r="HSX32" s="56"/>
      <c r="HSY32" s="56"/>
      <c r="HSZ32" s="56"/>
      <c r="HTA32" s="56"/>
      <c r="HTB32" s="56"/>
      <c r="HTC32" s="56"/>
      <c r="HTD32" s="56"/>
      <c r="HTE32" s="56"/>
      <c r="HTF32" s="56"/>
      <c r="HTG32" s="56"/>
      <c r="HTH32" s="56"/>
      <c r="HTI32" s="56"/>
      <c r="HTJ32" s="56"/>
      <c r="HTK32" s="56"/>
      <c r="HTL32" s="56"/>
      <c r="HTM32" s="56"/>
      <c r="HTN32" s="56"/>
      <c r="HTO32" s="56"/>
      <c r="HTP32" s="56"/>
      <c r="HTQ32" s="56"/>
      <c r="HTR32" s="56"/>
      <c r="HTS32" s="56"/>
      <c r="HTT32" s="56"/>
      <c r="HTU32" s="56"/>
      <c r="HTV32" s="56"/>
      <c r="HTW32" s="56"/>
      <c r="HTX32" s="56"/>
      <c r="HTY32" s="56"/>
      <c r="HTZ32" s="56"/>
      <c r="HUA32" s="56"/>
      <c r="HUB32" s="56"/>
      <c r="HUC32" s="56"/>
      <c r="HUD32" s="56"/>
      <c r="HUE32" s="56"/>
      <c r="HUF32" s="56"/>
      <c r="HUG32" s="56"/>
      <c r="HUH32" s="56"/>
      <c r="HUI32" s="56"/>
      <c r="HUJ32" s="56"/>
      <c r="HUK32" s="56"/>
      <c r="HUL32" s="56"/>
      <c r="HUM32" s="56"/>
      <c r="HUN32" s="56"/>
      <c r="HUO32" s="56"/>
      <c r="HUP32" s="56"/>
      <c r="HUQ32" s="56"/>
      <c r="HUR32" s="56"/>
      <c r="HUS32" s="56"/>
      <c r="HUT32" s="56"/>
      <c r="HUU32" s="56"/>
      <c r="HUV32" s="56"/>
      <c r="HUW32" s="56"/>
      <c r="HUX32" s="56"/>
      <c r="HUY32" s="56"/>
      <c r="HUZ32" s="56"/>
      <c r="HVA32" s="56"/>
      <c r="HVB32" s="56"/>
      <c r="HVC32" s="56"/>
      <c r="HVD32" s="56"/>
      <c r="HVE32" s="56"/>
      <c r="HVF32" s="56"/>
      <c r="HVG32" s="56"/>
      <c r="HVH32" s="56"/>
      <c r="HVI32" s="56"/>
      <c r="HVJ32" s="56"/>
      <c r="HVK32" s="56"/>
      <c r="HVL32" s="56"/>
      <c r="HVM32" s="56"/>
      <c r="HVN32" s="56"/>
      <c r="HVO32" s="56"/>
      <c r="HVP32" s="56"/>
      <c r="HVQ32" s="56"/>
      <c r="HVR32" s="56"/>
      <c r="HVS32" s="56"/>
      <c r="HVT32" s="56"/>
      <c r="HVU32" s="56"/>
      <c r="HVV32" s="56"/>
      <c r="HVW32" s="56"/>
      <c r="HVX32" s="56"/>
      <c r="HVY32" s="56"/>
      <c r="HVZ32" s="56"/>
      <c r="HWA32" s="56"/>
      <c r="HWB32" s="56"/>
      <c r="HWC32" s="56"/>
      <c r="HWD32" s="56"/>
      <c r="HWE32" s="56"/>
      <c r="HWF32" s="56"/>
      <c r="HWG32" s="56"/>
      <c r="HWH32" s="56"/>
      <c r="HWI32" s="56"/>
      <c r="HWJ32" s="56"/>
      <c r="HWK32" s="56"/>
      <c r="HWL32" s="56"/>
      <c r="HWM32" s="56"/>
      <c r="HWN32" s="56"/>
      <c r="HWO32" s="56"/>
      <c r="HWP32" s="56"/>
      <c r="HWQ32" s="56"/>
      <c r="HWR32" s="56"/>
      <c r="HWS32" s="56"/>
      <c r="HWT32" s="56"/>
      <c r="HWU32" s="56"/>
      <c r="HWV32" s="56"/>
      <c r="HWW32" s="56"/>
      <c r="HWX32" s="56"/>
      <c r="HWY32" s="56"/>
      <c r="HWZ32" s="56"/>
      <c r="HXA32" s="56"/>
      <c r="HXB32" s="56"/>
      <c r="HXC32" s="56"/>
      <c r="HXD32" s="56"/>
      <c r="HXE32" s="56"/>
      <c r="HXF32" s="56"/>
      <c r="HXG32" s="56"/>
      <c r="HXH32" s="56"/>
      <c r="HXI32" s="56"/>
      <c r="HXJ32" s="56"/>
      <c r="HXK32" s="56"/>
      <c r="HXL32" s="56"/>
      <c r="HXM32" s="56"/>
      <c r="HXN32" s="56"/>
      <c r="HXO32" s="56"/>
      <c r="HXP32" s="56"/>
      <c r="HXQ32" s="56"/>
      <c r="HXR32" s="56"/>
      <c r="HXS32" s="56"/>
      <c r="HXT32" s="56"/>
      <c r="HXU32" s="56"/>
      <c r="HXV32" s="56"/>
      <c r="HXW32" s="56"/>
      <c r="HXX32" s="56"/>
      <c r="HXY32" s="56"/>
      <c r="HXZ32" s="56"/>
      <c r="HYA32" s="56"/>
      <c r="HYB32" s="56"/>
      <c r="HYC32" s="56"/>
      <c r="HYD32" s="56"/>
      <c r="HYE32" s="56"/>
      <c r="HYF32" s="56"/>
      <c r="HYG32" s="56"/>
      <c r="HYH32" s="56"/>
      <c r="HYI32" s="56"/>
      <c r="HYJ32" s="56"/>
      <c r="HYK32" s="56"/>
      <c r="HYL32" s="56"/>
      <c r="HYM32" s="56"/>
      <c r="HYN32" s="56"/>
      <c r="HYO32" s="56"/>
      <c r="HYP32" s="56"/>
      <c r="HYQ32" s="56"/>
      <c r="HYR32" s="56"/>
      <c r="HYS32" s="56"/>
      <c r="HYT32" s="56"/>
      <c r="HYU32" s="56"/>
      <c r="HYV32" s="56"/>
      <c r="HYW32" s="56"/>
      <c r="HYX32" s="56"/>
      <c r="HYY32" s="56"/>
      <c r="HYZ32" s="56"/>
      <c r="HZA32" s="56"/>
      <c r="HZB32" s="56"/>
      <c r="HZC32" s="56"/>
      <c r="HZD32" s="56"/>
      <c r="HZE32" s="56"/>
      <c r="HZF32" s="56"/>
      <c r="HZG32" s="56"/>
      <c r="HZH32" s="56"/>
      <c r="HZI32" s="56"/>
      <c r="HZJ32" s="56"/>
      <c r="HZK32" s="56"/>
      <c r="HZL32" s="56"/>
      <c r="HZM32" s="56"/>
      <c r="HZN32" s="56"/>
      <c r="HZO32" s="56"/>
      <c r="HZP32" s="56"/>
      <c r="HZQ32" s="56"/>
      <c r="HZR32" s="56"/>
      <c r="HZS32" s="56"/>
      <c r="HZT32" s="56"/>
      <c r="HZU32" s="56"/>
      <c r="HZV32" s="56"/>
      <c r="HZW32" s="56"/>
      <c r="HZX32" s="56"/>
      <c r="HZY32" s="56"/>
      <c r="HZZ32" s="56"/>
      <c r="IAA32" s="56"/>
      <c r="IAB32" s="56"/>
      <c r="IAC32" s="56"/>
      <c r="IAD32" s="56"/>
      <c r="IAE32" s="56"/>
      <c r="IAF32" s="56"/>
      <c r="IAG32" s="56"/>
      <c r="IAH32" s="56"/>
      <c r="IAI32" s="56"/>
      <c r="IAJ32" s="56"/>
      <c r="IAK32" s="56"/>
      <c r="IAL32" s="56"/>
      <c r="IAM32" s="56"/>
      <c r="IAN32" s="56"/>
      <c r="IAO32" s="56"/>
      <c r="IAP32" s="56"/>
      <c r="IAQ32" s="56"/>
      <c r="IAR32" s="56"/>
      <c r="IAS32" s="56"/>
      <c r="IAT32" s="56"/>
      <c r="IAU32" s="56"/>
      <c r="IAV32" s="56"/>
      <c r="IAW32" s="56"/>
      <c r="IAX32" s="56"/>
      <c r="IAY32" s="56"/>
      <c r="IAZ32" s="56"/>
      <c r="IBA32" s="56"/>
      <c r="IBB32" s="56"/>
      <c r="IBC32" s="56"/>
      <c r="IBD32" s="56"/>
      <c r="IBE32" s="56"/>
      <c r="IBF32" s="56"/>
      <c r="IBG32" s="56"/>
      <c r="IBH32" s="56"/>
      <c r="IBI32" s="56"/>
      <c r="IBJ32" s="56"/>
      <c r="IBK32" s="56"/>
      <c r="IBL32" s="56"/>
      <c r="IBM32" s="56"/>
      <c r="IBN32" s="56"/>
      <c r="IBO32" s="56"/>
      <c r="IBP32" s="56"/>
      <c r="IBQ32" s="56"/>
      <c r="IBR32" s="56"/>
      <c r="IBS32" s="56"/>
      <c r="IBT32" s="56"/>
      <c r="IBU32" s="56"/>
      <c r="IBV32" s="56"/>
      <c r="IBW32" s="56"/>
      <c r="IBX32" s="56"/>
      <c r="IBY32" s="56"/>
      <c r="IBZ32" s="56"/>
      <c r="ICA32" s="56"/>
      <c r="ICB32" s="56"/>
      <c r="ICC32" s="56"/>
      <c r="ICD32" s="56"/>
      <c r="ICE32" s="56"/>
      <c r="ICF32" s="56"/>
      <c r="ICG32" s="56"/>
      <c r="ICH32" s="56"/>
      <c r="ICI32" s="56"/>
      <c r="ICJ32" s="56"/>
      <c r="ICK32" s="56"/>
      <c r="ICL32" s="56"/>
      <c r="ICM32" s="56"/>
      <c r="ICN32" s="56"/>
      <c r="ICO32" s="56"/>
      <c r="ICP32" s="56"/>
      <c r="ICQ32" s="56"/>
      <c r="ICR32" s="56"/>
      <c r="ICS32" s="56"/>
      <c r="ICT32" s="56"/>
      <c r="ICU32" s="56"/>
      <c r="ICV32" s="56"/>
      <c r="ICW32" s="56"/>
      <c r="ICX32" s="56"/>
      <c r="ICY32" s="56"/>
      <c r="ICZ32" s="56"/>
      <c r="IDA32" s="56"/>
      <c r="IDB32" s="56"/>
      <c r="IDC32" s="56"/>
      <c r="IDD32" s="56"/>
      <c r="IDE32" s="56"/>
      <c r="IDF32" s="56"/>
      <c r="IDG32" s="56"/>
      <c r="IDH32" s="56"/>
      <c r="IDI32" s="56"/>
      <c r="IDJ32" s="56"/>
      <c r="IDK32" s="56"/>
      <c r="IDL32" s="56"/>
      <c r="IDM32" s="56"/>
      <c r="IDN32" s="56"/>
      <c r="IDO32" s="56"/>
      <c r="IDP32" s="56"/>
      <c r="IDQ32" s="56"/>
      <c r="IDR32" s="56"/>
      <c r="IDS32" s="56"/>
      <c r="IDT32" s="56"/>
      <c r="IDU32" s="56"/>
      <c r="IDV32" s="56"/>
      <c r="IDW32" s="56"/>
      <c r="IDX32" s="56"/>
      <c r="IDY32" s="56"/>
      <c r="IDZ32" s="56"/>
      <c r="IEA32" s="56"/>
      <c r="IEB32" s="56"/>
      <c r="IEC32" s="56"/>
      <c r="IED32" s="56"/>
      <c r="IEE32" s="56"/>
      <c r="IEF32" s="56"/>
      <c r="IEG32" s="56"/>
      <c r="IEH32" s="56"/>
      <c r="IEI32" s="56"/>
      <c r="IEJ32" s="56"/>
      <c r="IEK32" s="56"/>
      <c r="IEL32" s="56"/>
      <c r="IEM32" s="56"/>
      <c r="IEN32" s="56"/>
      <c r="IEO32" s="56"/>
      <c r="IEP32" s="56"/>
      <c r="IEQ32" s="56"/>
      <c r="IER32" s="56"/>
      <c r="IES32" s="56"/>
      <c r="IET32" s="56"/>
      <c r="IEU32" s="56"/>
      <c r="IEV32" s="56"/>
      <c r="IEW32" s="56"/>
      <c r="IEX32" s="56"/>
      <c r="IEY32" s="56"/>
      <c r="IEZ32" s="56"/>
      <c r="IFA32" s="56"/>
      <c r="IFB32" s="56"/>
      <c r="IFC32" s="56"/>
      <c r="IFD32" s="56"/>
      <c r="IFE32" s="56"/>
      <c r="IFF32" s="56"/>
      <c r="IFG32" s="56"/>
      <c r="IFH32" s="56"/>
      <c r="IFI32" s="56"/>
      <c r="IFJ32" s="56"/>
      <c r="IFK32" s="56"/>
      <c r="IFL32" s="56"/>
      <c r="IFM32" s="56"/>
      <c r="IFN32" s="56"/>
      <c r="IFO32" s="56"/>
      <c r="IFP32" s="56"/>
      <c r="IFQ32" s="56"/>
      <c r="IFR32" s="56"/>
      <c r="IFS32" s="56"/>
      <c r="IFT32" s="56"/>
      <c r="IFU32" s="56"/>
      <c r="IFV32" s="56"/>
      <c r="IFW32" s="56"/>
      <c r="IFX32" s="56"/>
      <c r="IFY32" s="56"/>
      <c r="IFZ32" s="56"/>
      <c r="IGA32" s="56"/>
      <c r="IGB32" s="56"/>
      <c r="IGC32" s="56"/>
      <c r="IGD32" s="56"/>
      <c r="IGE32" s="56"/>
      <c r="IGF32" s="56"/>
      <c r="IGG32" s="56"/>
      <c r="IGH32" s="56"/>
      <c r="IGI32" s="56"/>
      <c r="IGJ32" s="56"/>
      <c r="IGK32" s="56"/>
      <c r="IGL32" s="56"/>
      <c r="IGM32" s="56"/>
      <c r="IGN32" s="56"/>
      <c r="IGO32" s="56"/>
      <c r="IGP32" s="56"/>
      <c r="IGQ32" s="56"/>
      <c r="IGR32" s="56"/>
      <c r="IGS32" s="56"/>
      <c r="IGT32" s="56"/>
      <c r="IGU32" s="56"/>
      <c r="IGV32" s="56"/>
      <c r="IGW32" s="56"/>
      <c r="IGX32" s="56"/>
      <c r="IGY32" s="56"/>
      <c r="IGZ32" s="56"/>
      <c r="IHA32" s="56"/>
      <c r="IHB32" s="56"/>
      <c r="IHC32" s="56"/>
      <c r="IHD32" s="56"/>
      <c r="IHE32" s="56"/>
      <c r="IHF32" s="56"/>
      <c r="IHG32" s="56"/>
      <c r="IHH32" s="56"/>
      <c r="IHI32" s="56"/>
      <c r="IHJ32" s="56"/>
      <c r="IHK32" s="56"/>
      <c r="IHL32" s="56"/>
      <c r="IHM32" s="56"/>
      <c r="IHN32" s="56"/>
      <c r="IHO32" s="56"/>
      <c r="IHP32" s="56"/>
      <c r="IHQ32" s="56"/>
      <c r="IHR32" s="56"/>
      <c r="IHS32" s="56"/>
      <c r="IHT32" s="56"/>
      <c r="IHU32" s="56"/>
      <c r="IHV32" s="56"/>
      <c r="IHW32" s="56"/>
      <c r="IHX32" s="56"/>
      <c r="IHY32" s="56"/>
      <c r="IHZ32" s="56"/>
      <c r="IIA32" s="56"/>
      <c r="IIB32" s="56"/>
      <c r="IIC32" s="56"/>
      <c r="IID32" s="56"/>
      <c r="IIE32" s="56"/>
      <c r="IIF32" s="56"/>
      <c r="IIG32" s="56"/>
      <c r="IIH32" s="56"/>
      <c r="III32" s="56"/>
      <c r="IIJ32" s="56"/>
      <c r="IIK32" s="56"/>
      <c r="IIL32" s="56"/>
      <c r="IIM32" s="56"/>
      <c r="IIN32" s="56"/>
      <c r="IIO32" s="56"/>
      <c r="IIP32" s="56"/>
      <c r="IIQ32" s="56"/>
      <c r="IIR32" s="56"/>
      <c r="IIS32" s="56"/>
      <c r="IIT32" s="56"/>
      <c r="IIU32" s="56"/>
      <c r="IIV32" s="56"/>
      <c r="IIW32" s="56"/>
      <c r="IIX32" s="56"/>
      <c r="IIY32" s="56"/>
      <c r="IIZ32" s="56"/>
      <c r="IJA32" s="56"/>
      <c r="IJB32" s="56"/>
      <c r="IJC32" s="56"/>
      <c r="IJD32" s="56"/>
      <c r="IJE32" s="56"/>
      <c r="IJF32" s="56"/>
      <c r="IJG32" s="56"/>
      <c r="IJH32" s="56"/>
      <c r="IJI32" s="56"/>
      <c r="IJJ32" s="56"/>
      <c r="IJK32" s="56"/>
      <c r="IJL32" s="56"/>
      <c r="IJM32" s="56"/>
      <c r="IJN32" s="56"/>
      <c r="IJO32" s="56"/>
      <c r="IJP32" s="56"/>
      <c r="IJQ32" s="56"/>
      <c r="IJR32" s="56"/>
      <c r="IJS32" s="56"/>
      <c r="IJT32" s="56"/>
      <c r="IJU32" s="56"/>
      <c r="IJV32" s="56"/>
      <c r="IJW32" s="56"/>
      <c r="IJX32" s="56"/>
      <c r="IJY32" s="56"/>
      <c r="IJZ32" s="56"/>
      <c r="IKA32" s="56"/>
      <c r="IKB32" s="56"/>
      <c r="IKC32" s="56"/>
      <c r="IKD32" s="56"/>
      <c r="IKE32" s="56"/>
      <c r="IKF32" s="56"/>
      <c r="IKG32" s="56"/>
      <c r="IKH32" s="56"/>
      <c r="IKI32" s="56"/>
      <c r="IKJ32" s="56"/>
      <c r="IKK32" s="56"/>
      <c r="IKL32" s="56"/>
      <c r="IKM32" s="56"/>
      <c r="IKN32" s="56"/>
      <c r="IKO32" s="56"/>
      <c r="IKP32" s="56"/>
      <c r="IKQ32" s="56"/>
      <c r="IKR32" s="56"/>
      <c r="IKS32" s="56"/>
      <c r="IKT32" s="56"/>
      <c r="IKU32" s="56"/>
      <c r="IKV32" s="56"/>
      <c r="IKW32" s="56"/>
      <c r="IKX32" s="56"/>
      <c r="IKY32" s="56"/>
      <c r="IKZ32" s="56"/>
      <c r="ILA32" s="56"/>
      <c r="ILB32" s="56"/>
      <c r="ILC32" s="56"/>
      <c r="ILD32" s="56"/>
      <c r="ILE32" s="56"/>
      <c r="ILF32" s="56"/>
      <c r="ILG32" s="56"/>
      <c r="ILH32" s="56"/>
      <c r="ILI32" s="56"/>
      <c r="ILJ32" s="56"/>
      <c r="ILK32" s="56"/>
      <c r="ILL32" s="56"/>
      <c r="ILM32" s="56"/>
      <c r="ILN32" s="56"/>
      <c r="ILO32" s="56"/>
      <c r="ILP32" s="56"/>
      <c r="ILQ32" s="56"/>
      <c r="ILR32" s="56"/>
      <c r="ILS32" s="56"/>
      <c r="ILT32" s="56"/>
      <c r="ILU32" s="56"/>
      <c r="ILV32" s="56"/>
      <c r="ILW32" s="56"/>
      <c r="ILX32" s="56"/>
      <c r="ILY32" s="56"/>
      <c r="ILZ32" s="56"/>
      <c r="IMA32" s="56"/>
      <c r="IMB32" s="56"/>
      <c r="IMC32" s="56"/>
      <c r="IMD32" s="56"/>
      <c r="IME32" s="56"/>
      <c r="IMF32" s="56"/>
      <c r="IMG32" s="56"/>
      <c r="IMH32" s="56"/>
      <c r="IMI32" s="56"/>
      <c r="IMJ32" s="56"/>
      <c r="IMK32" s="56"/>
      <c r="IML32" s="56"/>
      <c r="IMM32" s="56"/>
      <c r="IMN32" s="56"/>
      <c r="IMO32" s="56"/>
      <c r="IMP32" s="56"/>
      <c r="IMQ32" s="56"/>
      <c r="IMR32" s="56"/>
      <c r="IMS32" s="56"/>
      <c r="IMT32" s="56"/>
      <c r="IMU32" s="56"/>
      <c r="IMV32" s="56"/>
      <c r="IMW32" s="56"/>
      <c r="IMX32" s="56"/>
      <c r="IMY32" s="56"/>
      <c r="IMZ32" s="56"/>
      <c r="INA32" s="56"/>
      <c r="INB32" s="56"/>
      <c r="INC32" s="56"/>
      <c r="IND32" s="56"/>
      <c r="INE32" s="56"/>
      <c r="INF32" s="56"/>
      <c r="ING32" s="56"/>
      <c r="INH32" s="56"/>
      <c r="INI32" s="56"/>
      <c r="INJ32" s="56"/>
      <c r="INK32" s="56"/>
      <c r="INL32" s="56"/>
      <c r="INM32" s="56"/>
      <c r="INN32" s="56"/>
      <c r="INO32" s="56"/>
      <c r="INP32" s="56"/>
      <c r="INQ32" s="56"/>
      <c r="INR32" s="56"/>
      <c r="INS32" s="56"/>
      <c r="INT32" s="56"/>
      <c r="INU32" s="56"/>
      <c r="INV32" s="56"/>
      <c r="INW32" s="56"/>
      <c r="INX32" s="56"/>
      <c r="INY32" s="56"/>
      <c r="INZ32" s="56"/>
      <c r="IOA32" s="56"/>
      <c r="IOB32" s="56"/>
      <c r="IOC32" s="56"/>
      <c r="IOD32" s="56"/>
      <c r="IOE32" s="56"/>
      <c r="IOF32" s="56"/>
      <c r="IOG32" s="56"/>
      <c r="IOH32" s="56"/>
      <c r="IOI32" s="56"/>
      <c r="IOJ32" s="56"/>
      <c r="IOK32" s="56"/>
      <c r="IOL32" s="56"/>
      <c r="IOM32" s="56"/>
      <c r="ION32" s="56"/>
      <c r="IOO32" s="56"/>
      <c r="IOP32" s="56"/>
      <c r="IOQ32" s="56"/>
      <c r="IOR32" s="56"/>
      <c r="IOS32" s="56"/>
      <c r="IOT32" s="56"/>
      <c r="IOU32" s="56"/>
      <c r="IOV32" s="56"/>
      <c r="IOW32" s="56"/>
      <c r="IOX32" s="56"/>
      <c r="IOY32" s="56"/>
      <c r="IOZ32" s="56"/>
      <c r="IPA32" s="56"/>
      <c r="IPB32" s="56"/>
      <c r="IPC32" s="56"/>
      <c r="IPD32" s="56"/>
      <c r="IPE32" s="56"/>
      <c r="IPF32" s="56"/>
      <c r="IPG32" s="56"/>
      <c r="IPH32" s="56"/>
      <c r="IPI32" s="56"/>
      <c r="IPJ32" s="56"/>
      <c r="IPK32" s="56"/>
      <c r="IPL32" s="56"/>
      <c r="IPM32" s="56"/>
      <c r="IPN32" s="56"/>
      <c r="IPO32" s="56"/>
      <c r="IPP32" s="56"/>
      <c r="IPQ32" s="56"/>
      <c r="IPR32" s="56"/>
      <c r="IPS32" s="56"/>
      <c r="IPT32" s="56"/>
      <c r="IPU32" s="56"/>
      <c r="IPV32" s="56"/>
      <c r="IPW32" s="56"/>
      <c r="IPX32" s="56"/>
      <c r="IPY32" s="56"/>
      <c r="IPZ32" s="56"/>
      <c r="IQA32" s="56"/>
      <c r="IQB32" s="56"/>
      <c r="IQC32" s="56"/>
      <c r="IQD32" s="56"/>
      <c r="IQE32" s="56"/>
      <c r="IQF32" s="56"/>
      <c r="IQG32" s="56"/>
      <c r="IQH32" s="56"/>
      <c r="IQI32" s="56"/>
      <c r="IQJ32" s="56"/>
      <c r="IQK32" s="56"/>
      <c r="IQL32" s="56"/>
      <c r="IQM32" s="56"/>
      <c r="IQN32" s="56"/>
      <c r="IQO32" s="56"/>
      <c r="IQP32" s="56"/>
      <c r="IQQ32" s="56"/>
      <c r="IQR32" s="56"/>
      <c r="IQS32" s="56"/>
      <c r="IQT32" s="56"/>
      <c r="IQU32" s="56"/>
      <c r="IQV32" s="56"/>
      <c r="IQW32" s="56"/>
      <c r="IQX32" s="56"/>
      <c r="IQY32" s="56"/>
      <c r="IQZ32" s="56"/>
      <c r="IRA32" s="56"/>
      <c r="IRB32" s="56"/>
      <c r="IRC32" s="56"/>
      <c r="IRD32" s="56"/>
      <c r="IRE32" s="56"/>
      <c r="IRF32" s="56"/>
      <c r="IRG32" s="56"/>
      <c r="IRH32" s="56"/>
      <c r="IRI32" s="56"/>
      <c r="IRJ32" s="56"/>
      <c r="IRK32" s="56"/>
      <c r="IRL32" s="56"/>
      <c r="IRM32" s="56"/>
      <c r="IRN32" s="56"/>
      <c r="IRO32" s="56"/>
      <c r="IRP32" s="56"/>
      <c r="IRQ32" s="56"/>
      <c r="IRR32" s="56"/>
      <c r="IRS32" s="56"/>
      <c r="IRT32" s="56"/>
      <c r="IRU32" s="56"/>
      <c r="IRV32" s="56"/>
      <c r="IRW32" s="56"/>
      <c r="IRX32" s="56"/>
      <c r="IRY32" s="56"/>
      <c r="IRZ32" s="56"/>
      <c r="ISA32" s="56"/>
      <c r="ISB32" s="56"/>
      <c r="ISC32" s="56"/>
      <c r="ISD32" s="56"/>
      <c r="ISE32" s="56"/>
      <c r="ISF32" s="56"/>
      <c r="ISG32" s="56"/>
      <c r="ISH32" s="56"/>
      <c r="ISI32" s="56"/>
      <c r="ISJ32" s="56"/>
      <c r="ISK32" s="56"/>
      <c r="ISL32" s="56"/>
      <c r="ISM32" s="56"/>
      <c r="ISN32" s="56"/>
      <c r="ISO32" s="56"/>
      <c r="ISP32" s="56"/>
      <c r="ISQ32" s="56"/>
      <c r="ISR32" s="56"/>
      <c r="ISS32" s="56"/>
      <c r="IST32" s="56"/>
      <c r="ISU32" s="56"/>
      <c r="ISV32" s="56"/>
      <c r="ISW32" s="56"/>
      <c r="ISX32" s="56"/>
      <c r="ISY32" s="56"/>
      <c r="ISZ32" s="56"/>
      <c r="ITA32" s="56"/>
      <c r="ITB32" s="56"/>
      <c r="ITC32" s="56"/>
      <c r="ITD32" s="56"/>
      <c r="ITE32" s="56"/>
      <c r="ITF32" s="56"/>
      <c r="ITG32" s="56"/>
      <c r="ITH32" s="56"/>
      <c r="ITI32" s="56"/>
      <c r="ITJ32" s="56"/>
      <c r="ITK32" s="56"/>
      <c r="ITL32" s="56"/>
      <c r="ITM32" s="56"/>
      <c r="ITN32" s="56"/>
      <c r="ITO32" s="56"/>
      <c r="ITP32" s="56"/>
      <c r="ITQ32" s="56"/>
      <c r="ITR32" s="56"/>
      <c r="ITS32" s="56"/>
      <c r="ITT32" s="56"/>
      <c r="ITU32" s="56"/>
      <c r="ITV32" s="56"/>
      <c r="ITW32" s="56"/>
      <c r="ITX32" s="56"/>
      <c r="ITY32" s="56"/>
      <c r="ITZ32" s="56"/>
      <c r="IUA32" s="56"/>
      <c r="IUB32" s="56"/>
      <c r="IUC32" s="56"/>
      <c r="IUD32" s="56"/>
      <c r="IUE32" s="56"/>
      <c r="IUF32" s="56"/>
      <c r="IUG32" s="56"/>
      <c r="IUH32" s="56"/>
      <c r="IUI32" s="56"/>
      <c r="IUJ32" s="56"/>
      <c r="IUK32" s="56"/>
      <c r="IUL32" s="56"/>
      <c r="IUM32" s="56"/>
      <c r="IUN32" s="56"/>
      <c r="IUO32" s="56"/>
      <c r="IUP32" s="56"/>
      <c r="IUQ32" s="56"/>
      <c r="IUR32" s="56"/>
      <c r="IUS32" s="56"/>
      <c r="IUT32" s="56"/>
      <c r="IUU32" s="56"/>
      <c r="IUV32" s="56"/>
      <c r="IUW32" s="56"/>
      <c r="IUX32" s="56"/>
      <c r="IUY32" s="56"/>
      <c r="IUZ32" s="56"/>
      <c r="IVA32" s="56"/>
      <c r="IVB32" s="56"/>
      <c r="IVC32" s="56"/>
      <c r="IVD32" s="56"/>
      <c r="IVE32" s="56"/>
      <c r="IVF32" s="56"/>
      <c r="IVG32" s="56"/>
      <c r="IVH32" s="56"/>
      <c r="IVI32" s="56"/>
      <c r="IVJ32" s="56"/>
      <c r="IVK32" s="56"/>
      <c r="IVL32" s="56"/>
      <c r="IVM32" s="56"/>
      <c r="IVN32" s="56"/>
      <c r="IVO32" s="56"/>
      <c r="IVP32" s="56"/>
      <c r="IVQ32" s="56"/>
      <c r="IVR32" s="56"/>
      <c r="IVS32" s="56"/>
      <c r="IVT32" s="56"/>
      <c r="IVU32" s="56"/>
      <c r="IVV32" s="56"/>
      <c r="IVW32" s="56"/>
      <c r="IVX32" s="56"/>
      <c r="IVY32" s="56"/>
      <c r="IVZ32" s="56"/>
      <c r="IWA32" s="56"/>
      <c r="IWB32" s="56"/>
      <c r="IWC32" s="56"/>
      <c r="IWD32" s="56"/>
      <c r="IWE32" s="56"/>
      <c r="IWF32" s="56"/>
      <c r="IWG32" s="56"/>
      <c r="IWH32" s="56"/>
      <c r="IWI32" s="56"/>
      <c r="IWJ32" s="56"/>
      <c r="IWK32" s="56"/>
      <c r="IWL32" s="56"/>
      <c r="IWM32" s="56"/>
      <c r="IWN32" s="56"/>
      <c r="IWO32" s="56"/>
      <c r="IWP32" s="56"/>
      <c r="IWQ32" s="56"/>
      <c r="IWR32" s="56"/>
      <c r="IWS32" s="56"/>
      <c r="IWT32" s="56"/>
      <c r="IWU32" s="56"/>
      <c r="IWV32" s="56"/>
      <c r="IWW32" s="56"/>
      <c r="IWX32" s="56"/>
      <c r="IWY32" s="56"/>
      <c r="IWZ32" s="56"/>
      <c r="IXA32" s="56"/>
      <c r="IXB32" s="56"/>
      <c r="IXC32" s="56"/>
      <c r="IXD32" s="56"/>
      <c r="IXE32" s="56"/>
      <c r="IXF32" s="56"/>
      <c r="IXG32" s="56"/>
      <c r="IXH32" s="56"/>
      <c r="IXI32" s="56"/>
      <c r="IXJ32" s="56"/>
      <c r="IXK32" s="56"/>
      <c r="IXL32" s="56"/>
      <c r="IXM32" s="56"/>
      <c r="IXN32" s="56"/>
      <c r="IXO32" s="56"/>
      <c r="IXP32" s="56"/>
      <c r="IXQ32" s="56"/>
      <c r="IXR32" s="56"/>
      <c r="IXS32" s="56"/>
      <c r="IXT32" s="56"/>
      <c r="IXU32" s="56"/>
      <c r="IXV32" s="56"/>
      <c r="IXW32" s="56"/>
      <c r="IXX32" s="56"/>
      <c r="IXY32" s="56"/>
      <c r="IXZ32" s="56"/>
      <c r="IYA32" s="56"/>
      <c r="IYB32" s="56"/>
      <c r="IYC32" s="56"/>
      <c r="IYD32" s="56"/>
      <c r="IYE32" s="56"/>
      <c r="IYF32" s="56"/>
      <c r="IYG32" s="56"/>
      <c r="IYH32" s="56"/>
      <c r="IYI32" s="56"/>
      <c r="IYJ32" s="56"/>
      <c r="IYK32" s="56"/>
      <c r="IYL32" s="56"/>
      <c r="IYM32" s="56"/>
      <c r="IYN32" s="56"/>
      <c r="IYO32" s="56"/>
      <c r="IYP32" s="56"/>
      <c r="IYQ32" s="56"/>
      <c r="IYR32" s="56"/>
      <c r="IYS32" s="56"/>
      <c r="IYT32" s="56"/>
      <c r="IYU32" s="56"/>
      <c r="IYV32" s="56"/>
      <c r="IYW32" s="56"/>
      <c r="IYX32" s="56"/>
      <c r="IYY32" s="56"/>
      <c r="IYZ32" s="56"/>
      <c r="IZA32" s="56"/>
      <c r="IZB32" s="56"/>
      <c r="IZC32" s="56"/>
      <c r="IZD32" s="56"/>
      <c r="IZE32" s="56"/>
      <c r="IZF32" s="56"/>
      <c r="IZG32" s="56"/>
      <c r="IZH32" s="56"/>
      <c r="IZI32" s="56"/>
      <c r="IZJ32" s="56"/>
      <c r="IZK32" s="56"/>
      <c r="IZL32" s="56"/>
      <c r="IZM32" s="56"/>
      <c r="IZN32" s="56"/>
      <c r="IZO32" s="56"/>
      <c r="IZP32" s="56"/>
      <c r="IZQ32" s="56"/>
      <c r="IZR32" s="56"/>
      <c r="IZS32" s="56"/>
      <c r="IZT32" s="56"/>
      <c r="IZU32" s="56"/>
      <c r="IZV32" s="56"/>
      <c r="IZW32" s="56"/>
      <c r="IZX32" s="56"/>
      <c r="IZY32" s="56"/>
      <c r="IZZ32" s="56"/>
      <c r="JAA32" s="56"/>
      <c r="JAB32" s="56"/>
      <c r="JAC32" s="56"/>
      <c r="JAD32" s="56"/>
      <c r="JAE32" s="56"/>
      <c r="JAF32" s="56"/>
      <c r="JAG32" s="56"/>
      <c r="JAH32" s="56"/>
      <c r="JAI32" s="56"/>
      <c r="JAJ32" s="56"/>
      <c r="JAK32" s="56"/>
      <c r="JAL32" s="56"/>
      <c r="JAM32" s="56"/>
      <c r="JAN32" s="56"/>
      <c r="JAO32" s="56"/>
      <c r="JAP32" s="56"/>
      <c r="JAQ32" s="56"/>
      <c r="JAR32" s="56"/>
      <c r="JAS32" s="56"/>
      <c r="JAT32" s="56"/>
      <c r="JAU32" s="56"/>
      <c r="JAV32" s="56"/>
      <c r="JAW32" s="56"/>
      <c r="JAX32" s="56"/>
      <c r="JAY32" s="56"/>
      <c r="JAZ32" s="56"/>
      <c r="JBA32" s="56"/>
      <c r="JBB32" s="56"/>
      <c r="JBC32" s="56"/>
      <c r="JBD32" s="56"/>
      <c r="JBE32" s="56"/>
      <c r="JBF32" s="56"/>
      <c r="JBG32" s="56"/>
      <c r="JBH32" s="56"/>
      <c r="JBI32" s="56"/>
      <c r="JBJ32" s="56"/>
      <c r="JBK32" s="56"/>
      <c r="JBL32" s="56"/>
      <c r="JBM32" s="56"/>
      <c r="JBN32" s="56"/>
      <c r="JBO32" s="56"/>
      <c r="JBP32" s="56"/>
      <c r="JBQ32" s="56"/>
      <c r="JBR32" s="56"/>
      <c r="JBS32" s="56"/>
      <c r="JBT32" s="56"/>
      <c r="JBU32" s="56"/>
      <c r="JBV32" s="56"/>
      <c r="JBW32" s="56"/>
      <c r="JBX32" s="56"/>
      <c r="JBY32" s="56"/>
      <c r="JBZ32" s="56"/>
      <c r="JCA32" s="56"/>
      <c r="JCB32" s="56"/>
      <c r="JCC32" s="56"/>
      <c r="JCD32" s="56"/>
      <c r="JCE32" s="56"/>
      <c r="JCF32" s="56"/>
      <c r="JCG32" s="56"/>
      <c r="JCH32" s="56"/>
      <c r="JCI32" s="56"/>
      <c r="JCJ32" s="56"/>
      <c r="JCK32" s="56"/>
      <c r="JCL32" s="56"/>
      <c r="JCM32" s="56"/>
      <c r="JCN32" s="56"/>
      <c r="JCO32" s="56"/>
      <c r="JCP32" s="56"/>
      <c r="JCQ32" s="56"/>
      <c r="JCR32" s="56"/>
      <c r="JCS32" s="56"/>
      <c r="JCT32" s="56"/>
      <c r="JCU32" s="56"/>
      <c r="JCV32" s="56"/>
      <c r="JCW32" s="56"/>
      <c r="JCX32" s="56"/>
      <c r="JCY32" s="56"/>
      <c r="JCZ32" s="56"/>
      <c r="JDA32" s="56"/>
      <c r="JDB32" s="56"/>
      <c r="JDC32" s="56"/>
      <c r="JDD32" s="56"/>
      <c r="JDE32" s="56"/>
      <c r="JDF32" s="56"/>
      <c r="JDG32" s="56"/>
      <c r="JDH32" s="56"/>
      <c r="JDI32" s="56"/>
      <c r="JDJ32" s="56"/>
      <c r="JDK32" s="56"/>
      <c r="JDL32" s="56"/>
      <c r="JDM32" s="56"/>
      <c r="JDN32" s="56"/>
      <c r="JDO32" s="56"/>
      <c r="JDP32" s="56"/>
      <c r="JDQ32" s="56"/>
      <c r="JDR32" s="56"/>
      <c r="JDS32" s="56"/>
      <c r="JDT32" s="56"/>
      <c r="JDU32" s="56"/>
      <c r="JDV32" s="56"/>
      <c r="JDW32" s="56"/>
      <c r="JDX32" s="56"/>
      <c r="JDY32" s="56"/>
      <c r="JDZ32" s="56"/>
      <c r="JEA32" s="56"/>
      <c r="JEB32" s="56"/>
      <c r="JEC32" s="56"/>
      <c r="JED32" s="56"/>
      <c r="JEE32" s="56"/>
      <c r="JEF32" s="56"/>
      <c r="JEG32" s="56"/>
      <c r="JEH32" s="56"/>
      <c r="JEI32" s="56"/>
      <c r="JEJ32" s="56"/>
      <c r="JEK32" s="56"/>
      <c r="JEL32" s="56"/>
      <c r="JEM32" s="56"/>
      <c r="JEN32" s="56"/>
      <c r="JEO32" s="56"/>
      <c r="JEP32" s="56"/>
      <c r="JEQ32" s="56"/>
      <c r="JER32" s="56"/>
      <c r="JES32" s="56"/>
      <c r="JET32" s="56"/>
      <c r="JEU32" s="56"/>
      <c r="JEV32" s="56"/>
      <c r="JEW32" s="56"/>
      <c r="JEX32" s="56"/>
      <c r="JEY32" s="56"/>
      <c r="JEZ32" s="56"/>
      <c r="JFA32" s="56"/>
      <c r="JFB32" s="56"/>
      <c r="JFC32" s="56"/>
      <c r="JFD32" s="56"/>
      <c r="JFE32" s="56"/>
      <c r="JFF32" s="56"/>
      <c r="JFG32" s="56"/>
      <c r="JFH32" s="56"/>
      <c r="JFI32" s="56"/>
      <c r="JFJ32" s="56"/>
      <c r="JFK32" s="56"/>
      <c r="JFL32" s="56"/>
      <c r="JFM32" s="56"/>
      <c r="JFN32" s="56"/>
      <c r="JFO32" s="56"/>
      <c r="JFP32" s="56"/>
      <c r="JFQ32" s="56"/>
      <c r="JFR32" s="56"/>
      <c r="JFS32" s="56"/>
      <c r="JFT32" s="56"/>
      <c r="JFU32" s="56"/>
      <c r="JFV32" s="56"/>
      <c r="JFW32" s="56"/>
      <c r="JFX32" s="56"/>
      <c r="JFY32" s="56"/>
      <c r="JFZ32" s="56"/>
      <c r="JGA32" s="56"/>
      <c r="JGB32" s="56"/>
      <c r="JGC32" s="56"/>
      <c r="JGD32" s="56"/>
      <c r="JGE32" s="56"/>
      <c r="JGF32" s="56"/>
      <c r="JGG32" s="56"/>
      <c r="JGH32" s="56"/>
      <c r="JGI32" s="56"/>
      <c r="JGJ32" s="56"/>
      <c r="JGK32" s="56"/>
      <c r="JGL32" s="56"/>
      <c r="JGM32" s="56"/>
      <c r="JGN32" s="56"/>
      <c r="JGO32" s="56"/>
      <c r="JGP32" s="56"/>
      <c r="JGQ32" s="56"/>
      <c r="JGR32" s="56"/>
      <c r="JGS32" s="56"/>
      <c r="JGT32" s="56"/>
      <c r="JGU32" s="56"/>
      <c r="JGV32" s="56"/>
      <c r="JGW32" s="56"/>
      <c r="JGX32" s="56"/>
      <c r="JGY32" s="56"/>
      <c r="JGZ32" s="56"/>
      <c r="JHA32" s="56"/>
      <c r="JHB32" s="56"/>
      <c r="JHC32" s="56"/>
      <c r="JHD32" s="56"/>
      <c r="JHE32" s="56"/>
      <c r="JHF32" s="56"/>
      <c r="JHG32" s="56"/>
      <c r="JHH32" s="56"/>
      <c r="JHI32" s="56"/>
      <c r="JHJ32" s="56"/>
      <c r="JHK32" s="56"/>
      <c r="JHL32" s="56"/>
      <c r="JHM32" s="56"/>
      <c r="JHN32" s="56"/>
      <c r="JHO32" s="56"/>
      <c r="JHP32" s="56"/>
      <c r="JHQ32" s="56"/>
      <c r="JHR32" s="56"/>
      <c r="JHS32" s="56"/>
      <c r="JHT32" s="56"/>
      <c r="JHU32" s="56"/>
      <c r="JHV32" s="56"/>
      <c r="JHW32" s="56"/>
      <c r="JHX32" s="56"/>
      <c r="JHY32" s="56"/>
      <c r="JHZ32" s="56"/>
      <c r="JIA32" s="56"/>
      <c r="JIB32" s="56"/>
      <c r="JIC32" s="56"/>
      <c r="JID32" s="56"/>
      <c r="JIE32" s="56"/>
      <c r="JIF32" s="56"/>
      <c r="JIG32" s="56"/>
      <c r="JIH32" s="56"/>
      <c r="JII32" s="56"/>
      <c r="JIJ32" s="56"/>
      <c r="JIK32" s="56"/>
      <c r="JIL32" s="56"/>
      <c r="JIM32" s="56"/>
      <c r="JIN32" s="56"/>
      <c r="JIO32" s="56"/>
      <c r="JIP32" s="56"/>
      <c r="JIQ32" s="56"/>
      <c r="JIR32" s="56"/>
      <c r="JIS32" s="56"/>
      <c r="JIT32" s="56"/>
      <c r="JIU32" s="56"/>
      <c r="JIV32" s="56"/>
      <c r="JIW32" s="56"/>
      <c r="JIX32" s="56"/>
      <c r="JIY32" s="56"/>
      <c r="JIZ32" s="56"/>
      <c r="JJA32" s="56"/>
      <c r="JJB32" s="56"/>
      <c r="JJC32" s="56"/>
      <c r="JJD32" s="56"/>
      <c r="JJE32" s="56"/>
      <c r="JJF32" s="56"/>
      <c r="JJG32" s="56"/>
      <c r="JJH32" s="56"/>
      <c r="JJI32" s="56"/>
      <c r="JJJ32" s="56"/>
      <c r="JJK32" s="56"/>
      <c r="JJL32" s="56"/>
      <c r="JJM32" s="56"/>
      <c r="JJN32" s="56"/>
      <c r="JJO32" s="56"/>
      <c r="JJP32" s="56"/>
      <c r="JJQ32" s="56"/>
      <c r="JJR32" s="56"/>
      <c r="JJS32" s="56"/>
      <c r="JJT32" s="56"/>
      <c r="JJU32" s="56"/>
      <c r="JJV32" s="56"/>
      <c r="JJW32" s="56"/>
      <c r="JJX32" s="56"/>
      <c r="JJY32" s="56"/>
      <c r="JJZ32" s="56"/>
      <c r="JKA32" s="56"/>
      <c r="JKB32" s="56"/>
      <c r="JKC32" s="56"/>
      <c r="JKD32" s="56"/>
      <c r="JKE32" s="56"/>
      <c r="JKF32" s="56"/>
      <c r="JKG32" s="56"/>
      <c r="JKH32" s="56"/>
      <c r="JKI32" s="56"/>
      <c r="JKJ32" s="56"/>
      <c r="JKK32" s="56"/>
      <c r="JKL32" s="56"/>
      <c r="JKM32" s="56"/>
      <c r="JKN32" s="56"/>
      <c r="JKO32" s="56"/>
      <c r="JKP32" s="56"/>
      <c r="JKQ32" s="56"/>
      <c r="JKR32" s="56"/>
      <c r="JKS32" s="56"/>
      <c r="JKT32" s="56"/>
      <c r="JKU32" s="56"/>
      <c r="JKV32" s="56"/>
      <c r="JKW32" s="56"/>
      <c r="JKX32" s="56"/>
      <c r="JKY32" s="56"/>
      <c r="JKZ32" s="56"/>
      <c r="JLA32" s="56"/>
      <c r="JLB32" s="56"/>
      <c r="JLC32" s="56"/>
      <c r="JLD32" s="56"/>
      <c r="JLE32" s="56"/>
      <c r="JLF32" s="56"/>
      <c r="JLG32" s="56"/>
      <c r="JLH32" s="56"/>
      <c r="JLI32" s="56"/>
      <c r="JLJ32" s="56"/>
      <c r="JLK32" s="56"/>
      <c r="JLL32" s="56"/>
      <c r="JLM32" s="56"/>
      <c r="JLN32" s="56"/>
      <c r="JLO32" s="56"/>
      <c r="JLP32" s="56"/>
      <c r="JLQ32" s="56"/>
      <c r="JLR32" s="56"/>
      <c r="JLS32" s="56"/>
      <c r="JLT32" s="56"/>
      <c r="JLU32" s="56"/>
      <c r="JLV32" s="56"/>
      <c r="JLW32" s="56"/>
      <c r="JLX32" s="56"/>
      <c r="JLY32" s="56"/>
      <c r="JLZ32" s="56"/>
      <c r="JMA32" s="56"/>
      <c r="JMB32" s="56"/>
      <c r="JMC32" s="56"/>
      <c r="JMD32" s="56"/>
      <c r="JME32" s="56"/>
      <c r="JMF32" s="56"/>
      <c r="JMG32" s="56"/>
      <c r="JMH32" s="56"/>
      <c r="JMI32" s="56"/>
      <c r="JMJ32" s="56"/>
      <c r="JMK32" s="56"/>
      <c r="JML32" s="56"/>
      <c r="JMM32" s="56"/>
      <c r="JMN32" s="56"/>
      <c r="JMO32" s="56"/>
      <c r="JMP32" s="56"/>
      <c r="JMQ32" s="56"/>
      <c r="JMR32" s="56"/>
      <c r="JMS32" s="56"/>
      <c r="JMT32" s="56"/>
      <c r="JMU32" s="56"/>
      <c r="JMV32" s="56"/>
      <c r="JMW32" s="56"/>
      <c r="JMX32" s="56"/>
      <c r="JMY32" s="56"/>
      <c r="JMZ32" s="56"/>
      <c r="JNA32" s="56"/>
      <c r="JNB32" s="56"/>
      <c r="JNC32" s="56"/>
      <c r="JND32" s="56"/>
      <c r="JNE32" s="56"/>
      <c r="JNF32" s="56"/>
      <c r="JNG32" s="56"/>
      <c r="JNH32" s="56"/>
      <c r="JNI32" s="56"/>
      <c r="JNJ32" s="56"/>
      <c r="JNK32" s="56"/>
      <c r="JNL32" s="56"/>
      <c r="JNM32" s="56"/>
      <c r="JNN32" s="56"/>
      <c r="JNO32" s="56"/>
      <c r="JNP32" s="56"/>
      <c r="JNQ32" s="56"/>
      <c r="JNR32" s="56"/>
      <c r="JNS32" s="56"/>
      <c r="JNT32" s="56"/>
      <c r="JNU32" s="56"/>
      <c r="JNV32" s="56"/>
      <c r="JNW32" s="56"/>
      <c r="JNX32" s="56"/>
      <c r="JNY32" s="56"/>
      <c r="JNZ32" s="56"/>
      <c r="JOA32" s="56"/>
      <c r="JOB32" s="56"/>
      <c r="JOC32" s="56"/>
      <c r="JOD32" s="56"/>
      <c r="JOE32" s="56"/>
      <c r="JOF32" s="56"/>
      <c r="JOG32" s="56"/>
      <c r="JOH32" s="56"/>
      <c r="JOI32" s="56"/>
      <c r="JOJ32" s="56"/>
      <c r="JOK32" s="56"/>
      <c r="JOL32" s="56"/>
      <c r="JOM32" s="56"/>
      <c r="JON32" s="56"/>
      <c r="JOO32" s="56"/>
      <c r="JOP32" s="56"/>
      <c r="JOQ32" s="56"/>
      <c r="JOR32" s="56"/>
      <c r="JOS32" s="56"/>
      <c r="JOT32" s="56"/>
      <c r="JOU32" s="56"/>
      <c r="JOV32" s="56"/>
      <c r="JOW32" s="56"/>
      <c r="JOX32" s="56"/>
      <c r="JOY32" s="56"/>
      <c r="JOZ32" s="56"/>
      <c r="JPA32" s="56"/>
      <c r="JPB32" s="56"/>
      <c r="JPC32" s="56"/>
      <c r="JPD32" s="56"/>
      <c r="JPE32" s="56"/>
      <c r="JPF32" s="56"/>
      <c r="JPG32" s="56"/>
      <c r="JPH32" s="56"/>
      <c r="JPI32" s="56"/>
      <c r="JPJ32" s="56"/>
      <c r="JPK32" s="56"/>
      <c r="JPL32" s="56"/>
      <c r="JPM32" s="56"/>
      <c r="JPN32" s="56"/>
      <c r="JPO32" s="56"/>
      <c r="JPP32" s="56"/>
      <c r="JPQ32" s="56"/>
      <c r="JPR32" s="56"/>
      <c r="JPS32" s="56"/>
      <c r="JPT32" s="56"/>
      <c r="JPU32" s="56"/>
      <c r="JPV32" s="56"/>
      <c r="JPW32" s="56"/>
      <c r="JPX32" s="56"/>
      <c r="JPY32" s="56"/>
      <c r="JPZ32" s="56"/>
      <c r="JQA32" s="56"/>
      <c r="JQB32" s="56"/>
      <c r="JQC32" s="56"/>
      <c r="JQD32" s="56"/>
      <c r="JQE32" s="56"/>
      <c r="JQF32" s="56"/>
      <c r="JQG32" s="56"/>
      <c r="JQH32" s="56"/>
      <c r="JQI32" s="56"/>
      <c r="JQJ32" s="56"/>
      <c r="JQK32" s="56"/>
      <c r="JQL32" s="56"/>
      <c r="JQM32" s="56"/>
      <c r="JQN32" s="56"/>
      <c r="JQO32" s="56"/>
      <c r="JQP32" s="56"/>
      <c r="JQQ32" s="56"/>
      <c r="JQR32" s="56"/>
      <c r="JQS32" s="56"/>
      <c r="JQT32" s="56"/>
      <c r="JQU32" s="56"/>
      <c r="JQV32" s="56"/>
      <c r="JQW32" s="56"/>
      <c r="JQX32" s="56"/>
      <c r="JQY32" s="56"/>
      <c r="JQZ32" s="56"/>
      <c r="JRA32" s="56"/>
      <c r="JRB32" s="56"/>
      <c r="JRC32" s="56"/>
      <c r="JRD32" s="56"/>
      <c r="JRE32" s="56"/>
      <c r="JRF32" s="56"/>
      <c r="JRG32" s="56"/>
      <c r="JRH32" s="56"/>
      <c r="JRI32" s="56"/>
      <c r="JRJ32" s="56"/>
      <c r="JRK32" s="56"/>
      <c r="JRL32" s="56"/>
      <c r="JRM32" s="56"/>
      <c r="JRN32" s="56"/>
      <c r="JRO32" s="56"/>
      <c r="JRP32" s="56"/>
      <c r="JRQ32" s="56"/>
      <c r="JRR32" s="56"/>
      <c r="JRS32" s="56"/>
      <c r="JRT32" s="56"/>
      <c r="JRU32" s="56"/>
      <c r="JRV32" s="56"/>
      <c r="JRW32" s="56"/>
      <c r="JRX32" s="56"/>
      <c r="JRY32" s="56"/>
      <c r="JRZ32" s="56"/>
      <c r="JSA32" s="56"/>
      <c r="JSB32" s="56"/>
      <c r="JSC32" s="56"/>
      <c r="JSD32" s="56"/>
      <c r="JSE32" s="56"/>
      <c r="JSF32" s="56"/>
      <c r="JSG32" s="56"/>
      <c r="JSH32" s="56"/>
      <c r="JSI32" s="56"/>
      <c r="JSJ32" s="56"/>
      <c r="JSK32" s="56"/>
      <c r="JSL32" s="56"/>
      <c r="JSM32" s="56"/>
      <c r="JSN32" s="56"/>
      <c r="JSO32" s="56"/>
      <c r="JSP32" s="56"/>
      <c r="JSQ32" s="56"/>
      <c r="JSR32" s="56"/>
      <c r="JSS32" s="56"/>
      <c r="JST32" s="56"/>
      <c r="JSU32" s="56"/>
      <c r="JSV32" s="56"/>
      <c r="JSW32" s="56"/>
      <c r="JSX32" s="56"/>
      <c r="JSY32" s="56"/>
      <c r="JSZ32" s="56"/>
      <c r="JTA32" s="56"/>
      <c r="JTB32" s="56"/>
      <c r="JTC32" s="56"/>
      <c r="JTD32" s="56"/>
      <c r="JTE32" s="56"/>
      <c r="JTF32" s="56"/>
      <c r="JTG32" s="56"/>
      <c r="JTH32" s="56"/>
      <c r="JTI32" s="56"/>
      <c r="JTJ32" s="56"/>
      <c r="JTK32" s="56"/>
      <c r="JTL32" s="56"/>
      <c r="JTM32" s="56"/>
      <c r="JTN32" s="56"/>
      <c r="JTO32" s="56"/>
      <c r="JTP32" s="56"/>
      <c r="JTQ32" s="56"/>
      <c r="JTR32" s="56"/>
      <c r="JTS32" s="56"/>
      <c r="JTT32" s="56"/>
      <c r="JTU32" s="56"/>
      <c r="JTV32" s="56"/>
      <c r="JTW32" s="56"/>
      <c r="JTX32" s="56"/>
      <c r="JTY32" s="56"/>
      <c r="JTZ32" s="56"/>
      <c r="JUA32" s="56"/>
      <c r="JUB32" s="56"/>
      <c r="JUC32" s="56"/>
      <c r="JUD32" s="56"/>
      <c r="JUE32" s="56"/>
      <c r="JUF32" s="56"/>
      <c r="JUG32" s="56"/>
      <c r="JUH32" s="56"/>
      <c r="JUI32" s="56"/>
      <c r="JUJ32" s="56"/>
      <c r="JUK32" s="56"/>
      <c r="JUL32" s="56"/>
      <c r="JUM32" s="56"/>
      <c r="JUN32" s="56"/>
      <c r="JUO32" s="56"/>
      <c r="JUP32" s="56"/>
      <c r="JUQ32" s="56"/>
      <c r="JUR32" s="56"/>
      <c r="JUS32" s="56"/>
      <c r="JUT32" s="56"/>
      <c r="JUU32" s="56"/>
      <c r="JUV32" s="56"/>
      <c r="JUW32" s="56"/>
      <c r="JUX32" s="56"/>
      <c r="JUY32" s="56"/>
      <c r="JUZ32" s="56"/>
      <c r="JVA32" s="56"/>
      <c r="JVB32" s="56"/>
      <c r="JVC32" s="56"/>
      <c r="JVD32" s="56"/>
      <c r="JVE32" s="56"/>
      <c r="JVF32" s="56"/>
      <c r="JVG32" s="56"/>
      <c r="JVH32" s="56"/>
      <c r="JVI32" s="56"/>
      <c r="JVJ32" s="56"/>
      <c r="JVK32" s="56"/>
      <c r="JVL32" s="56"/>
      <c r="JVM32" s="56"/>
      <c r="JVN32" s="56"/>
      <c r="JVO32" s="56"/>
      <c r="JVP32" s="56"/>
      <c r="JVQ32" s="56"/>
      <c r="JVR32" s="56"/>
      <c r="JVS32" s="56"/>
      <c r="JVT32" s="56"/>
      <c r="JVU32" s="56"/>
      <c r="JVV32" s="56"/>
      <c r="JVW32" s="56"/>
      <c r="JVX32" s="56"/>
      <c r="JVY32" s="56"/>
      <c r="JVZ32" s="56"/>
      <c r="JWA32" s="56"/>
      <c r="JWB32" s="56"/>
      <c r="JWC32" s="56"/>
      <c r="JWD32" s="56"/>
      <c r="JWE32" s="56"/>
      <c r="JWF32" s="56"/>
      <c r="JWG32" s="56"/>
      <c r="JWH32" s="56"/>
      <c r="JWI32" s="56"/>
      <c r="JWJ32" s="56"/>
      <c r="JWK32" s="56"/>
      <c r="JWL32" s="56"/>
      <c r="JWM32" s="56"/>
      <c r="JWN32" s="56"/>
      <c r="JWO32" s="56"/>
      <c r="JWP32" s="56"/>
      <c r="JWQ32" s="56"/>
      <c r="JWR32" s="56"/>
      <c r="JWS32" s="56"/>
      <c r="JWT32" s="56"/>
      <c r="JWU32" s="56"/>
      <c r="JWV32" s="56"/>
      <c r="JWW32" s="56"/>
      <c r="JWX32" s="56"/>
      <c r="JWY32" s="56"/>
      <c r="JWZ32" s="56"/>
      <c r="JXA32" s="56"/>
      <c r="JXB32" s="56"/>
      <c r="JXC32" s="56"/>
      <c r="JXD32" s="56"/>
      <c r="JXE32" s="56"/>
      <c r="JXF32" s="56"/>
      <c r="JXG32" s="56"/>
      <c r="JXH32" s="56"/>
      <c r="JXI32" s="56"/>
      <c r="JXJ32" s="56"/>
      <c r="JXK32" s="56"/>
      <c r="JXL32" s="56"/>
      <c r="JXM32" s="56"/>
      <c r="JXN32" s="56"/>
      <c r="JXO32" s="56"/>
      <c r="JXP32" s="56"/>
      <c r="JXQ32" s="56"/>
      <c r="JXR32" s="56"/>
      <c r="JXS32" s="56"/>
      <c r="JXT32" s="56"/>
      <c r="JXU32" s="56"/>
      <c r="JXV32" s="56"/>
      <c r="JXW32" s="56"/>
      <c r="JXX32" s="56"/>
      <c r="JXY32" s="56"/>
      <c r="JXZ32" s="56"/>
      <c r="JYA32" s="56"/>
      <c r="JYB32" s="56"/>
      <c r="JYC32" s="56"/>
      <c r="JYD32" s="56"/>
      <c r="JYE32" s="56"/>
      <c r="JYF32" s="56"/>
      <c r="JYG32" s="56"/>
      <c r="JYH32" s="56"/>
      <c r="JYI32" s="56"/>
      <c r="JYJ32" s="56"/>
      <c r="JYK32" s="56"/>
      <c r="JYL32" s="56"/>
      <c r="JYM32" s="56"/>
      <c r="JYN32" s="56"/>
      <c r="JYO32" s="56"/>
      <c r="JYP32" s="56"/>
      <c r="JYQ32" s="56"/>
      <c r="JYR32" s="56"/>
      <c r="JYS32" s="56"/>
      <c r="JYT32" s="56"/>
      <c r="JYU32" s="56"/>
      <c r="JYV32" s="56"/>
      <c r="JYW32" s="56"/>
      <c r="JYX32" s="56"/>
      <c r="JYY32" s="56"/>
      <c r="JYZ32" s="56"/>
      <c r="JZA32" s="56"/>
      <c r="JZB32" s="56"/>
      <c r="JZC32" s="56"/>
      <c r="JZD32" s="56"/>
      <c r="JZE32" s="56"/>
      <c r="JZF32" s="56"/>
      <c r="JZG32" s="56"/>
      <c r="JZH32" s="56"/>
      <c r="JZI32" s="56"/>
      <c r="JZJ32" s="56"/>
      <c r="JZK32" s="56"/>
      <c r="JZL32" s="56"/>
      <c r="JZM32" s="56"/>
      <c r="JZN32" s="56"/>
      <c r="JZO32" s="56"/>
      <c r="JZP32" s="56"/>
      <c r="JZQ32" s="56"/>
      <c r="JZR32" s="56"/>
      <c r="JZS32" s="56"/>
      <c r="JZT32" s="56"/>
      <c r="JZU32" s="56"/>
      <c r="JZV32" s="56"/>
      <c r="JZW32" s="56"/>
      <c r="JZX32" s="56"/>
      <c r="JZY32" s="56"/>
      <c r="JZZ32" s="56"/>
      <c r="KAA32" s="56"/>
      <c r="KAB32" s="56"/>
      <c r="KAC32" s="56"/>
      <c r="KAD32" s="56"/>
      <c r="KAE32" s="56"/>
      <c r="KAF32" s="56"/>
      <c r="KAG32" s="56"/>
      <c r="KAH32" s="56"/>
      <c r="KAI32" s="56"/>
      <c r="KAJ32" s="56"/>
      <c r="KAK32" s="56"/>
      <c r="KAL32" s="56"/>
      <c r="KAM32" s="56"/>
      <c r="KAN32" s="56"/>
      <c r="KAO32" s="56"/>
      <c r="KAP32" s="56"/>
      <c r="KAQ32" s="56"/>
      <c r="KAR32" s="56"/>
      <c r="KAS32" s="56"/>
      <c r="KAT32" s="56"/>
      <c r="KAU32" s="56"/>
      <c r="KAV32" s="56"/>
      <c r="KAW32" s="56"/>
      <c r="KAX32" s="56"/>
      <c r="KAY32" s="56"/>
      <c r="KAZ32" s="56"/>
      <c r="KBA32" s="56"/>
      <c r="KBB32" s="56"/>
      <c r="KBC32" s="56"/>
      <c r="KBD32" s="56"/>
      <c r="KBE32" s="56"/>
      <c r="KBF32" s="56"/>
      <c r="KBG32" s="56"/>
      <c r="KBH32" s="56"/>
      <c r="KBI32" s="56"/>
      <c r="KBJ32" s="56"/>
      <c r="KBK32" s="56"/>
      <c r="KBL32" s="56"/>
      <c r="KBM32" s="56"/>
      <c r="KBN32" s="56"/>
      <c r="KBO32" s="56"/>
      <c r="KBP32" s="56"/>
      <c r="KBQ32" s="56"/>
      <c r="KBR32" s="56"/>
      <c r="KBS32" s="56"/>
      <c r="KBT32" s="56"/>
      <c r="KBU32" s="56"/>
      <c r="KBV32" s="56"/>
      <c r="KBW32" s="56"/>
      <c r="KBX32" s="56"/>
      <c r="KBY32" s="56"/>
      <c r="KBZ32" s="56"/>
      <c r="KCA32" s="56"/>
      <c r="KCB32" s="56"/>
      <c r="KCC32" s="56"/>
      <c r="KCD32" s="56"/>
      <c r="KCE32" s="56"/>
      <c r="KCF32" s="56"/>
      <c r="KCG32" s="56"/>
      <c r="KCH32" s="56"/>
      <c r="KCI32" s="56"/>
      <c r="KCJ32" s="56"/>
      <c r="KCK32" s="56"/>
      <c r="KCL32" s="56"/>
      <c r="KCM32" s="56"/>
      <c r="KCN32" s="56"/>
      <c r="KCO32" s="56"/>
      <c r="KCP32" s="56"/>
      <c r="KCQ32" s="56"/>
      <c r="KCR32" s="56"/>
      <c r="KCS32" s="56"/>
      <c r="KCT32" s="56"/>
      <c r="KCU32" s="56"/>
      <c r="KCV32" s="56"/>
      <c r="KCW32" s="56"/>
      <c r="KCX32" s="56"/>
      <c r="KCY32" s="56"/>
      <c r="KCZ32" s="56"/>
      <c r="KDA32" s="56"/>
      <c r="KDB32" s="56"/>
      <c r="KDC32" s="56"/>
      <c r="KDD32" s="56"/>
      <c r="KDE32" s="56"/>
      <c r="KDF32" s="56"/>
      <c r="KDG32" s="56"/>
      <c r="KDH32" s="56"/>
      <c r="KDI32" s="56"/>
      <c r="KDJ32" s="56"/>
      <c r="KDK32" s="56"/>
      <c r="KDL32" s="56"/>
      <c r="KDM32" s="56"/>
      <c r="KDN32" s="56"/>
      <c r="KDO32" s="56"/>
      <c r="KDP32" s="56"/>
      <c r="KDQ32" s="56"/>
      <c r="KDR32" s="56"/>
      <c r="KDS32" s="56"/>
      <c r="KDT32" s="56"/>
      <c r="KDU32" s="56"/>
      <c r="KDV32" s="56"/>
      <c r="KDW32" s="56"/>
      <c r="KDX32" s="56"/>
      <c r="KDY32" s="56"/>
      <c r="KDZ32" s="56"/>
      <c r="KEA32" s="56"/>
      <c r="KEB32" s="56"/>
      <c r="KEC32" s="56"/>
      <c r="KED32" s="56"/>
      <c r="KEE32" s="56"/>
      <c r="KEF32" s="56"/>
      <c r="KEG32" s="56"/>
      <c r="KEH32" s="56"/>
      <c r="KEI32" s="56"/>
      <c r="KEJ32" s="56"/>
      <c r="KEK32" s="56"/>
      <c r="KEL32" s="56"/>
      <c r="KEM32" s="56"/>
      <c r="KEN32" s="56"/>
      <c r="KEO32" s="56"/>
      <c r="KEP32" s="56"/>
      <c r="KEQ32" s="56"/>
      <c r="KER32" s="56"/>
      <c r="KES32" s="56"/>
      <c r="KET32" s="56"/>
      <c r="KEU32" s="56"/>
      <c r="KEV32" s="56"/>
      <c r="KEW32" s="56"/>
      <c r="KEX32" s="56"/>
      <c r="KEY32" s="56"/>
      <c r="KEZ32" s="56"/>
      <c r="KFA32" s="56"/>
      <c r="KFB32" s="56"/>
      <c r="KFC32" s="56"/>
      <c r="KFD32" s="56"/>
      <c r="KFE32" s="56"/>
      <c r="KFF32" s="56"/>
      <c r="KFG32" s="56"/>
      <c r="KFH32" s="56"/>
      <c r="KFI32" s="56"/>
      <c r="KFJ32" s="56"/>
      <c r="KFK32" s="56"/>
      <c r="KFL32" s="56"/>
      <c r="KFM32" s="56"/>
      <c r="KFN32" s="56"/>
      <c r="KFO32" s="56"/>
      <c r="KFP32" s="56"/>
      <c r="KFQ32" s="56"/>
      <c r="KFR32" s="56"/>
      <c r="KFS32" s="56"/>
      <c r="KFT32" s="56"/>
      <c r="KFU32" s="56"/>
      <c r="KFV32" s="56"/>
      <c r="KFW32" s="56"/>
      <c r="KFX32" s="56"/>
      <c r="KFY32" s="56"/>
      <c r="KFZ32" s="56"/>
      <c r="KGA32" s="56"/>
      <c r="KGB32" s="56"/>
      <c r="KGC32" s="56"/>
      <c r="KGD32" s="56"/>
      <c r="KGE32" s="56"/>
      <c r="KGF32" s="56"/>
      <c r="KGG32" s="56"/>
      <c r="KGH32" s="56"/>
      <c r="KGI32" s="56"/>
      <c r="KGJ32" s="56"/>
      <c r="KGK32" s="56"/>
      <c r="KGL32" s="56"/>
      <c r="KGM32" s="56"/>
      <c r="KGN32" s="56"/>
      <c r="KGO32" s="56"/>
      <c r="KGP32" s="56"/>
      <c r="KGQ32" s="56"/>
      <c r="KGR32" s="56"/>
      <c r="KGS32" s="56"/>
      <c r="KGT32" s="56"/>
      <c r="KGU32" s="56"/>
      <c r="KGV32" s="56"/>
      <c r="KGW32" s="56"/>
      <c r="KGX32" s="56"/>
      <c r="KGY32" s="56"/>
      <c r="KGZ32" s="56"/>
      <c r="KHA32" s="56"/>
      <c r="KHB32" s="56"/>
      <c r="KHC32" s="56"/>
      <c r="KHD32" s="56"/>
      <c r="KHE32" s="56"/>
      <c r="KHF32" s="56"/>
      <c r="KHG32" s="56"/>
      <c r="KHH32" s="56"/>
      <c r="KHI32" s="56"/>
      <c r="KHJ32" s="56"/>
      <c r="KHK32" s="56"/>
      <c r="KHL32" s="56"/>
      <c r="KHM32" s="56"/>
      <c r="KHN32" s="56"/>
      <c r="KHO32" s="56"/>
      <c r="KHP32" s="56"/>
      <c r="KHQ32" s="56"/>
      <c r="KHR32" s="56"/>
      <c r="KHS32" s="56"/>
      <c r="KHT32" s="56"/>
      <c r="KHU32" s="56"/>
      <c r="KHV32" s="56"/>
      <c r="KHW32" s="56"/>
      <c r="KHX32" s="56"/>
      <c r="KHY32" s="56"/>
      <c r="KHZ32" s="56"/>
      <c r="KIA32" s="56"/>
      <c r="KIB32" s="56"/>
      <c r="KIC32" s="56"/>
      <c r="KID32" s="56"/>
      <c r="KIE32" s="56"/>
      <c r="KIF32" s="56"/>
      <c r="KIG32" s="56"/>
      <c r="KIH32" s="56"/>
      <c r="KII32" s="56"/>
      <c r="KIJ32" s="56"/>
      <c r="KIK32" s="56"/>
      <c r="KIL32" s="56"/>
      <c r="KIM32" s="56"/>
      <c r="KIN32" s="56"/>
      <c r="KIO32" s="56"/>
      <c r="KIP32" s="56"/>
      <c r="KIQ32" s="56"/>
      <c r="KIR32" s="56"/>
      <c r="KIS32" s="56"/>
      <c r="KIT32" s="56"/>
      <c r="KIU32" s="56"/>
      <c r="KIV32" s="56"/>
      <c r="KIW32" s="56"/>
      <c r="KIX32" s="56"/>
      <c r="KIY32" s="56"/>
      <c r="KIZ32" s="56"/>
      <c r="KJA32" s="56"/>
      <c r="KJB32" s="56"/>
      <c r="KJC32" s="56"/>
      <c r="KJD32" s="56"/>
      <c r="KJE32" s="56"/>
      <c r="KJF32" s="56"/>
      <c r="KJG32" s="56"/>
      <c r="KJH32" s="56"/>
      <c r="KJI32" s="56"/>
      <c r="KJJ32" s="56"/>
      <c r="KJK32" s="56"/>
      <c r="KJL32" s="56"/>
      <c r="KJM32" s="56"/>
      <c r="KJN32" s="56"/>
      <c r="KJO32" s="56"/>
      <c r="KJP32" s="56"/>
      <c r="KJQ32" s="56"/>
      <c r="KJR32" s="56"/>
      <c r="KJS32" s="56"/>
      <c r="KJT32" s="56"/>
      <c r="KJU32" s="56"/>
      <c r="KJV32" s="56"/>
      <c r="KJW32" s="56"/>
      <c r="KJX32" s="56"/>
      <c r="KJY32" s="56"/>
      <c r="KJZ32" s="56"/>
      <c r="KKA32" s="56"/>
      <c r="KKB32" s="56"/>
      <c r="KKC32" s="56"/>
      <c r="KKD32" s="56"/>
      <c r="KKE32" s="56"/>
      <c r="KKF32" s="56"/>
      <c r="KKG32" s="56"/>
      <c r="KKH32" s="56"/>
      <c r="KKI32" s="56"/>
      <c r="KKJ32" s="56"/>
      <c r="KKK32" s="56"/>
      <c r="KKL32" s="56"/>
      <c r="KKM32" s="56"/>
      <c r="KKN32" s="56"/>
      <c r="KKO32" s="56"/>
      <c r="KKP32" s="56"/>
      <c r="KKQ32" s="56"/>
      <c r="KKR32" s="56"/>
      <c r="KKS32" s="56"/>
      <c r="KKT32" s="56"/>
      <c r="KKU32" s="56"/>
      <c r="KKV32" s="56"/>
      <c r="KKW32" s="56"/>
      <c r="KKX32" s="56"/>
      <c r="KKY32" s="56"/>
      <c r="KKZ32" s="56"/>
      <c r="KLA32" s="56"/>
      <c r="KLB32" s="56"/>
      <c r="KLC32" s="56"/>
      <c r="KLD32" s="56"/>
      <c r="KLE32" s="56"/>
      <c r="KLF32" s="56"/>
      <c r="KLG32" s="56"/>
      <c r="KLH32" s="56"/>
      <c r="KLI32" s="56"/>
      <c r="KLJ32" s="56"/>
      <c r="KLK32" s="56"/>
      <c r="KLL32" s="56"/>
      <c r="KLM32" s="56"/>
      <c r="KLN32" s="56"/>
      <c r="KLO32" s="56"/>
      <c r="KLP32" s="56"/>
      <c r="KLQ32" s="56"/>
      <c r="KLR32" s="56"/>
      <c r="KLS32" s="56"/>
      <c r="KLT32" s="56"/>
      <c r="KLU32" s="56"/>
      <c r="KLV32" s="56"/>
      <c r="KLW32" s="56"/>
      <c r="KLX32" s="56"/>
      <c r="KLY32" s="56"/>
      <c r="KLZ32" s="56"/>
      <c r="KMA32" s="56"/>
      <c r="KMB32" s="56"/>
      <c r="KMC32" s="56"/>
      <c r="KMD32" s="56"/>
      <c r="KME32" s="56"/>
      <c r="KMF32" s="56"/>
      <c r="KMG32" s="56"/>
      <c r="KMH32" s="56"/>
      <c r="KMI32" s="56"/>
      <c r="KMJ32" s="56"/>
      <c r="KMK32" s="56"/>
      <c r="KML32" s="56"/>
      <c r="KMM32" s="56"/>
      <c r="KMN32" s="56"/>
      <c r="KMO32" s="56"/>
      <c r="KMP32" s="56"/>
      <c r="KMQ32" s="56"/>
      <c r="KMR32" s="56"/>
      <c r="KMS32" s="56"/>
      <c r="KMT32" s="56"/>
      <c r="KMU32" s="56"/>
      <c r="KMV32" s="56"/>
      <c r="KMW32" s="56"/>
      <c r="KMX32" s="56"/>
      <c r="KMY32" s="56"/>
      <c r="KMZ32" s="56"/>
      <c r="KNA32" s="56"/>
      <c r="KNB32" s="56"/>
      <c r="KNC32" s="56"/>
      <c r="KND32" s="56"/>
      <c r="KNE32" s="56"/>
      <c r="KNF32" s="56"/>
      <c r="KNG32" s="56"/>
      <c r="KNH32" s="56"/>
      <c r="KNI32" s="56"/>
      <c r="KNJ32" s="56"/>
      <c r="KNK32" s="56"/>
      <c r="KNL32" s="56"/>
      <c r="KNM32" s="56"/>
      <c r="KNN32" s="56"/>
      <c r="KNO32" s="56"/>
      <c r="KNP32" s="56"/>
      <c r="KNQ32" s="56"/>
      <c r="KNR32" s="56"/>
      <c r="KNS32" s="56"/>
      <c r="KNT32" s="56"/>
      <c r="KNU32" s="56"/>
      <c r="KNV32" s="56"/>
      <c r="KNW32" s="56"/>
      <c r="KNX32" s="56"/>
      <c r="KNY32" s="56"/>
      <c r="KNZ32" s="56"/>
      <c r="KOA32" s="56"/>
      <c r="KOB32" s="56"/>
      <c r="KOC32" s="56"/>
      <c r="KOD32" s="56"/>
      <c r="KOE32" s="56"/>
      <c r="KOF32" s="56"/>
      <c r="KOG32" s="56"/>
      <c r="KOH32" s="56"/>
      <c r="KOI32" s="56"/>
      <c r="KOJ32" s="56"/>
      <c r="KOK32" s="56"/>
      <c r="KOL32" s="56"/>
      <c r="KOM32" s="56"/>
      <c r="KON32" s="56"/>
      <c r="KOO32" s="56"/>
      <c r="KOP32" s="56"/>
      <c r="KOQ32" s="56"/>
      <c r="KOR32" s="56"/>
      <c r="KOS32" s="56"/>
      <c r="KOT32" s="56"/>
      <c r="KOU32" s="56"/>
      <c r="KOV32" s="56"/>
      <c r="KOW32" s="56"/>
      <c r="KOX32" s="56"/>
      <c r="KOY32" s="56"/>
      <c r="KOZ32" s="56"/>
      <c r="KPA32" s="56"/>
      <c r="KPB32" s="56"/>
      <c r="KPC32" s="56"/>
      <c r="KPD32" s="56"/>
      <c r="KPE32" s="56"/>
      <c r="KPF32" s="56"/>
      <c r="KPG32" s="56"/>
      <c r="KPH32" s="56"/>
      <c r="KPI32" s="56"/>
      <c r="KPJ32" s="56"/>
      <c r="KPK32" s="56"/>
      <c r="KPL32" s="56"/>
      <c r="KPM32" s="56"/>
      <c r="KPN32" s="56"/>
      <c r="KPO32" s="56"/>
      <c r="KPP32" s="56"/>
      <c r="KPQ32" s="56"/>
      <c r="KPR32" s="56"/>
      <c r="KPS32" s="56"/>
      <c r="KPT32" s="56"/>
      <c r="KPU32" s="56"/>
      <c r="KPV32" s="56"/>
      <c r="KPW32" s="56"/>
      <c r="KPX32" s="56"/>
      <c r="KPY32" s="56"/>
      <c r="KPZ32" s="56"/>
      <c r="KQA32" s="56"/>
      <c r="KQB32" s="56"/>
      <c r="KQC32" s="56"/>
      <c r="KQD32" s="56"/>
      <c r="KQE32" s="56"/>
      <c r="KQF32" s="56"/>
      <c r="KQG32" s="56"/>
      <c r="KQH32" s="56"/>
      <c r="KQI32" s="56"/>
      <c r="KQJ32" s="56"/>
      <c r="KQK32" s="56"/>
      <c r="KQL32" s="56"/>
      <c r="KQM32" s="56"/>
      <c r="KQN32" s="56"/>
      <c r="KQO32" s="56"/>
      <c r="KQP32" s="56"/>
      <c r="KQQ32" s="56"/>
      <c r="KQR32" s="56"/>
      <c r="KQS32" s="56"/>
      <c r="KQT32" s="56"/>
      <c r="KQU32" s="56"/>
      <c r="KQV32" s="56"/>
      <c r="KQW32" s="56"/>
      <c r="KQX32" s="56"/>
      <c r="KQY32" s="56"/>
      <c r="KQZ32" s="56"/>
      <c r="KRA32" s="56"/>
      <c r="KRB32" s="56"/>
      <c r="KRC32" s="56"/>
      <c r="KRD32" s="56"/>
      <c r="KRE32" s="56"/>
      <c r="KRF32" s="56"/>
      <c r="KRG32" s="56"/>
      <c r="KRH32" s="56"/>
      <c r="KRI32" s="56"/>
      <c r="KRJ32" s="56"/>
      <c r="KRK32" s="56"/>
      <c r="KRL32" s="56"/>
      <c r="KRM32" s="56"/>
      <c r="KRN32" s="56"/>
      <c r="KRO32" s="56"/>
      <c r="KRP32" s="56"/>
      <c r="KRQ32" s="56"/>
      <c r="KRR32" s="56"/>
      <c r="KRS32" s="56"/>
      <c r="KRT32" s="56"/>
      <c r="KRU32" s="56"/>
      <c r="KRV32" s="56"/>
      <c r="KRW32" s="56"/>
      <c r="KRX32" s="56"/>
      <c r="KRY32" s="56"/>
      <c r="KRZ32" s="56"/>
      <c r="KSA32" s="56"/>
      <c r="KSB32" s="56"/>
      <c r="KSC32" s="56"/>
      <c r="KSD32" s="56"/>
      <c r="KSE32" s="56"/>
      <c r="KSF32" s="56"/>
      <c r="KSG32" s="56"/>
      <c r="KSH32" s="56"/>
      <c r="KSI32" s="56"/>
      <c r="KSJ32" s="56"/>
      <c r="KSK32" s="56"/>
      <c r="KSL32" s="56"/>
      <c r="KSM32" s="56"/>
      <c r="KSN32" s="56"/>
      <c r="KSO32" s="56"/>
      <c r="KSP32" s="56"/>
      <c r="KSQ32" s="56"/>
      <c r="KSR32" s="56"/>
      <c r="KSS32" s="56"/>
      <c r="KST32" s="56"/>
      <c r="KSU32" s="56"/>
      <c r="KSV32" s="56"/>
      <c r="KSW32" s="56"/>
      <c r="KSX32" s="56"/>
      <c r="KSY32" s="56"/>
      <c r="KSZ32" s="56"/>
      <c r="KTA32" s="56"/>
      <c r="KTB32" s="56"/>
      <c r="KTC32" s="56"/>
      <c r="KTD32" s="56"/>
      <c r="KTE32" s="56"/>
      <c r="KTF32" s="56"/>
      <c r="KTG32" s="56"/>
      <c r="KTH32" s="56"/>
      <c r="KTI32" s="56"/>
      <c r="KTJ32" s="56"/>
      <c r="KTK32" s="56"/>
      <c r="KTL32" s="56"/>
      <c r="KTM32" s="56"/>
      <c r="KTN32" s="56"/>
      <c r="KTO32" s="56"/>
      <c r="KTP32" s="56"/>
      <c r="KTQ32" s="56"/>
      <c r="KTR32" s="56"/>
      <c r="KTS32" s="56"/>
      <c r="KTT32" s="56"/>
      <c r="KTU32" s="56"/>
      <c r="KTV32" s="56"/>
      <c r="KTW32" s="56"/>
      <c r="KTX32" s="56"/>
      <c r="KTY32" s="56"/>
      <c r="KTZ32" s="56"/>
      <c r="KUA32" s="56"/>
      <c r="KUB32" s="56"/>
      <c r="KUC32" s="56"/>
      <c r="KUD32" s="56"/>
      <c r="KUE32" s="56"/>
      <c r="KUF32" s="56"/>
      <c r="KUG32" s="56"/>
      <c r="KUH32" s="56"/>
      <c r="KUI32" s="56"/>
      <c r="KUJ32" s="56"/>
      <c r="KUK32" s="56"/>
      <c r="KUL32" s="56"/>
      <c r="KUM32" s="56"/>
      <c r="KUN32" s="56"/>
      <c r="KUO32" s="56"/>
      <c r="KUP32" s="56"/>
      <c r="KUQ32" s="56"/>
      <c r="KUR32" s="56"/>
      <c r="KUS32" s="56"/>
      <c r="KUT32" s="56"/>
      <c r="KUU32" s="56"/>
      <c r="KUV32" s="56"/>
      <c r="KUW32" s="56"/>
      <c r="KUX32" s="56"/>
      <c r="KUY32" s="56"/>
      <c r="KUZ32" s="56"/>
      <c r="KVA32" s="56"/>
      <c r="KVB32" s="56"/>
      <c r="KVC32" s="56"/>
      <c r="KVD32" s="56"/>
      <c r="KVE32" s="56"/>
      <c r="KVF32" s="56"/>
      <c r="KVG32" s="56"/>
      <c r="KVH32" s="56"/>
      <c r="KVI32" s="56"/>
      <c r="KVJ32" s="56"/>
      <c r="KVK32" s="56"/>
      <c r="KVL32" s="56"/>
      <c r="KVM32" s="56"/>
      <c r="KVN32" s="56"/>
      <c r="KVO32" s="56"/>
      <c r="KVP32" s="56"/>
      <c r="KVQ32" s="56"/>
      <c r="KVR32" s="56"/>
      <c r="KVS32" s="56"/>
      <c r="KVT32" s="56"/>
      <c r="KVU32" s="56"/>
      <c r="KVV32" s="56"/>
      <c r="KVW32" s="56"/>
      <c r="KVX32" s="56"/>
      <c r="KVY32" s="56"/>
      <c r="KVZ32" s="56"/>
      <c r="KWA32" s="56"/>
      <c r="KWB32" s="56"/>
      <c r="KWC32" s="56"/>
      <c r="KWD32" s="56"/>
      <c r="KWE32" s="56"/>
      <c r="KWF32" s="56"/>
      <c r="KWG32" s="56"/>
      <c r="KWH32" s="56"/>
      <c r="KWI32" s="56"/>
      <c r="KWJ32" s="56"/>
      <c r="KWK32" s="56"/>
      <c r="KWL32" s="56"/>
      <c r="KWM32" s="56"/>
      <c r="KWN32" s="56"/>
      <c r="KWO32" s="56"/>
      <c r="KWP32" s="56"/>
      <c r="KWQ32" s="56"/>
      <c r="KWR32" s="56"/>
      <c r="KWS32" s="56"/>
      <c r="KWT32" s="56"/>
      <c r="KWU32" s="56"/>
      <c r="KWV32" s="56"/>
      <c r="KWW32" s="56"/>
      <c r="KWX32" s="56"/>
      <c r="KWY32" s="56"/>
      <c r="KWZ32" s="56"/>
      <c r="KXA32" s="56"/>
      <c r="KXB32" s="56"/>
      <c r="KXC32" s="56"/>
      <c r="KXD32" s="56"/>
      <c r="KXE32" s="56"/>
      <c r="KXF32" s="56"/>
      <c r="KXG32" s="56"/>
      <c r="KXH32" s="56"/>
      <c r="KXI32" s="56"/>
      <c r="KXJ32" s="56"/>
      <c r="KXK32" s="56"/>
      <c r="KXL32" s="56"/>
      <c r="KXM32" s="56"/>
      <c r="KXN32" s="56"/>
      <c r="KXO32" s="56"/>
      <c r="KXP32" s="56"/>
      <c r="KXQ32" s="56"/>
      <c r="KXR32" s="56"/>
      <c r="KXS32" s="56"/>
      <c r="KXT32" s="56"/>
      <c r="KXU32" s="56"/>
      <c r="KXV32" s="56"/>
      <c r="KXW32" s="56"/>
      <c r="KXX32" s="56"/>
      <c r="KXY32" s="56"/>
      <c r="KXZ32" s="56"/>
      <c r="KYA32" s="56"/>
      <c r="KYB32" s="56"/>
      <c r="KYC32" s="56"/>
      <c r="KYD32" s="56"/>
      <c r="KYE32" s="56"/>
      <c r="KYF32" s="56"/>
      <c r="KYG32" s="56"/>
      <c r="KYH32" s="56"/>
      <c r="KYI32" s="56"/>
      <c r="KYJ32" s="56"/>
      <c r="KYK32" s="56"/>
      <c r="KYL32" s="56"/>
      <c r="KYM32" s="56"/>
      <c r="KYN32" s="56"/>
      <c r="KYO32" s="56"/>
      <c r="KYP32" s="56"/>
      <c r="KYQ32" s="56"/>
      <c r="KYR32" s="56"/>
      <c r="KYS32" s="56"/>
      <c r="KYT32" s="56"/>
      <c r="KYU32" s="56"/>
      <c r="KYV32" s="56"/>
      <c r="KYW32" s="56"/>
      <c r="KYX32" s="56"/>
      <c r="KYY32" s="56"/>
      <c r="KYZ32" s="56"/>
      <c r="KZA32" s="56"/>
      <c r="KZB32" s="56"/>
      <c r="KZC32" s="56"/>
      <c r="KZD32" s="56"/>
      <c r="KZE32" s="56"/>
      <c r="KZF32" s="56"/>
      <c r="KZG32" s="56"/>
      <c r="KZH32" s="56"/>
      <c r="KZI32" s="56"/>
      <c r="KZJ32" s="56"/>
      <c r="KZK32" s="56"/>
      <c r="KZL32" s="56"/>
      <c r="KZM32" s="56"/>
      <c r="KZN32" s="56"/>
      <c r="KZO32" s="56"/>
      <c r="KZP32" s="56"/>
      <c r="KZQ32" s="56"/>
      <c r="KZR32" s="56"/>
      <c r="KZS32" s="56"/>
      <c r="KZT32" s="56"/>
      <c r="KZU32" s="56"/>
      <c r="KZV32" s="56"/>
      <c r="KZW32" s="56"/>
      <c r="KZX32" s="56"/>
      <c r="KZY32" s="56"/>
      <c r="KZZ32" s="56"/>
      <c r="LAA32" s="56"/>
      <c r="LAB32" s="56"/>
      <c r="LAC32" s="56"/>
      <c r="LAD32" s="56"/>
      <c r="LAE32" s="56"/>
      <c r="LAF32" s="56"/>
      <c r="LAG32" s="56"/>
      <c r="LAH32" s="56"/>
      <c r="LAI32" s="56"/>
      <c r="LAJ32" s="56"/>
      <c r="LAK32" s="56"/>
      <c r="LAL32" s="56"/>
      <c r="LAM32" s="56"/>
      <c r="LAN32" s="56"/>
      <c r="LAO32" s="56"/>
      <c r="LAP32" s="56"/>
      <c r="LAQ32" s="56"/>
      <c r="LAR32" s="56"/>
      <c r="LAS32" s="56"/>
      <c r="LAT32" s="56"/>
      <c r="LAU32" s="56"/>
      <c r="LAV32" s="56"/>
      <c r="LAW32" s="56"/>
      <c r="LAX32" s="56"/>
      <c r="LAY32" s="56"/>
      <c r="LAZ32" s="56"/>
      <c r="LBA32" s="56"/>
      <c r="LBB32" s="56"/>
      <c r="LBC32" s="56"/>
      <c r="LBD32" s="56"/>
      <c r="LBE32" s="56"/>
      <c r="LBF32" s="56"/>
      <c r="LBG32" s="56"/>
      <c r="LBH32" s="56"/>
      <c r="LBI32" s="56"/>
      <c r="LBJ32" s="56"/>
      <c r="LBK32" s="56"/>
      <c r="LBL32" s="56"/>
      <c r="LBM32" s="56"/>
      <c r="LBN32" s="56"/>
      <c r="LBO32" s="56"/>
      <c r="LBP32" s="56"/>
      <c r="LBQ32" s="56"/>
      <c r="LBR32" s="56"/>
      <c r="LBS32" s="56"/>
      <c r="LBT32" s="56"/>
      <c r="LBU32" s="56"/>
      <c r="LBV32" s="56"/>
      <c r="LBW32" s="56"/>
      <c r="LBX32" s="56"/>
      <c r="LBY32" s="56"/>
      <c r="LBZ32" s="56"/>
      <c r="LCA32" s="56"/>
      <c r="LCB32" s="56"/>
      <c r="LCC32" s="56"/>
      <c r="LCD32" s="56"/>
      <c r="LCE32" s="56"/>
      <c r="LCF32" s="56"/>
      <c r="LCG32" s="56"/>
      <c r="LCH32" s="56"/>
      <c r="LCI32" s="56"/>
      <c r="LCJ32" s="56"/>
      <c r="LCK32" s="56"/>
      <c r="LCL32" s="56"/>
      <c r="LCM32" s="56"/>
      <c r="LCN32" s="56"/>
      <c r="LCO32" s="56"/>
      <c r="LCP32" s="56"/>
      <c r="LCQ32" s="56"/>
      <c r="LCR32" s="56"/>
      <c r="LCS32" s="56"/>
      <c r="LCT32" s="56"/>
      <c r="LCU32" s="56"/>
      <c r="LCV32" s="56"/>
      <c r="LCW32" s="56"/>
      <c r="LCX32" s="56"/>
      <c r="LCY32" s="56"/>
      <c r="LCZ32" s="56"/>
      <c r="LDA32" s="56"/>
      <c r="LDB32" s="56"/>
      <c r="LDC32" s="56"/>
      <c r="LDD32" s="56"/>
      <c r="LDE32" s="56"/>
      <c r="LDF32" s="56"/>
      <c r="LDG32" s="56"/>
      <c r="LDH32" s="56"/>
      <c r="LDI32" s="56"/>
      <c r="LDJ32" s="56"/>
      <c r="LDK32" s="56"/>
      <c r="LDL32" s="56"/>
      <c r="LDM32" s="56"/>
      <c r="LDN32" s="56"/>
      <c r="LDO32" s="56"/>
      <c r="LDP32" s="56"/>
      <c r="LDQ32" s="56"/>
      <c r="LDR32" s="56"/>
      <c r="LDS32" s="56"/>
      <c r="LDT32" s="56"/>
      <c r="LDU32" s="56"/>
      <c r="LDV32" s="56"/>
      <c r="LDW32" s="56"/>
      <c r="LDX32" s="56"/>
      <c r="LDY32" s="56"/>
      <c r="LDZ32" s="56"/>
      <c r="LEA32" s="56"/>
      <c r="LEB32" s="56"/>
      <c r="LEC32" s="56"/>
      <c r="LED32" s="56"/>
      <c r="LEE32" s="56"/>
      <c r="LEF32" s="56"/>
      <c r="LEG32" s="56"/>
      <c r="LEH32" s="56"/>
      <c r="LEI32" s="56"/>
      <c r="LEJ32" s="56"/>
      <c r="LEK32" s="56"/>
      <c r="LEL32" s="56"/>
      <c r="LEM32" s="56"/>
      <c r="LEN32" s="56"/>
      <c r="LEO32" s="56"/>
      <c r="LEP32" s="56"/>
      <c r="LEQ32" s="56"/>
      <c r="LER32" s="56"/>
      <c r="LES32" s="56"/>
      <c r="LET32" s="56"/>
      <c r="LEU32" s="56"/>
      <c r="LEV32" s="56"/>
      <c r="LEW32" s="56"/>
      <c r="LEX32" s="56"/>
      <c r="LEY32" s="56"/>
      <c r="LEZ32" s="56"/>
      <c r="LFA32" s="56"/>
      <c r="LFB32" s="56"/>
      <c r="LFC32" s="56"/>
      <c r="LFD32" s="56"/>
      <c r="LFE32" s="56"/>
      <c r="LFF32" s="56"/>
      <c r="LFG32" s="56"/>
      <c r="LFH32" s="56"/>
      <c r="LFI32" s="56"/>
      <c r="LFJ32" s="56"/>
      <c r="LFK32" s="56"/>
      <c r="LFL32" s="56"/>
      <c r="LFM32" s="56"/>
      <c r="LFN32" s="56"/>
      <c r="LFO32" s="56"/>
      <c r="LFP32" s="56"/>
      <c r="LFQ32" s="56"/>
      <c r="LFR32" s="56"/>
      <c r="LFS32" s="56"/>
      <c r="LFT32" s="56"/>
      <c r="LFU32" s="56"/>
      <c r="LFV32" s="56"/>
      <c r="LFW32" s="56"/>
      <c r="LFX32" s="56"/>
      <c r="LFY32" s="56"/>
      <c r="LFZ32" s="56"/>
      <c r="LGA32" s="56"/>
      <c r="LGB32" s="56"/>
      <c r="LGC32" s="56"/>
      <c r="LGD32" s="56"/>
      <c r="LGE32" s="56"/>
      <c r="LGF32" s="56"/>
      <c r="LGG32" s="56"/>
      <c r="LGH32" s="56"/>
      <c r="LGI32" s="56"/>
      <c r="LGJ32" s="56"/>
      <c r="LGK32" s="56"/>
      <c r="LGL32" s="56"/>
      <c r="LGM32" s="56"/>
      <c r="LGN32" s="56"/>
      <c r="LGO32" s="56"/>
      <c r="LGP32" s="56"/>
      <c r="LGQ32" s="56"/>
      <c r="LGR32" s="56"/>
      <c r="LGS32" s="56"/>
      <c r="LGT32" s="56"/>
      <c r="LGU32" s="56"/>
      <c r="LGV32" s="56"/>
      <c r="LGW32" s="56"/>
      <c r="LGX32" s="56"/>
      <c r="LGY32" s="56"/>
      <c r="LGZ32" s="56"/>
      <c r="LHA32" s="56"/>
      <c r="LHB32" s="56"/>
      <c r="LHC32" s="56"/>
      <c r="LHD32" s="56"/>
      <c r="LHE32" s="56"/>
      <c r="LHF32" s="56"/>
      <c r="LHG32" s="56"/>
      <c r="LHH32" s="56"/>
      <c r="LHI32" s="56"/>
      <c r="LHJ32" s="56"/>
      <c r="LHK32" s="56"/>
      <c r="LHL32" s="56"/>
      <c r="LHM32" s="56"/>
      <c r="LHN32" s="56"/>
      <c r="LHO32" s="56"/>
      <c r="LHP32" s="56"/>
      <c r="LHQ32" s="56"/>
      <c r="LHR32" s="56"/>
      <c r="LHS32" s="56"/>
      <c r="LHT32" s="56"/>
      <c r="LHU32" s="56"/>
      <c r="LHV32" s="56"/>
      <c r="LHW32" s="56"/>
      <c r="LHX32" s="56"/>
      <c r="LHY32" s="56"/>
      <c r="LHZ32" s="56"/>
      <c r="LIA32" s="56"/>
      <c r="LIB32" s="56"/>
      <c r="LIC32" s="56"/>
      <c r="LID32" s="56"/>
      <c r="LIE32" s="56"/>
      <c r="LIF32" s="56"/>
      <c r="LIG32" s="56"/>
      <c r="LIH32" s="56"/>
      <c r="LII32" s="56"/>
      <c r="LIJ32" s="56"/>
      <c r="LIK32" s="56"/>
      <c r="LIL32" s="56"/>
      <c r="LIM32" s="56"/>
      <c r="LIN32" s="56"/>
      <c r="LIO32" s="56"/>
      <c r="LIP32" s="56"/>
      <c r="LIQ32" s="56"/>
      <c r="LIR32" s="56"/>
      <c r="LIS32" s="56"/>
      <c r="LIT32" s="56"/>
      <c r="LIU32" s="56"/>
      <c r="LIV32" s="56"/>
      <c r="LIW32" s="56"/>
      <c r="LIX32" s="56"/>
      <c r="LIY32" s="56"/>
      <c r="LIZ32" s="56"/>
      <c r="LJA32" s="56"/>
      <c r="LJB32" s="56"/>
      <c r="LJC32" s="56"/>
      <c r="LJD32" s="56"/>
      <c r="LJE32" s="56"/>
      <c r="LJF32" s="56"/>
      <c r="LJG32" s="56"/>
      <c r="LJH32" s="56"/>
      <c r="LJI32" s="56"/>
      <c r="LJJ32" s="56"/>
      <c r="LJK32" s="56"/>
      <c r="LJL32" s="56"/>
      <c r="LJM32" s="56"/>
      <c r="LJN32" s="56"/>
      <c r="LJO32" s="56"/>
      <c r="LJP32" s="56"/>
      <c r="LJQ32" s="56"/>
      <c r="LJR32" s="56"/>
      <c r="LJS32" s="56"/>
      <c r="LJT32" s="56"/>
      <c r="LJU32" s="56"/>
      <c r="LJV32" s="56"/>
      <c r="LJW32" s="56"/>
      <c r="LJX32" s="56"/>
      <c r="LJY32" s="56"/>
      <c r="LJZ32" s="56"/>
      <c r="LKA32" s="56"/>
      <c r="LKB32" s="56"/>
      <c r="LKC32" s="56"/>
      <c r="LKD32" s="56"/>
      <c r="LKE32" s="56"/>
      <c r="LKF32" s="56"/>
      <c r="LKG32" s="56"/>
      <c r="LKH32" s="56"/>
      <c r="LKI32" s="56"/>
      <c r="LKJ32" s="56"/>
      <c r="LKK32" s="56"/>
      <c r="LKL32" s="56"/>
      <c r="LKM32" s="56"/>
      <c r="LKN32" s="56"/>
      <c r="LKO32" s="56"/>
      <c r="LKP32" s="56"/>
      <c r="LKQ32" s="56"/>
      <c r="LKR32" s="56"/>
      <c r="LKS32" s="56"/>
      <c r="LKT32" s="56"/>
      <c r="LKU32" s="56"/>
      <c r="LKV32" s="56"/>
      <c r="LKW32" s="56"/>
      <c r="LKX32" s="56"/>
      <c r="LKY32" s="56"/>
      <c r="LKZ32" s="56"/>
      <c r="LLA32" s="56"/>
      <c r="LLB32" s="56"/>
      <c r="LLC32" s="56"/>
      <c r="LLD32" s="56"/>
      <c r="LLE32" s="56"/>
      <c r="LLF32" s="56"/>
      <c r="LLG32" s="56"/>
      <c r="LLH32" s="56"/>
      <c r="LLI32" s="56"/>
      <c r="LLJ32" s="56"/>
      <c r="LLK32" s="56"/>
      <c r="LLL32" s="56"/>
      <c r="LLM32" s="56"/>
      <c r="LLN32" s="56"/>
      <c r="LLO32" s="56"/>
      <c r="LLP32" s="56"/>
      <c r="LLQ32" s="56"/>
      <c r="LLR32" s="56"/>
      <c r="LLS32" s="56"/>
      <c r="LLT32" s="56"/>
      <c r="LLU32" s="56"/>
      <c r="LLV32" s="56"/>
      <c r="LLW32" s="56"/>
      <c r="LLX32" s="56"/>
      <c r="LLY32" s="56"/>
      <c r="LLZ32" s="56"/>
      <c r="LMA32" s="56"/>
      <c r="LMB32" s="56"/>
      <c r="LMC32" s="56"/>
      <c r="LMD32" s="56"/>
      <c r="LME32" s="56"/>
      <c r="LMF32" s="56"/>
      <c r="LMG32" s="56"/>
      <c r="LMH32" s="56"/>
      <c r="LMI32" s="56"/>
      <c r="LMJ32" s="56"/>
      <c r="LMK32" s="56"/>
      <c r="LML32" s="56"/>
      <c r="LMM32" s="56"/>
      <c r="LMN32" s="56"/>
      <c r="LMO32" s="56"/>
      <c r="LMP32" s="56"/>
      <c r="LMQ32" s="56"/>
      <c r="LMR32" s="56"/>
      <c r="LMS32" s="56"/>
      <c r="LMT32" s="56"/>
      <c r="LMU32" s="56"/>
      <c r="LMV32" s="56"/>
      <c r="LMW32" s="56"/>
      <c r="LMX32" s="56"/>
      <c r="LMY32" s="56"/>
      <c r="LMZ32" s="56"/>
      <c r="LNA32" s="56"/>
      <c r="LNB32" s="56"/>
      <c r="LNC32" s="56"/>
      <c r="LND32" s="56"/>
      <c r="LNE32" s="56"/>
      <c r="LNF32" s="56"/>
      <c r="LNG32" s="56"/>
      <c r="LNH32" s="56"/>
      <c r="LNI32" s="56"/>
      <c r="LNJ32" s="56"/>
      <c r="LNK32" s="56"/>
      <c r="LNL32" s="56"/>
      <c r="LNM32" s="56"/>
      <c r="LNN32" s="56"/>
      <c r="LNO32" s="56"/>
      <c r="LNP32" s="56"/>
      <c r="LNQ32" s="56"/>
      <c r="LNR32" s="56"/>
      <c r="LNS32" s="56"/>
      <c r="LNT32" s="56"/>
      <c r="LNU32" s="56"/>
      <c r="LNV32" s="56"/>
      <c r="LNW32" s="56"/>
      <c r="LNX32" s="56"/>
      <c r="LNY32" s="56"/>
      <c r="LNZ32" s="56"/>
      <c r="LOA32" s="56"/>
      <c r="LOB32" s="56"/>
      <c r="LOC32" s="56"/>
      <c r="LOD32" s="56"/>
      <c r="LOE32" s="56"/>
      <c r="LOF32" s="56"/>
      <c r="LOG32" s="56"/>
      <c r="LOH32" s="56"/>
      <c r="LOI32" s="56"/>
      <c r="LOJ32" s="56"/>
      <c r="LOK32" s="56"/>
      <c r="LOL32" s="56"/>
      <c r="LOM32" s="56"/>
      <c r="LON32" s="56"/>
      <c r="LOO32" s="56"/>
      <c r="LOP32" s="56"/>
      <c r="LOQ32" s="56"/>
      <c r="LOR32" s="56"/>
      <c r="LOS32" s="56"/>
      <c r="LOT32" s="56"/>
      <c r="LOU32" s="56"/>
      <c r="LOV32" s="56"/>
      <c r="LOW32" s="56"/>
      <c r="LOX32" s="56"/>
      <c r="LOY32" s="56"/>
      <c r="LOZ32" s="56"/>
      <c r="LPA32" s="56"/>
      <c r="LPB32" s="56"/>
      <c r="LPC32" s="56"/>
      <c r="LPD32" s="56"/>
      <c r="LPE32" s="56"/>
      <c r="LPF32" s="56"/>
      <c r="LPG32" s="56"/>
      <c r="LPH32" s="56"/>
      <c r="LPI32" s="56"/>
      <c r="LPJ32" s="56"/>
      <c r="LPK32" s="56"/>
      <c r="LPL32" s="56"/>
      <c r="LPM32" s="56"/>
      <c r="LPN32" s="56"/>
      <c r="LPO32" s="56"/>
      <c r="LPP32" s="56"/>
      <c r="LPQ32" s="56"/>
      <c r="LPR32" s="56"/>
      <c r="LPS32" s="56"/>
      <c r="LPT32" s="56"/>
      <c r="LPU32" s="56"/>
      <c r="LPV32" s="56"/>
      <c r="LPW32" s="56"/>
      <c r="LPX32" s="56"/>
      <c r="LPY32" s="56"/>
      <c r="LPZ32" s="56"/>
      <c r="LQA32" s="56"/>
      <c r="LQB32" s="56"/>
      <c r="LQC32" s="56"/>
      <c r="LQD32" s="56"/>
      <c r="LQE32" s="56"/>
      <c r="LQF32" s="56"/>
      <c r="LQG32" s="56"/>
      <c r="LQH32" s="56"/>
      <c r="LQI32" s="56"/>
      <c r="LQJ32" s="56"/>
      <c r="LQK32" s="56"/>
      <c r="LQL32" s="56"/>
      <c r="LQM32" s="56"/>
      <c r="LQN32" s="56"/>
      <c r="LQO32" s="56"/>
      <c r="LQP32" s="56"/>
      <c r="LQQ32" s="56"/>
      <c r="LQR32" s="56"/>
      <c r="LQS32" s="56"/>
      <c r="LQT32" s="56"/>
      <c r="LQU32" s="56"/>
      <c r="LQV32" s="56"/>
      <c r="LQW32" s="56"/>
      <c r="LQX32" s="56"/>
      <c r="LQY32" s="56"/>
      <c r="LQZ32" s="56"/>
      <c r="LRA32" s="56"/>
      <c r="LRB32" s="56"/>
      <c r="LRC32" s="56"/>
      <c r="LRD32" s="56"/>
      <c r="LRE32" s="56"/>
      <c r="LRF32" s="56"/>
      <c r="LRG32" s="56"/>
      <c r="LRH32" s="56"/>
      <c r="LRI32" s="56"/>
      <c r="LRJ32" s="56"/>
      <c r="LRK32" s="56"/>
      <c r="LRL32" s="56"/>
      <c r="LRM32" s="56"/>
      <c r="LRN32" s="56"/>
      <c r="LRO32" s="56"/>
      <c r="LRP32" s="56"/>
      <c r="LRQ32" s="56"/>
      <c r="LRR32" s="56"/>
      <c r="LRS32" s="56"/>
      <c r="LRT32" s="56"/>
      <c r="LRU32" s="56"/>
      <c r="LRV32" s="56"/>
      <c r="LRW32" s="56"/>
      <c r="LRX32" s="56"/>
      <c r="LRY32" s="56"/>
      <c r="LRZ32" s="56"/>
      <c r="LSA32" s="56"/>
      <c r="LSB32" s="56"/>
      <c r="LSC32" s="56"/>
      <c r="LSD32" s="56"/>
      <c r="LSE32" s="56"/>
      <c r="LSF32" s="56"/>
      <c r="LSG32" s="56"/>
      <c r="LSH32" s="56"/>
      <c r="LSI32" s="56"/>
      <c r="LSJ32" s="56"/>
      <c r="LSK32" s="56"/>
      <c r="LSL32" s="56"/>
      <c r="LSM32" s="56"/>
      <c r="LSN32" s="56"/>
      <c r="LSO32" s="56"/>
      <c r="LSP32" s="56"/>
      <c r="LSQ32" s="56"/>
      <c r="LSR32" s="56"/>
      <c r="LSS32" s="56"/>
      <c r="LST32" s="56"/>
      <c r="LSU32" s="56"/>
      <c r="LSV32" s="56"/>
      <c r="LSW32" s="56"/>
      <c r="LSX32" s="56"/>
      <c r="LSY32" s="56"/>
      <c r="LSZ32" s="56"/>
      <c r="LTA32" s="56"/>
      <c r="LTB32" s="56"/>
      <c r="LTC32" s="56"/>
      <c r="LTD32" s="56"/>
      <c r="LTE32" s="56"/>
      <c r="LTF32" s="56"/>
      <c r="LTG32" s="56"/>
      <c r="LTH32" s="56"/>
      <c r="LTI32" s="56"/>
      <c r="LTJ32" s="56"/>
      <c r="LTK32" s="56"/>
      <c r="LTL32" s="56"/>
      <c r="LTM32" s="56"/>
      <c r="LTN32" s="56"/>
      <c r="LTO32" s="56"/>
      <c r="LTP32" s="56"/>
      <c r="LTQ32" s="56"/>
      <c r="LTR32" s="56"/>
      <c r="LTS32" s="56"/>
      <c r="LTT32" s="56"/>
      <c r="LTU32" s="56"/>
      <c r="LTV32" s="56"/>
      <c r="LTW32" s="56"/>
      <c r="LTX32" s="56"/>
      <c r="LTY32" s="56"/>
      <c r="LTZ32" s="56"/>
      <c r="LUA32" s="56"/>
      <c r="LUB32" s="56"/>
      <c r="LUC32" s="56"/>
      <c r="LUD32" s="56"/>
      <c r="LUE32" s="56"/>
      <c r="LUF32" s="56"/>
      <c r="LUG32" s="56"/>
      <c r="LUH32" s="56"/>
      <c r="LUI32" s="56"/>
      <c r="LUJ32" s="56"/>
      <c r="LUK32" s="56"/>
      <c r="LUL32" s="56"/>
      <c r="LUM32" s="56"/>
      <c r="LUN32" s="56"/>
      <c r="LUO32" s="56"/>
      <c r="LUP32" s="56"/>
      <c r="LUQ32" s="56"/>
      <c r="LUR32" s="56"/>
      <c r="LUS32" s="56"/>
      <c r="LUT32" s="56"/>
      <c r="LUU32" s="56"/>
      <c r="LUV32" s="56"/>
      <c r="LUW32" s="56"/>
      <c r="LUX32" s="56"/>
      <c r="LUY32" s="56"/>
      <c r="LUZ32" s="56"/>
      <c r="LVA32" s="56"/>
      <c r="LVB32" s="56"/>
      <c r="LVC32" s="56"/>
      <c r="LVD32" s="56"/>
      <c r="LVE32" s="56"/>
      <c r="LVF32" s="56"/>
      <c r="LVG32" s="56"/>
      <c r="LVH32" s="56"/>
      <c r="LVI32" s="56"/>
      <c r="LVJ32" s="56"/>
      <c r="LVK32" s="56"/>
      <c r="LVL32" s="56"/>
      <c r="LVM32" s="56"/>
      <c r="LVN32" s="56"/>
      <c r="LVO32" s="56"/>
      <c r="LVP32" s="56"/>
      <c r="LVQ32" s="56"/>
      <c r="LVR32" s="56"/>
      <c r="LVS32" s="56"/>
      <c r="LVT32" s="56"/>
      <c r="LVU32" s="56"/>
      <c r="LVV32" s="56"/>
      <c r="LVW32" s="56"/>
      <c r="LVX32" s="56"/>
      <c r="LVY32" s="56"/>
      <c r="LVZ32" s="56"/>
      <c r="LWA32" s="56"/>
      <c r="LWB32" s="56"/>
      <c r="LWC32" s="56"/>
      <c r="LWD32" s="56"/>
      <c r="LWE32" s="56"/>
      <c r="LWF32" s="56"/>
      <c r="LWG32" s="56"/>
      <c r="LWH32" s="56"/>
      <c r="LWI32" s="56"/>
      <c r="LWJ32" s="56"/>
      <c r="LWK32" s="56"/>
      <c r="LWL32" s="56"/>
      <c r="LWM32" s="56"/>
      <c r="LWN32" s="56"/>
      <c r="LWO32" s="56"/>
      <c r="LWP32" s="56"/>
      <c r="LWQ32" s="56"/>
      <c r="LWR32" s="56"/>
      <c r="LWS32" s="56"/>
      <c r="LWT32" s="56"/>
      <c r="LWU32" s="56"/>
      <c r="LWV32" s="56"/>
      <c r="LWW32" s="56"/>
      <c r="LWX32" s="56"/>
      <c r="LWY32" s="56"/>
      <c r="LWZ32" s="56"/>
      <c r="LXA32" s="56"/>
      <c r="LXB32" s="56"/>
      <c r="LXC32" s="56"/>
      <c r="LXD32" s="56"/>
      <c r="LXE32" s="56"/>
      <c r="LXF32" s="56"/>
      <c r="LXG32" s="56"/>
      <c r="LXH32" s="56"/>
      <c r="LXI32" s="56"/>
      <c r="LXJ32" s="56"/>
      <c r="LXK32" s="56"/>
      <c r="LXL32" s="56"/>
      <c r="LXM32" s="56"/>
      <c r="LXN32" s="56"/>
      <c r="LXO32" s="56"/>
      <c r="LXP32" s="56"/>
      <c r="LXQ32" s="56"/>
      <c r="LXR32" s="56"/>
      <c r="LXS32" s="56"/>
      <c r="LXT32" s="56"/>
      <c r="LXU32" s="56"/>
      <c r="LXV32" s="56"/>
      <c r="LXW32" s="56"/>
      <c r="LXX32" s="56"/>
      <c r="LXY32" s="56"/>
      <c r="LXZ32" s="56"/>
      <c r="LYA32" s="56"/>
      <c r="LYB32" s="56"/>
      <c r="LYC32" s="56"/>
      <c r="LYD32" s="56"/>
      <c r="LYE32" s="56"/>
      <c r="LYF32" s="56"/>
      <c r="LYG32" s="56"/>
      <c r="LYH32" s="56"/>
      <c r="LYI32" s="56"/>
      <c r="LYJ32" s="56"/>
      <c r="LYK32" s="56"/>
      <c r="LYL32" s="56"/>
      <c r="LYM32" s="56"/>
      <c r="LYN32" s="56"/>
      <c r="LYO32" s="56"/>
      <c r="LYP32" s="56"/>
      <c r="LYQ32" s="56"/>
      <c r="LYR32" s="56"/>
      <c r="LYS32" s="56"/>
      <c r="LYT32" s="56"/>
      <c r="LYU32" s="56"/>
      <c r="LYV32" s="56"/>
      <c r="LYW32" s="56"/>
      <c r="LYX32" s="56"/>
      <c r="LYY32" s="56"/>
      <c r="LYZ32" s="56"/>
      <c r="LZA32" s="56"/>
      <c r="LZB32" s="56"/>
      <c r="LZC32" s="56"/>
      <c r="LZD32" s="56"/>
      <c r="LZE32" s="56"/>
      <c r="LZF32" s="56"/>
      <c r="LZG32" s="56"/>
      <c r="LZH32" s="56"/>
      <c r="LZI32" s="56"/>
      <c r="LZJ32" s="56"/>
      <c r="LZK32" s="56"/>
      <c r="LZL32" s="56"/>
      <c r="LZM32" s="56"/>
      <c r="LZN32" s="56"/>
      <c r="LZO32" s="56"/>
      <c r="LZP32" s="56"/>
      <c r="LZQ32" s="56"/>
      <c r="LZR32" s="56"/>
      <c r="LZS32" s="56"/>
      <c r="LZT32" s="56"/>
      <c r="LZU32" s="56"/>
      <c r="LZV32" s="56"/>
      <c r="LZW32" s="56"/>
      <c r="LZX32" s="56"/>
      <c r="LZY32" s="56"/>
      <c r="LZZ32" s="56"/>
      <c r="MAA32" s="56"/>
      <c r="MAB32" s="56"/>
      <c r="MAC32" s="56"/>
      <c r="MAD32" s="56"/>
      <c r="MAE32" s="56"/>
      <c r="MAF32" s="56"/>
      <c r="MAG32" s="56"/>
      <c r="MAH32" s="56"/>
      <c r="MAI32" s="56"/>
      <c r="MAJ32" s="56"/>
      <c r="MAK32" s="56"/>
      <c r="MAL32" s="56"/>
      <c r="MAM32" s="56"/>
      <c r="MAN32" s="56"/>
      <c r="MAO32" s="56"/>
      <c r="MAP32" s="56"/>
      <c r="MAQ32" s="56"/>
      <c r="MAR32" s="56"/>
      <c r="MAS32" s="56"/>
      <c r="MAT32" s="56"/>
      <c r="MAU32" s="56"/>
      <c r="MAV32" s="56"/>
      <c r="MAW32" s="56"/>
      <c r="MAX32" s="56"/>
      <c r="MAY32" s="56"/>
      <c r="MAZ32" s="56"/>
      <c r="MBA32" s="56"/>
      <c r="MBB32" s="56"/>
      <c r="MBC32" s="56"/>
      <c r="MBD32" s="56"/>
      <c r="MBE32" s="56"/>
      <c r="MBF32" s="56"/>
      <c r="MBG32" s="56"/>
      <c r="MBH32" s="56"/>
      <c r="MBI32" s="56"/>
      <c r="MBJ32" s="56"/>
      <c r="MBK32" s="56"/>
      <c r="MBL32" s="56"/>
      <c r="MBM32" s="56"/>
      <c r="MBN32" s="56"/>
      <c r="MBO32" s="56"/>
      <c r="MBP32" s="56"/>
      <c r="MBQ32" s="56"/>
      <c r="MBR32" s="56"/>
      <c r="MBS32" s="56"/>
      <c r="MBT32" s="56"/>
      <c r="MBU32" s="56"/>
      <c r="MBV32" s="56"/>
      <c r="MBW32" s="56"/>
      <c r="MBX32" s="56"/>
      <c r="MBY32" s="56"/>
      <c r="MBZ32" s="56"/>
      <c r="MCA32" s="56"/>
      <c r="MCB32" s="56"/>
      <c r="MCC32" s="56"/>
      <c r="MCD32" s="56"/>
      <c r="MCE32" s="56"/>
      <c r="MCF32" s="56"/>
      <c r="MCG32" s="56"/>
      <c r="MCH32" s="56"/>
      <c r="MCI32" s="56"/>
      <c r="MCJ32" s="56"/>
      <c r="MCK32" s="56"/>
      <c r="MCL32" s="56"/>
      <c r="MCM32" s="56"/>
      <c r="MCN32" s="56"/>
      <c r="MCO32" s="56"/>
      <c r="MCP32" s="56"/>
      <c r="MCQ32" s="56"/>
      <c r="MCR32" s="56"/>
      <c r="MCS32" s="56"/>
      <c r="MCT32" s="56"/>
      <c r="MCU32" s="56"/>
      <c r="MCV32" s="56"/>
      <c r="MCW32" s="56"/>
      <c r="MCX32" s="56"/>
      <c r="MCY32" s="56"/>
      <c r="MCZ32" s="56"/>
      <c r="MDA32" s="56"/>
      <c r="MDB32" s="56"/>
      <c r="MDC32" s="56"/>
      <c r="MDD32" s="56"/>
      <c r="MDE32" s="56"/>
      <c r="MDF32" s="56"/>
      <c r="MDG32" s="56"/>
      <c r="MDH32" s="56"/>
      <c r="MDI32" s="56"/>
      <c r="MDJ32" s="56"/>
      <c r="MDK32" s="56"/>
      <c r="MDL32" s="56"/>
      <c r="MDM32" s="56"/>
      <c r="MDN32" s="56"/>
      <c r="MDO32" s="56"/>
      <c r="MDP32" s="56"/>
      <c r="MDQ32" s="56"/>
      <c r="MDR32" s="56"/>
      <c r="MDS32" s="56"/>
      <c r="MDT32" s="56"/>
      <c r="MDU32" s="56"/>
      <c r="MDV32" s="56"/>
      <c r="MDW32" s="56"/>
      <c r="MDX32" s="56"/>
      <c r="MDY32" s="56"/>
      <c r="MDZ32" s="56"/>
      <c r="MEA32" s="56"/>
      <c r="MEB32" s="56"/>
      <c r="MEC32" s="56"/>
      <c r="MED32" s="56"/>
      <c r="MEE32" s="56"/>
      <c r="MEF32" s="56"/>
      <c r="MEG32" s="56"/>
      <c r="MEH32" s="56"/>
      <c r="MEI32" s="56"/>
      <c r="MEJ32" s="56"/>
      <c r="MEK32" s="56"/>
      <c r="MEL32" s="56"/>
      <c r="MEM32" s="56"/>
      <c r="MEN32" s="56"/>
      <c r="MEO32" s="56"/>
      <c r="MEP32" s="56"/>
      <c r="MEQ32" s="56"/>
      <c r="MER32" s="56"/>
      <c r="MES32" s="56"/>
      <c r="MET32" s="56"/>
      <c r="MEU32" s="56"/>
      <c r="MEV32" s="56"/>
      <c r="MEW32" s="56"/>
      <c r="MEX32" s="56"/>
      <c r="MEY32" s="56"/>
      <c r="MEZ32" s="56"/>
      <c r="MFA32" s="56"/>
      <c r="MFB32" s="56"/>
      <c r="MFC32" s="56"/>
      <c r="MFD32" s="56"/>
      <c r="MFE32" s="56"/>
      <c r="MFF32" s="56"/>
      <c r="MFG32" s="56"/>
      <c r="MFH32" s="56"/>
      <c r="MFI32" s="56"/>
      <c r="MFJ32" s="56"/>
      <c r="MFK32" s="56"/>
      <c r="MFL32" s="56"/>
      <c r="MFM32" s="56"/>
      <c r="MFN32" s="56"/>
      <c r="MFO32" s="56"/>
      <c r="MFP32" s="56"/>
      <c r="MFQ32" s="56"/>
      <c r="MFR32" s="56"/>
      <c r="MFS32" s="56"/>
      <c r="MFT32" s="56"/>
      <c r="MFU32" s="56"/>
      <c r="MFV32" s="56"/>
      <c r="MFW32" s="56"/>
      <c r="MFX32" s="56"/>
      <c r="MFY32" s="56"/>
      <c r="MFZ32" s="56"/>
      <c r="MGA32" s="56"/>
      <c r="MGB32" s="56"/>
      <c r="MGC32" s="56"/>
      <c r="MGD32" s="56"/>
      <c r="MGE32" s="56"/>
      <c r="MGF32" s="56"/>
      <c r="MGG32" s="56"/>
      <c r="MGH32" s="56"/>
      <c r="MGI32" s="56"/>
      <c r="MGJ32" s="56"/>
      <c r="MGK32" s="56"/>
      <c r="MGL32" s="56"/>
      <c r="MGM32" s="56"/>
      <c r="MGN32" s="56"/>
      <c r="MGO32" s="56"/>
      <c r="MGP32" s="56"/>
      <c r="MGQ32" s="56"/>
      <c r="MGR32" s="56"/>
      <c r="MGS32" s="56"/>
      <c r="MGT32" s="56"/>
      <c r="MGU32" s="56"/>
      <c r="MGV32" s="56"/>
      <c r="MGW32" s="56"/>
      <c r="MGX32" s="56"/>
      <c r="MGY32" s="56"/>
      <c r="MGZ32" s="56"/>
      <c r="MHA32" s="56"/>
      <c r="MHB32" s="56"/>
      <c r="MHC32" s="56"/>
      <c r="MHD32" s="56"/>
      <c r="MHE32" s="56"/>
      <c r="MHF32" s="56"/>
      <c r="MHG32" s="56"/>
      <c r="MHH32" s="56"/>
      <c r="MHI32" s="56"/>
      <c r="MHJ32" s="56"/>
      <c r="MHK32" s="56"/>
      <c r="MHL32" s="56"/>
      <c r="MHM32" s="56"/>
      <c r="MHN32" s="56"/>
      <c r="MHO32" s="56"/>
      <c r="MHP32" s="56"/>
      <c r="MHQ32" s="56"/>
      <c r="MHR32" s="56"/>
      <c r="MHS32" s="56"/>
      <c r="MHT32" s="56"/>
      <c r="MHU32" s="56"/>
      <c r="MHV32" s="56"/>
      <c r="MHW32" s="56"/>
      <c r="MHX32" s="56"/>
      <c r="MHY32" s="56"/>
      <c r="MHZ32" s="56"/>
      <c r="MIA32" s="56"/>
      <c r="MIB32" s="56"/>
      <c r="MIC32" s="56"/>
      <c r="MID32" s="56"/>
      <c r="MIE32" s="56"/>
      <c r="MIF32" s="56"/>
      <c r="MIG32" s="56"/>
      <c r="MIH32" s="56"/>
      <c r="MII32" s="56"/>
      <c r="MIJ32" s="56"/>
      <c r="MIK32" s="56"/>
      <c r="MIL32" s="56"/>
      <c r="MIM32" s="56"/>
      <c r="MIN32" s="56"/>
      <c r="MIO32" s="56"/>
      <c r="MIP32" s="56"/>
      <c r="MIQ32" s="56"/>
      <c r="MIR32" s="56"/>
      <c r="MIS32" s="56"/>
      <c r="MIT32" s="56"/>
      <c r="MIU32" s="56"/>
      <c r="MIV32" s="56"/>
      <c r="MIW32" s="56"/>
      <c r="MIX32" s="56"/>
      <c r="MIY32" s="56"/>
      <c r="MIZ32" s="56"/>
      <c r="MJA32" s="56"/>
      <c r="MJB32" s="56"/>
      <c r="MJC32" s="56"/>
      <c r="MJD32" s="56"/>
      <c r="MJE32" s="56"/>
      <c r="MJF32" s="56"/>
      <c r="MJG32" s="56"/>
      <c r="MJH32" s="56"/>
      <c r="MJI32" s="56"/>
      <c r="MJJ32" s="56"/>
      <c r="MJK32" s="56"/>
      <c r="MJL32" s="56"/>
      <c r="MJM32" s="56"/>
      <c r="MJN32" s="56"/>
      <c r="MJO32" s="56"/>
      <c r="MJP32" s="56"/>
      <c r="MJQ32" s="56"/>
      <c r="MJR32" s="56"/>
      <c r="MJS32" s="56"/>
      <c r="MJT32" s="56"/>
      <c r="MJU32" s="56"/>
      <c r="MJV32" s="56"/>
      <c r="MJW32" s="56"/>
      <c r="MJX32" s="56"/>
      <c r="MJY32" s="56"/>
      <c r="MJZ32" s="56"/>
      <c r="MKA32" s="56"/>
      <c r="MKB32" s="56"/>
      <c r="MKC32" s="56"/>
      <c r="MKD32" s="56"/>
      <c r="MKE32" s="56"/>
      <c r="MKF32" s="56"/>
      <c r="MKG32" s="56"/>
      <c r="MKH32" s="56"/>
      <c r="MKI32" s="56"/>
      <c r="MKJ32" s="56"/>
      <c r="MKK32" s="56"/>
      <c r="MKL32" s="56"/>
      <c r="MKM32" s="56"/>
      <c r="MKN32" s="56"/>
      <c r="MKO32" s="56"/>
      <c r="MKP32" s="56"/>
      <c r="MKQ32" s="56"/>
      <c r="MKR32" s="56"/>
      <c r="MKS32" s="56"/>
      <c r="MKT32" s="56"/>
      <c r="MKU32" s="56"/>
      <c r="MKV32" s="56"/>
      <c r="MKW32" s="56"/>
      <c r="MKX32" s="56"/>
      <c r="MKY32" s="56"/>
      <c r="MKZ32" s="56"/>
      <c r="MLA32" s="56"/>
      <c r="MLB32" s="56"/>
      <c r="MLC32" s="56"/>
      <c r="MLD32" s="56"/>
      <c r="MLE32" s="56"/>
      <c r="MLF32" s="56"/>
      <c r="MLG32" s="56"/>
      <c r="MLH32" s="56"/>
      <c r="MLI32" s="56"/>
      <c r="MLJ32" s="56"/>
      <c r="MLK32" s="56"/>
      <c r="MLL32" s="56"/>
      <c r="MLM32" s="56"/>
      <c r="MLN32" s="56"/>
      <c r="MLO32" s="56"/>
      <c r="MLP32" s="56"/>
      <c r="MLQ32" s="56"/>
      <c r="MLR32" s="56"/>
      <c r="MLS32" s="56"/>
      <c r="MLT32" s="56"/>
      <c r="MLU32" s="56"/>
      <c r="MLV32" s="56"/>
      <c r="MLW32" s="56"/>
      <c r="MLX32" s="56"/>
      <c r="MLY32" s="56"/>
      <c r="MLZ32" s="56"/>
      <c r="MMA32" s="56"/>
      <c r="MMB32" s="56"/>
      <c r="MMC32" s="56"/>
      <c r="MMD32" s="56"/>
      <c r="MME32" s="56"/>
      <c r="MMF32" s="56"/>
      <c r="MMG32" s="56"/>
      <c r="MMH32" s="56"/>
      <c r="MMI32" s="56"/>
      <c r="MMJ32" s="56"/>
      <c r="MMK32" s="56"/>
      <c r="MML32" s="56"/>
      <c r="MMM32" s="56"/>
      <c r="MMN32" s="56"/>
      <c r="MMO32" s="56"/>
      <c r="MMP32" s="56"/>
      <c r="MMQ32" s="56"/>
      <c r="MMR32" s="56"/>
      <c r="MMS32" s="56"/>
      <c r="MMT32" s="56"/>
      <c r="MMU32" s="56"/>
      <c r="MMV32" s="56"/>
      <c r="MMW32" s="56"/>
      <c r="MMX32" s="56"/>
      <c r="MMY32" s="56"/>
      <c r="MMZ32" s="56"/>
      <c r="MNA32" s="56"/>
      <c r="MNB32" s="56"/>
      <c r="MNC32" s="56"/>
      <c r="MND32" s="56"/>
      <c r="MNE32" s="56"/>
      <c r="MNF32" s="56"/>
      <c r="MNG32" s="56"/>
      <c r="MNH32" s="56"/>
      <c r="MNI32" s="56"/>
      <c r="MNJ32" s="56"/>
      <c r="MNK32" s="56"/>
      <c r="MNL32" s="56"/>
      <c r="MNM32" s="56"/>
      <c r="MNN32" s="56"/>
      <c r="MNO32" s="56"/>
      <c r="MNP32" s="56"/>
      <c r="MNQ32" s="56"/>
      <c r="MNR32" s="56"/>
      <c r="MNS32" s="56"/>
      <c r="MNT32" s="56"/>
      <c r="MNU32" s="56"/>
      <c r="MNV32" s="56"/>
      <c r="MNW32" s="56"/>
      <c r="MNX32" s="56"/>
      <c r="MNY32" s="56"/>
      <c r="MNZ32" s="56"/>
      <c r="MOA32" s="56"/>
      <c r="MOB32" s="56"/>
      <c r="MOC32" s="56"/>
      <c r="MOD32" s="56"/>
      <c r="MOE32" s="56"/>
      <c r="MOF32" s="56"/>
      <c r="MOG32" s="56"/>
      <c r="MOH32" s="56"/>
      <c r="MOI32" s="56"/>
      <c r="MOJ32" s="56"/>
      <c r="MOK32" s="56"/>
      <c r="MOL32" s="56"/>
      <c r="MOM32" s="56"/>
      <c r="MON32" s="56"/>
      <c r="MOO32" s="56"/>
      <c r="MOP32" s="56"/>
      <c r="MOQ32" s="56"/>
      <c r="MOR32" s="56"/>
      <c r="MOS32" s="56"/>
      <c r="MOT32" s="56"/>
      <c r="MOU32" s="56"/>
      <c r="MOV32" s="56"/>
      <c r="MOW32" s="56"/>
      <c r="MOX32" s="56"/>
      <c r="MOY32" s="56"/>
      <c r="MOZ32" s="56"/>
      <c r="MPA32" s="56"/>
      <c r="MPB32" s="56"/>
      <c r="MPC32" s="56"/>
      <c r="MPD32" s="56"/>
      <c r="MPE32" s="56"/>
      <c r="MPF32" s="56"/>
      <c r="MPG32" s="56"/>
      <c r="MPH32" s="56"/>
      <c r="MPI32" s="56"/>
      <c r="MPJ32" s="56"/>
      <c r="MPK32" s="56"/>
      <c r="MPL32" s="56"/>
      <c r="MPM32" s="56"/>
      <c r="MPN32" s="56"/>
      <c r="MPO32" s="56"/>
      <c r="MPP32" s="56"/>
      <c r="MPQ32" s="56"/>
      <c r="MPR32" s="56"/>
      <c r="MPS32" s="56"/>
      <c r="MPT32" s="56"/>
      <c r="MPU32" s="56"/>
      <c r="MPV32" s="56"/>
      <c r="MPW32" s="56"/>
      <c r="MPX32" s="56"/>
      <c r="MPY32" s="56"/>
      <c r="MPZ32" s="56"/>
      <c r="MQA32" s="56"/>
      <c r="MQB32" s="56"/>
      <c r="MQC32" s="56"/>
      <c r="MQD32" s="56"/>
      <c r="MQE32" s="56"/>
      <c r="MQF32" s="56"/>
      <c r="MQG32" s="56"/>
      <c r="MQH32" s="56"/>
      <c r="MQI32" s="56"/>
      <c r="MQJ32" s="56"/>
      <c r="MQK32" s="56"/>
      <c r="MQL32" s="56"/>
      <c r="MQM32" s="56"/>
      <c r="MQN32" s="56"/>
      <c r="MQO32" s="56"/>
      <c r="MQP32" s="56"/>
      <c r="MQQ32" s="56"/>
      <c r="MQR32" s="56"/>
      <c r="MQS32" s="56"/>
      <c r="MQT32" s="56"/>
      <c r="MQU32" s="56"/>
      <c r="MQV32" s="56"/>
      <c r="MQW32" s="56"/>
      <c r="MQX32" s="56"/>
      <c r="MQY32" s="56"/>
      <c r="MQZ32" s="56"/>
      <c r="MRA32" s="56"/>
      <c r="MRB32" s="56"/>
      <c r="MRC32" s="56"/>
      <c r="MRD32" s="56"/>
      <c r="MRE32" s="56"/>
      <c r="MRF32" s="56"/>
      <c r="MRG32" s="56"/>
      <c r="MRH32" s="56"/>
      <c r="MRI32" s="56"/>
      <c r="MRJ32" s="56"/>
      <c r="MRK32" s="56"/>
      <c r="MRL32" s="56"/>
      <c r="MRM32" s="56"/>
      <c r="MRN32" s="56"/>
      <c r="MRO32" s="56"/>
      <c r="MRP32" s="56"/>
      <c r="MRQ32" s="56"/>
      <c r="MRR32" s="56"/>
      <c r="MRS32" s="56"/>
      <c r="MRT32" s="56"/>
      <c r="MRU32" s="56"/>
      <c r="MRV32" s="56"/>
      <c r="MRW32" s="56"/>
      <c r="MRX32" s="56"/>
      <c r="MRY32" s="56"/>
      <c r="MRZ32" s="56"/>
      <c r="MSA32" s="56"/>
      <c r="MSB32" s="56"/>
      <c r="MSC32" s="56"/>
      <c r="MSD32" s="56"/>
      <c r="MSE32" s="56"/>
      <c r="MSF32" s="56"/>
      <c r="MSG32" s="56"/>
      <c r="MSH32" s="56"/>
      <c r="MSI32" s="56"/>
      <c r="MSJ32" s="56"/>
      <c r="MSK32" s="56"/>
      <c r="MSL32" s="56"/>
      <c r="MSM32" s="56"/>
      <c r="MSN32" s="56"/>
      <c r="MSO32" s="56"/>
      <c r="MSP32" s="56"/>
      <c r="MSQ32" s="56"/>
      <c r="MSR32" s="56"/>
      <c r="MSS32" s="56"/>
      <c r="MST32" s="56"/>
      <c r="MSU32" s="56"/>
      <c r="MSV32" s="56"/>
      <c r="MSW32" s="56"/>
      <c r="MSX32" s="56"/>
      <c r="MSY32" s="56"/>
      <c r="MSZ32" s="56"/>
      <c r="MTA32" s="56"/>
      <c r="MTB32" s="56"/>
      <c r="MTC32" s="56"/>
      <c r="MTD32" s="56"/>
      <c r="MTE32" s="56"/>
      <c r="MTF32" s="56"/>
      <c r="MTG32" s="56"/>
      <c r="MTH32" s="56"/>
      <c r="MTI32" s="56"/>
      <c r="MTJ32" s="56"/>
      <c r="MTK32" s="56"/>
      <c r="MTL32" s="56"/>
      <c r="MTM32" s="56"/>
      <c r="MTN32" s="56"/>
      <c r="MTO32" s="56"/>
      <c r="MTP32" s="56"/>
      <c r="MTQ32" s="56"/>
      <c r="MTR32" s="56"/>
      <c r="MTS32" s="56"/>
      <c r="MTT32" s="56"/>
      <c r="MTU32" s="56"/>
      <c r="MTV32" s="56"/>
      <c r="MTW32" s="56"/>
      <c r="MTX32" s="56"/>
      <c r="MTY32" s="56"/>
      <c r="MTZ32" s="56"/>
      <c r="MUA32" s="56"/>
      <c r="MUB32" s="56"/>
      <c r="MUC32" s="56"/>
      <c r="MUD32" s="56"/>
      <c r="MUE32" s="56"/>
      <c r="MUF32" s="56"/>
      <c r="MUG32" s="56"/>
      <c r="MUH32" s="56"/>
      <c r="MUI32" s="56"/>
      <c r="MUJ32" s="56"/>
      <c r="MUK32" s="56"/>
      <c r="MUL32" s="56"/>
      <c r="MUM32" s="56"/>
      <c r="MUN32" s="56"/>
      <c r="MUO32" s="56"/>
      <c r="MUP32" s="56"/>
      <c r="MUQ32" s="56"/>
      <c r="MUR32" s="56"/>
      <c r="MUS32" s="56"/>
      <c r="MUT32" s="56"/>
      <c r="MUU32" s="56"/>
      <c r="MUV32" s="56"/>
      <c r="MUW32" s="56"/>
      <c r="MUX32" s="56"/>
      <c r="MUY32" s="56"/>
      <c r="MUZ32" s="56"/>
      <c r="MVA32" s="56"/>
      <c r="MVB32" s="56"/>
      <c r="MVC32" s="56"/>
      <c r="MVD32" s="56"/>
      <c r="MVE32" s="56"/>
      <c r="MVF32" s="56"/>
      <c r="MVG32" s="56"/>
      <c r="MVH32" s="56"/>
      <c r="MVI32" s="56"/>
      <c r="MVJ32" s="56"/>
      <c r="MVK32" s="56"/>
      <c r="MVL32" s="56"/>
      <c r="MVM32" s="56"/>
      <c r="MVN32" s="56"/>
      <c r="MVO32" s="56"/>
      <c r="MVP32" s="56"/>
      <c r="MVQ32" s="56"/>
      <c r="MVR32" s="56"/>
      <c r="MVS32" s="56"/>
      <c r="MVT32" s="56"/>
      <c r="MVU32" s="56"/>
      <c r="MVV32" s="56"/>
      <c r="MVW32" s="56"/>
      <c r="MVX32" s="56"/>
      <c r="MVY32" s="56"/>
      <c r="MVZ32" s="56"/>
      <c r="MWA32" s="56"/>
      <c r="MWB32" s="56"/>
      <c r="MWC32" s="56"/>
      <c r="MWD32" s="56"/>
      <c r="MWE32" s="56"/>
      <c r="MWF32" s="56"/>
      <c r="MWG32" s="56"/>
      <c r="MWH32" s="56"/>
      <c r="MWI32" s="56"/>
      <c r="MWJ32" s="56"/>
      <c r="MWK32" s="56"/>
      <c r="MWL32" s="56"/>
      <c r="MWM32" s="56"/>
      <c r="MWN32" s="56"/>
      <c r="MWO32" s="56"/>
      <c r="MWP32" s="56"/>
      <c r="MWQ32" s="56"/>
      <c r="MWR32" s="56"/>
      <c r="MWS32" s="56"/>
      <c r="MWT32" s="56"/>
      <c r="MWU32" s="56"/>
      <c r="MWV32" s="56"/>
      <c r="MWW32" s="56"/>
      <c r="MWX32" s="56"/>
      <c r="MWY32" s="56"/>
      <c r="MWZ32" s="56"/>
      <c r="MXA32" s="56"/>
      <c r="MXB32" s="56"/>
      <c r="MXC32" s="56"/>
      <c r="MXD32" s="56"/>
      <c r="MXE32" s="56"/>
      <c r="MXF32" s="56"/>
      <c r="MXG32" s="56"/>
      <c r="MXH32" s="56"/>
      <c r="MXI32" s="56"/>
      <c r="MXJ32" s="56"/>
      <c r="MXK32" s="56"/>
      <c r="MXL32" s="56"/>
      <c r="MXM32" s="56"/>
      <c r="MXN32" s="56"/>
      <c r="MXO32" s="56"/>
      <c r="MXP32" s="56"/>
      <c r="MXQ32" s="56"/>
      <c r="MXR32" s="56"/>
      <c r="MXS32" s="56"/>
      <c r="MXT32" s="56"/>
      <c r="MXU32" s="56"/>
      <c r="MXV32" s="56"/>
      <c r="MXW32" s="56"/>
      <c r="MXX32" s="56"/>
      <c r="MXY32" s="56"/>
      <c r="MXZ32" s="56"/>
      <c r="MYA32" s="56"/>
      <c r="MYB32" s="56"/>
      <c r="MYC32" s="56"/>
      <c r="MYD32" s="56"/>
      <c r="MYE32" s="56"/>
      <c r="MYF32" s="56"/>
      <c r="MYG32" s="56"/>
      <c r="MYH32" s="56"/>
      <c r="MYI32" s="56"/>
      <c r="MYJ32" s="56"/>
      <c r="MYK32" s="56"/>
      <c r="MYL32" s="56"/>
      <c r="MYM32" s="56"/>
      <c r="MYN32" s="56"/>
      <c r="MYO32" s="56"/>
      <c r="MYP32" s="56"/>
      <c r="MYQ32" s="56"/>
      <c r="MYR32" s="56"/>
      <c r="MYS32" s="56"/>
      <c r="MYT32" s="56"/>
      <c r="MYU32" s="56"/>
      <c r="MYV32" s="56"/>
      <c r="MYW32" s="56"/>
      <c r="MYX32" s="56"/>
      <c r="MYY32" s="56"/>
      <c r="MYZ32" s="56"/>
      <c r="MZA32" s="56"/>
      <c r="MZB32" s="56"/>
      <c r="MZC32" s="56"/>
      <c r="MZD32" s="56"/>
      <c r="MZE32" s="56"/>
      <c r="MZF32" s="56"/>
      <c r="MZG32" s="56"/>
      <c r="MZH32" s="56"/>
      <c r="MZI32" s="56"/>
      <c r="MZJ32" s="56"/>
      <c r="MZK32" s="56"/>
      <c r="MZL32" s="56"/>
      <c r="MZM32" s="56"/>
      <c r="MZN32" s="56"/>
      <c r="MZO32" s="56"/>
      <c r="MZP32" s="56"/>
      <c r="MZQ32" s="56"/>
      <c r="MZR32" s="56"/>
      <c r="MZS32" s="56"/>
      <c r="MZT32" s="56"/>
      <c r="MZU32" s="56"/>
      <c r="MZV32" s="56"/>
      <c r="MZW32" s="56"/>
      <c r="MZX32" s="56"/>
      <c r="MZY32" s="56"/>
      <c r="MZZ32" s="56"/>
      <c r="NAA32" s="56"/>
      <c r="NAB32" s="56"/>
      <c r="NAC32" s="56"/>
      <c r="NAD32" s="56"/>
      <c r="NAE32" s="56"/>
      <c r="NAF32" s="56"/>
      <c r="NAG32" s="56"/>
      <c r="NAH32" s="56"/>
      <c r="NAI32" s="56"/>
      <c r="NAJ32" s="56"/>
      <c r="NAK32" s="56"/>
      <c r="NAL32" s="56"/>
      <c r="NAM32" s="56"/>
      <c r="NAN32" s="56"/>
      <c r="NAO32" s="56"/>
      <c r="NAP32" s="56"/>
      <c r="NAQ32" s="56"/>
      <c r="NAR32" s="56"/>
      <c r="NAS32" s="56"/>
      <c r="NAT32" s="56"/>
      <c r="NAU32" s="56"/>
      <c r="NAV32" s="56"/>
      <c r="NAW32" s="56"/>
      <c r="NAX32" s="56"/>
      <c r="NAY32" s="56"/>
      <c r="NAZ32" s="56"/>
      <c r="NBA32" s="56"/>
      <c r="NBB32" s="56"/>
      <c r="NBC32" s="56"/>
      <c r="NBD32" s="56"/>
      <c r="NBE32" s="56"/>
      <c r="NBF32" s="56"/>
      <c r="NBG32" s="56"/>
      <c r="NBH32" s="56"/>
      <c r="NBI32" s="56"/>
      <c r="NBJ32" s="56"/>
      <c r="NBK32" s="56"/>
      <c r="NBL32" s="56"/>
      <c r="NBM32" s="56"/>
      <c r="NBN32" s="56"/>
      <c r="NBO32" s="56"/>
      <c r="NBP32" s="56"/>
      <c r="NBQ32" s="56"/>
      <c r="NBR32" s="56"/>
      <c r="NBS32" s="56"/>
      <c r="NBT32" s="56"/>
      <c r="NBU32" s="56"/>
      <c r="NBV32" s="56"/>
      <c r="NBW32" s="56"/>
      <c r="NBX32" s="56"/>
      <c r="NBY32" s="56"/>
      <c r="NBZ32" s="56"/>
      <c r="NCA32" s="56"/>
      <c r="NCB32" s="56"/>
      <c r="NCC32" s="56"/>
      <c r="NCD32" s="56"/>
      <c r="NCE32" s="56"/>
      <c r="NCF32" s="56"/>
      <c r="NCG32" s="56"/>
      <c r="NCH32" s="56"/>
      <c r="NCI32" s="56"/>
      <c r="NCJ32" s="56"/>
      <c r="NCK32" s="56"/>
      <c r="NCL32" s="56"/>
      <c r="NCM32" s="56"/>
      <c r="NCN32" s="56"/>
      <c r="NCO32" s="56"/>
      <c r="NCP32" s="56"/>
      <c r="NCQ32" s="56"/>
      <c r="NCR32" s="56"/>
      <c r="NCS32" s="56"/>
      <c r="NCT32" s="56"/>
      <c r="NCU32" s="56"/>
      <c r="NCV32" s="56"/>
      <c r="NCW32" s="56"/>
      <c r="NCX32" s="56"/>
      <c r="NCY32" s="56"/>
      <c r="NCZ32" s="56"/>
      <c r="NDA32" s="56"/>
      <c r="NDB32" s="56"/>
      <c r="NDC32" s="56"/>
      <c r="NDD32" s="56"/>
      <c r="NDE32" s="56"/>
      <c r="NDF32" s="56"/>
      <c r="NDG32" s="56"/>
      <c r="NDH32" s="56"/>
      <c r="NDI32" s="56"/>
      <c r="NDJ32" s="56"/>
      <c r="NDK32" s="56"/>
      <c r="NDL32" s="56"/>
      <c r="NDM32" s="56"/>
      <c r="NDN32" s="56"/>
      <c r="NDO32" s="56"/>
      <c r="NDP32" s="56"/>
      <c r="NDQ32" s="56"/>
      <c r="NDR32" s="56"/>
      <c r="NDS32" s="56"/>
      <c r="NDT32" s="56"/>
      <c r="NDU32" s="56"/>
      <c r="NDV32" s="56"/>
      <c r="NDW32" s="56"/>
      <c r="NDX32" s="56"/>
      <c r="NDY32" s="56"/>
      <c r="NDZ32" s="56"/>
      <c r="NEA32" s="56"/>
      <c r="NEB32" s="56"/>
      <c r="NEC32" s="56"/>
      <c r="NED32" s="56"/>
      <c r="NEE32" s="56"/>
      <c r="NEF32" s="56"/>
      <c r="NEG32" s="56"/>
      <c r="NEH32" s="56"/>
      <c r="NEI32" s="56"/>
      <c r="NEJ32" s="56"/>
      <c r="NEK32" s="56"/>
      <c r="NEL32" s="56"/>
      <c r="NEM32" s="56"/>
      <c r="NEN32" s="56"/>
      <c r="NEO32" s="56"/>
      <c r="NEP32" s="56"/>
      <c r="NEQ32" s="56"/>
      <c r="NER32" s="56"/>
      <c r="NES32" s="56"/>
      <c r="NET32" s="56"/>
      <c r="NEU32" s="56"/>
      <c r="NEV32" s="56"/>
      <c r="NEW32" s="56"/>
      <c r="NEX32" s="56"/>
      <c r="NEY32" s="56"/>
      <c r="NEZ32" s="56"/>
      <c r="NFA32" s="56"/>
      <c r="NFB32" s="56"/>
      <c r="NFC32" s="56"/>
      <c r="NFD32" s="56"/>
      <c r="NFE32" s="56"/>
      <c r="NFF32" s="56"/>
      <c r="NFG32" s="56"/>
      <c r="NFH32" s="56"/>
      <c r="NFI32" s="56"/>
      <c r="NFJ32" s="56"/>
      <c r="NFK32" s="56"/>
      <c r="NFL32" s="56"/>
      <c r="NFM32" s="56"/>
      <c r="NFN32" s="56"/>
      <c r="NFO32" s="56"/>
      <c r="NFP32" s="56"/>
      <c r="NFQ32" s="56"/>
      <c r="NFR32" s="56"/>
      <c r="NFS32" s="56"/>
      <c r="NFT32" s="56"/>
      <c r="NFU32" s="56"/>
      <c r="NFV32" s="56"/>
      <c r="NFW32" s="56"/>
      <c r="NFX32" s="56"/>
      <c r="NFY32" s="56"/>
      <c r="NFZ32" s="56"/>
      <c r="NGA32" s="56"/>
      <c r="NGB32" s="56"/>
      <c r="NGC32" s="56"/>
      <c r="NGD32" s="56"/>
      <c r="NGE32" s="56"/>
      <c r="NGF32" s="56"/>
      <c r="NGG32" s="56"/>
      <c r="NGH32" s="56"/>
      <c r="NGI32" s="56"/>
      <c r="NGJ32" s="56"/>
      <c r="NGK32" s="56"/>
      <c r="NGL32" s="56"/>
      <c r="NGM32" s="56"/>
      <c r="NGN32" s="56"/>
      <c r="NGO32" s="56"/>
      <c r="NGP32" s="56"/>
      <c r="NGQ32" s="56"/>
      <c r="NGR32" s="56"/>
      <c r="NGS32" s="56"/>
      <c r="NGT32" s="56"/>
      <c r="NGU32" s="56"/>
      <c r="NGV32" s="56"/>
      <c r="NGW32" s="56"/>
      <c r="NGX32" s="56"/>
      <c r="NGY32" s="56"/>
      <c r="NGZ32" s="56"/>
      <c r="NHA32" s="56"/>
      <c r="NHB32" s="56"/>
      <c r="NHC32" s="56"/>
      <c r="NHD32" s="56"/>
      <c r="NHE32" s="56"/>
      <c r="NHF32" s="56"/>
      <c r="NHG32" s="56"/>
      <c r="NHH32" s="56"/>
      <c r="NHI32" s="56"/>
      <c r="NHJ32" s="56"/>
      <c r="NHK32" s="56"/>
      <c r="NHL32" s="56"/>
      <c r="NHM32" s="56"/>
      <c r="NHN32" s="56"/>
      <c r="NHO32" s="56"/>
      <c r="NHP32" s="56"/>
      <c r="NHQ32" s="56"/>
      <c r="NHR32" s="56"/>
      <c r="NHS32" s="56"/>
      <c r="NHT32" s="56"/>
      <c r="NHU32" s="56"/>
      <c r="NHV32" s="56"/>
      <c r="NHW32" s="56"/>
      <c r="NHX32" s="56"/>
      <c r="NHY32" s="56"/>
      <c r="NHZ32" s="56"/>
      <c r="NIA32" s="56"/>
      <c r="NIB32" s="56"/>
      <c r="NIC32" s="56"/>
      <c r="NID32" s="56"/>
      <c r="NIE32" s="56"/>
      <c r="NIF32" s="56"/>
      <c r="NIG32" s="56"/>
      <c r="NIH32" s="56"/>
      <c r="NII32" s="56"/>
      <c r="NIJ32" s="56"/>
      <c r="NIK32" s="56"/>
      <c r="NIL32" s="56"/>
      <c r="NIM32" s="56"/>
      <c r="NIN32" s="56"/>
      <c r="NIO32" s="56"/>
      <c r="NIP32" s="56"/>
      <c r="NIQ32" s="56"/>
      <c r="NIR32" s="56"/>
      <c r="NIS32" s="56"/>
      <c r="NIT32" s="56"/>
      <c r="NIU32" s="56"/>
      <c r="NIV32" s="56"/>
      <c r="NIW32" s="56"/>
      <c r="NIX32" s="56"/>
      <c r="NIY32" s="56"/>
      <c r="NIZ32" s="56"/>
      <c r="NJA32" s="56"/>
      <c r="NJB32" s="56"/>
      <c r="NJC32" s="56"/>
      <c r="NJD32" s="56"/>
      <c r="NJE32" s="56"/>
      <c r="NJF32" s="56"/>
      <c r="NJG32" s="56"/>
      <c r="NJH32" s="56"/>
      <c r="NJI32" s="56"/>
      <c r="NJJ32" s="56"/>
      <c r="NJK32" s="56"/>
      <c r="NJL32" s="56"/>
      <c r="NJM32" s="56"/>
      <c r="NJN32" s="56"/>
      <c r="NJO32" s="56"/>
      <c r="NJP32" s="56"/>
      <c r="NJQ32" s="56"/>
      <c r="NJR32" s="56"/>
      <c r="NJS32" s="56"/>
      <c r="NJT32" s="56"/>
      <c r="NJU32" s="56"/>
      <c r="NJV32" s="56"/>
      <c r="NJW32" s="56"/>
      <c r="NJX32" s="56"/>
      <c r="NJY32" s="56"/>
      <c r="NJZ32" s="56"/>
      <c r="NKA32" s="56"/>
      <c r="NKB32" s="56"/>
      <c r="NKC32" s="56"/>
      <c r="NKD32" s="56"/>
      <c r="NKE32" s="56"/>
      <c r="NKF32" s="56"/>
      <c r="NKG32" s="56"/>
      <c r="NKH32" s="56"/>
      <c r="NKI32" s="56"/>
      <c r="NKJ32" s="56"/>
      <c r="NKK32" s="56"/>
      <c r="NKL32" s="56"/>
      <c r="NKM32" s="56"/>
      <c r="NKN32" s="56"/>
      <c r="NKO32" s="56"/>
      <c r="NKP32" s="56"/>
      <c r="NKQ32" s="56"/>
      <c r="NKR32" s="56"/>
      <c r="NKS32" s="56"/>
      <c r="NKT32" s="56"/>
      <c r="NKU32" s="56"/>
      <c r="NKV32" s="56"/>
      <c r="NKW32" s="56"/>
      <c r="NKX32" s="56"/>
      <c r="NKY32" s="56"/>
      <c r="NKZ32" s="56"/>
      <c r="NLA32" s="56"/>
      <c r="NLB32" s="56"/>
      <c r="NLC32" s="56"/>
      <c r="NLD32" s="56"/>
      <c r="NLE32" s="56"/>
      <c r="NLF32" s="56"/>
      <c r="NLG32" s="56"/>
      <c r="NLH32" s="56"/>
      <c r="NLI32" s="56"/>
      <c r="NLJ32" s="56"/>
      <c r="NLK32" s="56"/>
      <c r="NLL32" s="56"/>
      <c r="NLM32" s="56"/>
      <c r="NLN32" s="56"/>
      <c r="NLO32" s="56"/>
      <c r="NLP32" s="56"/>
      <c r="NLQ32" s="56"/>
      <c r="NLR32" s="56"/>
      <c r="NLS32" s="56"/>
      <c r="NLT32" s="56"/>
      <c r="NLU32" s="56"/>
      <c r="NLV32" s="56"/>
      <c r="NLW32" s="56"/>
      <c r="NLX32" s="56"/>
      <c r="NLY32" s="56"/>
      <c r="NLZ32" s="56"/>
      <c r="NMA32" s="56"/>
      <c r="NMB32" s="56"/>
      <c r="NMC32" s="56"/>
      <c r="NMD32" s="56"/>
      <c r="NME32" s="56"/>
      <c r="NMF32" s="56"/>
      <c r="NMG32" s="56"/>
      <c r="NMH32" s="56"/>
      <c r="NMI32" s="56"/>
      <c r="NMJ32" s="56"/>
      <c r="NMK32" s="56"/>
      <c r="NML32" s="56"/>
      <c r="NMM32" s="56"/>
      <c r="NMN32" s="56"/>
      <c r="NMO32" s="56"/>
      <c r="NMP32" s="56"/>
      <c r="NMQ32" s="56"/>
      <c r="NMR32" s="56"/>
      <c r="NMS32" s="56"/>
      <c r="NMT32" s="56"/>
      <c r="NMU32" s="56"/>
      <c r="NMV32" s="56"/>
      <c r="NMW32" s="56"/>
      <c r="NMX32" s="56"/>
      <c r="NMY32" s="56"/>
      <c r="NMZ32" s="56"/>
      <c r="NNA32" s="56"/>
      <c r="NNB32" s="56"/>
      <c r="NNC32" s="56"/>
      <c r="NND32" s="56"/>
      <c r="NNE32" s="56"/>
      <c r="NNF32" s="56"/>
      <c r="NNG32" s="56"/>
      <c r="NNH32" s="56"/>
      <c r="NNI32" s="56"/>
      <c r="NNJ32" s="56"/>
      <c r="NNK32" s="56"/>
      <c r="NNL32" s="56"/>
      <c r="NNM32" s="56"/>
      <c r="NNN32" s="56"/>
      <c r="NNO32" s="56"/>
      <c r="NNP32" s="56"/>
      <c r="NNQ32" s="56"/>
      <c r="NNR32" s="56"/>
      <c r="NNS32" s="56"/>
      <c r="NNT32" s="56"/>
      <c r="NNU32" s="56"/>
      <c r="NNV32" s="56"/>
      <c r="NNW32" s="56"/>
      <c r="NNX32" s="56"/>
      <c r="NNY32" s="56"/>
      <c r="NNZ32" s="56"/>
      <c r="NOA32" s="56"/>
      <c r="NOB32" s="56"/>
      <c r="NOC32" s="56"/>
      <c r="NOD32" s="56"/>
      <c r="NOE32" s="56"/>
      <c r="NOF32" s="56"/>
      <c r="NOG32" s="56"/>
      <c r="NOH32" s="56"/>
      <c r="NOI32" s="56"/>
      <c r="NOJ32" s="56"/>
      <c r="NOK32" s="56"/>
      <c r="NOL32" s="56"/>
      <c r="NOM32" s="56"/>
      <c r="NON32" s="56"/>
      <c r="NOO32" s="56"/>
      <c r="NOP32" s="56"/>
      <c r="NOQ32" s="56"/>
      <c r="NOR32" s="56"/>
      <c r="NOS32" s="56"/>
      <c r="NOT32" s="56"/>
      <c r="NOU32" s="56"/>
      <c r="NOV32" s="56"/>
      <c r="NOW32" s="56"/>
      <c r="NOX32" s="56"/>
      <c r="NOY32" s="56"/>
      <c r="NOZ32" s="56"/>
      <c r="NPA32" s="56"/>
      <c r="NPB32" s="56"/>
      <c r="NPC32" s="56"/>
      <c r="NPD32" s="56"/>
      <c r="NPE32" s="56"/>
      <c r="NPF32" s="56"/>
      <c r="NPG32" s="56"/>
      <c r="NPH32" s="56"/>
      <c r="NPI32" s="56"/>
      <c r="NPJ32" s="56"/>
      <c r="NPK32" s="56"/>
      <c r="NPL32" s="56"/>
      <c r="NPM32" s="56"/>
      <c r="NPN32" s="56"/>
      <c r="NPO32" s="56"/>
      <c r="NPP32" s="56"/>
      <c r="NPQ32" s="56"/>
      <c r="NPR32" s="56"/>
      <c r="NPS32" s="56"/>
      <c r="NPT32" s="56"/>
      <c r="NPU32" s="56"/>
      <c r="NPV32" s="56"/>
      <c r="NPW32" s="56"/>
      <c r="NPX32" s="56"/>
      <c r="NPY32" s="56"/>
      <c r="NPZ32" s="56"/>
      <c r="NQA32" s="56"/>
      <c r="NQB32" s="56"/>
      <c r="NQC32" s="56"/>
      <c r="NQD32" s="56"/>
      <c r="NQE32" s="56"/>
      <c r="NQF32" s="56"/>
      <c r="NQG32" s="56"/>
      <c r="NQH32" s="56"/>
      <c r="NQI32" s="56"/>
      <c r="NQJ32" s="56"/>
      <c r="NQK32" s="56"/>
      <c r="NQL32" s="56"/>
      <c r="NQM32" s="56"/>
      <c r="NQN32" s="56"/>
      <c r="NQO32" s="56"/>
      <c r="NQP32" s="56"/>
      <c r="NQQ32" s="56"/>
      <c r="NQR32" s="56"/>
      <c r="NQS32" s="56"/>
      <c r="NQT32" s="56"/>
      <c r="NQU32" s="56"/>
      <c r="NQV32" s="56"/>
      <c r="NQW32" s="56"/>
      <c r="NQX32" s="56"/>
      <c r="NQY32" s="56"/>
      <c r="NQZ32" s="56"/>
      <c r="NRA32" s="56"/>
      <c r="NRB32" s="56"/>
      <c r="NRC32" s="56"/>
      <c r="NRD32" s="56"/>
      <c r="NRE32" s="56"/>
      <c r="NRF32" s="56"/>
      <c r="NRG32" s="56"/>
      <c r="NRH32" s="56"/>
      <c r="NRI32" s="56"/>
      <c r="NRJ32" s="56"/>
      <c r="NRK32" s="56"/>
      <c r="NRL32" s="56"/>
      <c r="NRM32" s="56"/>
      <c r="NRN32" s="56"/>
      <c r="NRO32" s="56"/>
      <c r="NRP32" s="56"/>
      <c r="NRQ32" s="56"/>
      <c r="NRR32" s="56"/>
      <c r="NRS32" s="56"/>
      <c r="NRT32" s="56"/>
      <c r="NRU32" s="56"/>
      <c r="NRV32" s="56"/>
      <c r="NRW32" s="56"/>
      <c r="NRX32" s="56"/>
      <c r="NRY32" s="56"/>
      <c r="NRZ32" s="56"/>
      <c r="NSA32" s="56"/>
      <c r="NSB32" s="56"/>
      <c r="NSC32" s="56"/>
      <c r="NSD32" s="56"/>
      <c r="NSE32" s="56"/>
      <c r="NSF32" s="56"/>
      <c r="NSG32" s="56"/>
      <c r="NSH32" s="56"/>
      <c r="NSI32" s="56"/>
      <c r="NSJ32" s="56"/>
      <c r="NSK32" s="56"/>
      <c r="NSL32" s="56"/>
      <c r="NSM32" s="56"/>
      <c r="NSN32" s="56"/>
      <c r="NSO32" s="56"/>
      <c r="NSP32" s="56"/>
      <c r="NSQ32" s="56"/>
      <c r="NSR32" s="56"/>
      <c r="NSS32" s="56"/>
      <c r="NST32" s="56"/>
      <c r="NSU32" s="56"/>
      <c r="NSV32" s="56"/>
      <c r="NSW32" s="56"/>
      <c r="NSX32" s="56"/>
      <c r="NSY32" s="56"/>
      <c r="NSZ32" s="56"/>
      <c r="NTA32" s="56"/>
      <c r="NTB32" s="56"/>
      <c r="NTC32" s="56"/>
      <c r="NTD32" s="56"/>
      <c r="NTE32" s="56"/>
      <c r="NTF32" s="56"/>
      <c r="NTG32" s="56"/>
      <c r="NTH32" s="56"/>
      <c r="NTI32" s="56"/>
      <c r="NTJ32" s="56"/>
      <c r="NTK32" s="56"/>
      <c r="NTL32" s="56"/>
      <c r="NTM32" s="56"/>
      <c r="NTN32" s="56"/>
      <c r="NTO32" s="56"/>
      <c r="NTP32" s="56"/>
      <c r="NTQ32" s="56"/>
      <c r="NTR32" s="56"/>
      <c r="NTS32" s="56"/>
      <c r="NTT32" s="56"/>
      <c r="NTU32" s="56"/>
      <c r="NTV32" s="56"/>
      <c r="NTW32" s="56"/>
      <c r="NTX32" s="56"/>
      <c r="NTY32" s="56"/>
      <c r="NTZ32" s="56"/>
      <c r="NUA32" s="56"/>
      <c r="NUB32" s="56"/>
      <c r="NUC32" s="56"/>
      <c r="NUD32" s="56"/>
      <c r="NUE32" s="56"/>
      <c r="NUF32" s="56"/>
      <c r="NUG32" s="56"/>
      <c r="NUH32" s="56"/>
      <c r="NUI32" s="56"/>
      <c r="NUJ32" s="56"/>
      <c r="NUK32" s="56"/>
      <c r="NUL32" s="56"/>
      <c r="NUM32" s="56"/>
      <c r="NUN32" s="56"/>
      <c r="NUO32" s="56"/>
      <c r="NUP32" s="56"/>
      <c r="NUQ32" s="56"/>
      <c r="NUR32" s="56"/>
      <c r="NUS32" s="56"/>
      <c r="NUT32" s="56"/>
      <c r="NUU32" s="56"/>
      <c r="NUV32" s="56"/>
      <c r="NUW32" s="56"/>
      <c r="NUX32" s="56"/>
      <c r="NUY32" s="56"/>
      <c r="NUZ32" s="56"/>
      <c r="NVA32" s="56"/>
      <c r="NVB32" s="56"/>
      <c r="NVC32" s="56"/>
      <c r="NVD32" s="56"/>
      <c r="NVE32" s="56"/>
      <c r="NVF32" s="56"/>
      <c r="NVG32" s="56"/>
      <c r="NVH32" s="56"/>
      <c r="NVI32" s="56"/>
      <c r="NVJ32" s="56"/>
      <c r="NVK32" s="56"/>
      <c r="NVL32" s="56"/>
      <c r="NVM32" s="56"/>
      <c r="NVN32" s="56"/>
      <c r="NVO32" s="56"/>
      <c r="NVP32" s="56"/>
      <c r="NVQ32" s="56"/>
      <c r="NVR32" s="56"/>
      <c r="NVS32" s="56"/>
      <c r="NVT32" s="56"/>
      <c r="NVU32" s="56"/>
      <c r="NVV32" s="56"/>
      <c r="NVW32" s="56"/>
      <c r="NVX32" s="56"/>
      <c r="NVY32" s="56"/>
      <c r="NVZ32" s="56"/>
      <c r="NWA32" s="56"/>
      <c r="NWB32" s="56"/>
      <c r="NWC32" s="56"/>
      <c r="NWD32" s="56"/>
      <c r="NWE32" s="56"/>
      <c r="NWF32" s="56"/>
      <c r="NWG32" s="56"/>
      <c r="NWH32" s="56"/>
      <c r="NWI32" s="56"/>
      <c r="NWJ32" s="56"/>
      <c r="NWK32" s="56"/>
      <c r="NWL32" s="56"/>
      <c r="NWM32" s="56"/>
      <c r="NWN32" s="56"/>
      <c r="NWO32" s="56"/>
      <c r="NWP32" s="56"/>
      <c r="NWQ32" s="56"/>
      <c r="NWR32" s="56"/>
      <c r="NWS32" s="56"/>
      <c r="NWT32" s="56"/>
      <c r="NWU32" s="56"/>
      <c r="NWV32" s="56"/>
      <c r="NWW32" s="56"/>
      <c r="NWX32" s="56"/>
      <c r="NWY32" s="56"/>
      <c r="NWZ32" s="56"/>
      <c r="NXA32" s="56"/>
      <c r="NXB32" s="56"/>
      <c r="NXC32" s="56"/>
      <c r="NXD32" s="56"/>
      <c r="NXE32" s="56"/>
      <c r="NXF32" s="56"/>
      <c r="NXG32" s="56"/>
      <c r="NXH32" s="56"/>
      <c r="NXI32" s="56"/>
      <c r="NXJ32" s="56"/>
      <c r="NXK32" s="56"/>
      <c r="NXL32" s="56"/>
      <c r="NXM32" s="56"/>
      <c r="NXN32" s="56"/>
      <c r="NXO32" s="56"/>
      <c r="NXP32" s="56"/>
      <c r="NXQ32" s="56"/>
      <c r="NXR32" s="56"/>
      <c r="NXS32" s="56"/>
      <c r="NXT32" s="56"/>
      <c r="NXU32" s="56"/>
      <c r="NXV32" s="56"/>
      <c r="NXW32" s="56"/>
      <c r="NXX32" s="56"/>
      <c r="NXY32" s="56"/>
      <c r="NXZ32" s="56"/>
      <c r="NYA32" s="56"/>
      <c r="NYB32" s="56"/>
      <c r="NYC32" s="56"/>
      <c r="NYD32" s="56"/>
      <c r="NYE32" s="56"/>
      <c r="NYF32" s="56"/>
      <c r="NYG32" s="56"/>
      <c r="NYH32" s="56"/>
      <c r="NYI32" s="56"/>
      <c r="NYJ32" s="56"/>
      <c r="NYK32" s="56"/>
      <c r="NYL32" s="56"/>
      <c r="NYM32" s="56"/>
      <c r="NYN32" s="56"/>
      <c r="NYO32" s="56"/>
      <c r="NYP32" s="56"/>
      <c r="NYQ32" s="56"/>
      <c r="NYR32" s="56"/>
      <c r="NYS32" s="56"/>
      <c r="NYT32" s="56"/>
      <c r="NYU32" s="56"/>
      <c r="NYV32" s="56"/>
      <c r="NYW32" s="56"/>
      <c r="NYX32" s="56"/>
      <c r="NYY32" s="56"/>
      <c r="NYZ32" s="56"/>
      <c r="NZA32" s="56"/>
      <c r="NZB32" s="56"/>
      <c r="NZC32" s="56"/>
      <c r="NZD32" s="56"/>
      <c r="NZE32" s="56"/>
      <c r="NZF32" s="56"/>
      <c r="NZG32" s="56"/>
      <c r="NZH32" s="56"/>
      <c r="NZI32" s="56"/>
      <c r="NZJ32" s="56"/>
      <c r="NZK32" s="56"/>
      <c r="NZL32" s="56"/>
      <c r="NZM32" s="56"/>
      <c r="NZN32" s="56"/>
      <c r="NZO32" s="56"/>
      <c r="NZP32" s="56"/>
      <c r="NZQ32" s="56"/>
      <c r="NZR32" s="56"/>
      <c r="NZS32" s="56"/>
      <c r="NZT32" s="56"/>
      <c r="NZU32" s="56"/>
      <c r="NZV32" s="56"/>
      <c r="NZW32" s="56"/>
      <c r="NZX32" s="56"/>
      <c r="NZY32" s="56"/>
      <c r="NZZ32" s="56"/>
      <c r="OAA32" s="56"/>
      <c r="OAB32" s="56"/>
      <c r="OAC32" s="56"/>
      <c r="OAD32" s="56"/>
      <c r="OAE32" s="56"/>
      <c r="OAF32" s="56"/>
      <c r="OAG32" s="56"/>
      <c r="OAH32" s="56"/>
      <c r="OAI32" s="56"/>
      <c r="OAJ32" s="56"/>
      <c r="OAK32" s="56"/>
      <c r="OAL32" s="56"/>
      <c r="OAM32" s="56"/>
      <c r="OAN32" s="56"/>
      <c r="OAO32" s="56"/>
      <c r="OAP32" s="56"/>
      <c r="OAQ32" s="56"/>
      <c r="OAR32" s="56"/>
      <c r="OAS32" s="56"/>
      <c r="OAT32" s="56"/>
      <c r="OAU32" s="56"/>
      <c r="OAV32" s="56"/>
      <c r="OAW32" s="56"/>
      <c r="OAX32" s="56"/>
      <c r="OAY32" s="56"/>
      <c r="OAZ32" s="56"/>
      <c r="OBA32" s="56"/>
      <c r="OBB32" s="56"/>
      <c r="OBC32" s="56"/>
      <c r="OBD32" s="56"/>
      <c r="OBE32" s="56"/>
      <c r="OBF32" s="56"/>
      <c r="OBG32" s="56"/>
      <c r="OBH32" s="56"/>
      <c r="OBI32" s="56"/>
      <c r="OBJ32" s="56"/>
      <c r="OBK32" s="56"/>
      <c r="OBL32" s="56"/>
      <c r="OBM32" s="56"/>
      <c r="OBN32" s="56"/>
      <c r="OBO32" s="56"/>
      <c r="OBP32" s="56"/>
      <c r="OBQ32" s="56"/>
      <c r="OBR32" s="56"/>
      <c r="OBS32" s="56"/>
      <c r="OBT32" s="56"/>
      <c r="OBU32" s="56"/>
      <c r="OBV32" s="56"/>
      <c r="OBW32" s="56"/>
      <c r="OBX32" s="56"/>
      <c r="OBY32" s="56"/>
      <c r="OBZ32" s="56"/>
      <c r="OCA32" s="56"/>
      <c r="OCB32" s="56"/>
      <c r="OCC32" s="56"/>
      <c r="OCD32" s="56"/>
      <c r="OCE32" s="56"/>
      <c r="OCF32" s="56"/>
      <c r="OCG32" s="56"/>
      <c r="OCH32" s="56"/>
      <c r="OCI32" s="56"/>
      <c r="OCJ32" s="56"/>
      <c r="OCK32" s="56"/>
      <c r="OCL32" s="56"/>
      <c r="OCM32" s="56"/>
      <c r="OCN32" s="56"/>
      <c r="OCO32" s="56"/>
      <c r="OCP32" s="56"/>
      <c r="OCQ32" s="56"/>
      <c r="OCR32" s="56"/>
      <c r="OCS32" s="56"/>
      <c r="OCT32" s="56"/>
      <c r="OCU32" s="56"/>
      <c r="OCV32" s="56"/>
      <c r="OCW32" s="56"/>
      <c r="OCX32" s="56"/>
      <c r="OCY32" s="56"/>
      <c r="OCZ32" s="56"/>
      <c r="ODA32" s="56"/>
      <c r="ODB32" s="56"/>
      <c r="ODC32" s="56"/>
      <c r="ODD32" s="56"/>
      <c r="ODE32" s="56"/>
      <c r="ODF32" s="56"/>
      <c r="ODG32" s="56"/>
      <c r="ODH32" s="56"/>
      <c r="ODI32" s="56"/>
      <c r="ODJ32" s="56"/>
      <c r="ODK32" s="56"/>
      <c r="ODL32" s="56"/>
      <c r="ODM32" s="56"/>
      <c r="ODN32" s="56"/>
      <c r="ODO32" s="56"/>
      <c r="ODP32" s="56"/>
      <c r="ODQ32" s="56"/>
      <c r="ODR32" s="56"/>
      <c r="ODS32" s="56"/>
      <c r="ODT32" s="56"/>
      <c r="ODU32" s="56"/>
      <c r="ODV32" s="56"/>
      <c r="ODW32" s="56"/>
      <c r="ODX32" s="56"/>
      <c r="ODY32" s="56"/>
      <c r="ODZ32" s="56"/>
      <c r="OEA32" s="56"/>
      <c r="OEB32" s="56"/>
      <c r="OEC32" s="56"/>
      <c r="OED32" s="56"/>
      <c r="OEE32" s="56"/>
      <c r="OEF32" s="56"/>
      <c r="OEG32" s="56"/>
      <c r="OEH32" s="56"/>
      <c r="OEI32" s="56"/>
      <c r="OEJ32" s="56"/>
      <c r="OEK32" s="56"/>
      <c r="OEL32" s="56"/>
      <c r="OEM32" s="56"/>
      <c r="OEN32" s="56"/>
      <c r="OEO32" s="56"/>
      <c r="OEP32" s="56"/>
      <c r="OEQ32" s="56"/>
      <c r="OER32" s="56"/>
      <c r="OES32" s="56"/>
      <c r="OET32" s="56"/>
      <c r="OEU32" s="56"/>
      <c r="OEV32" s="56"/>
      <c r="OEW32" s="56"/>
      <c r="OEX32" s="56"/>
      <c r="OEY32" s="56"/>
      <c r="OEZ32" s="56"/>
      <c r="OFA32" s="56"/>
      <c r="OFB32" s="56"/>
      <c r="OFC32" s="56"/>
      <c r="OFD32" s="56"/>
      <c r="OFE32" s="56"/>
      <c r="OFF32" s="56"/>
      <c r="OFG32" s="56"/>
      <c r="OFH32" s="56"/>
      <c r="OFI32" s="56"/>
      <c r="OFJ32" s="56"/>
      <c r="OFK32" s="56"/>
      <c r="OFL32" s="56"/>
      <c r="OFM32" s="56"/>
      <c r="OFN32" s="56"/>
      <c r="OFO32" s="56"/>
      <c r="OFP32" s="56"/>
      <c r="OFQ32" s="56"/>
      <c r="OFR32" s="56"/>
      <c r="OFS32" s="56"/>
      <c r="OFT32" s="56"/>
      <c r="OFU32" s="56"/>
      <c r="OFV32" s="56"/>
      <c r="OFW32" s="56"/>
      <c r="OFX32" s="56"/>
      <c r="OFY32" s="56"/>
      <c r="OFZ32" s="56"/>
      <c r="OGA32" s="56"/>
      <c r="OGB32" s="56"/>
      <c r="OGC32" s="56"/>
      <c r="OGD32" s="56"/>
      <c r="OGE32" s="56"/>
      <c r="OGF32" s="56"/>
      <c r="OGG32" s="56"/>
      <c r="OGH32" s="56"/>
      <c r="OGI32" s="56"/>
      <c r="OGJ32" s="56"/>
      <c r="OGK32" s="56"/>
      <c r="OGL32" s="56"/>
      <c r="OGM32" s="56"/>
      <c r="OGN32" s="56"/>
      <c r="OGO32" s="56"/>
      <c r="OGP32" s="56"/>
      <c r="OGQ32" s="56"/>
      <c r="OGR32" s="56"/>
      <c r="OGS32" s="56"/>
      <c r="OGT32" s="56"/>
      <c r="OGU32" s="56"/>
      <c r="OGV32" s="56"/>
      <c r="OGW32" s="56"/>
      <c r="OGX32" s="56"/>
      <c r="OGY32" s="56"/>
      <c r="OGZ32" s="56"/>
      <c r="OHA32" s="56"/>
      <c r="OHB32" s="56"/>
      <c r="OHC32" s="56"/>
      <c r="OHD32" s="56"/>
      <c r="OHE32" s="56"/>
      <c r="OHF32" s="56"/>
      <c r="OHG32" s="56"/>
      <c r="OHH32" s="56"/>
      <c r="OHI32" s="56"/>
      <c r="OHJ32" s="56"/>
      <c r="OHK32" s="56"/>
      <c r="OHL32" s="56"/>
      <c r="OHM32" s="56"/>
      <c r="OHN32" s="56"/>
      <c r="OHO32" s="56"/>
      <c r="OHP32" s="56"/>
      <c r="OHQ32" s="56"/>
      <c r="OHR32" s="56"/>
      <c r="OHS32" s="56"/>
      <c r="OHT32" s="56"/>
      <c r="OHU32" s="56"/>
      <c r="OHV32" s="56"/>
      <c r="OHW32" s="56"/>
      <c r="OHX32" s="56"/>
      <c r="OHY32" s="56"/>
      <c r="OHZ32" s="56"/>
      <c r="OIA32" s="56"/>
      <c r="OIB32" s="56"/>
      <c r="OIC32" s="56"/>
      <c r="OID32" s="56"/>
      <c r="OIE32" s="56"/>
      <c r="OIF32" s="56"/>
      <c r="OIG32" s="56"/>
      <c r="OIH32" s="56"/>
      <c r="OII32" s="56"/>
      <c r="OIJ32" s="56"/>
      <c r="OIK32" s="56"/>
      <c r="OIL32" s="56"/>
      <c r="OIM32" s="56"/>
      <c r="OIN32" s="56"/>
      <c r="OIO32" s="56"/>
      <c r="OIP32" s="56"/>
      <c r="OIQ32" s="56"/>
      <c r="OIR32" s="56"/>
      <c r="OIS32" s="56"/>
      <c r="OIT32" s="56"/>
      <c r="OIU32" s="56"/>
      <c r="OIV32" s="56"/>
      <c r="OIW32" s="56"/>
      <c r="OIX32" s="56"/>
      <c r="OIY32" s="56"/>
      <c r="OIZ32" s="56"/>
      <c r="OJA32" s="56"/>
      <c r="OJB32" s="56"/>
      <c r="OJC32" s="56"/>
      <c r="OJD32" s="56"/>
      <c r="OJE32" s="56"/>
      <c r="OJF32" s="56"/>
      <c r="OJG32" s="56"/>
      <c r="OJH32" s="56"/>
      <c r="OJI32" s="56"/>
      <c r="OJJ32" s="56"/>
      <c r="OJK32" s="56"/>
      <c r="OJL32" s="56"/>
      <c r="OJM32" s="56"/>
      <c r="OJN32" s="56"/>
      <c r="OJO32" s="56"/>
      <c r="OJP32" s="56"/>
      <c r="OJQ32" s="56"/>
      <c r="OJR32" s="56"/>
      <c r="OJS32" s="56"/>
      <c r="OJT32" s="56"/>
      <c r="OJU32" s="56"/>
      <c r="OJV32" s="56"/>
      <c r="OJW32" s="56"/>
      <c r="OJX32" s="56"/>
      <c r="OJY32" s="56"/>
      <c r="OJZ32" s="56"/>
      <c r="OKA32" s="56"/>
      <c r="OKB32" s="56"/>
      <c r="OKC32" s="56"/>
      <c r="OKD32" s="56"/>
      <c r="OKE32" s="56"/>
      <c r="OKF32" s="56"/>
      <c r="OKG32" s="56"/>
      <c r="OKH32" s="56"/>
      <c r="OKI32" s="56"/>
      <c r="OKJ32" s="56"/>
      <c r="OKK32" s="56"/>
      <c r="OKL32" s="56"/>
      <c r="OKM32" s="56"/>
      <c r="OKN32" s="56"/>
      <c r="OKO32" s="56"/>
      <c r="OKP32" s="56"/>
      <c r="OKQ32" s="56"/>
      <c r="OKR32" s="56"/>
      <c r="OKS32" s="56"/>
      <c r="OKT32" s="56"/>
      <c r="OKU32" s="56"/>
      <c r="OKV32" s="56"/>
      <c r="OKW32" s="56"/>
      <c r="OKX32" s="56"/>
      <c r="OKY32" s="56"/>
      <c r="OKZ32" s="56"/>
      <c r="OLA32" s="56"/>
      <c r="OLB32" s="56"/>
      <c r="OLC32" s="56"/>
      <c r="OLD32" s="56"/>
      <c r="OLE32" s="56"/>
      <c r="OLF32" s="56"/>
      <c r="OLG32" s="56"/>
      <c r="OLH32" s="56"/>
      <c r="OLI32" s="56"/>
      <c r="OLJ32" s="56"/>
      <c r="OLK32" s="56"/>
      <c r="OLL32" s="56"/>
      <c r="OLM32" s="56"/>
      <c r="OLN32" s="56"/>
      <c r="OLO32" s="56"/>
      <c r="OLP32" s="56"/>
      <c r="OLQ32" s="56"/>
      <c r="OLR32" s="56"/>
      <c r="OLS32" s="56"/>
      <c r="OLT32" s="56"/>
      <c r="OLU32" s="56"/>
      <c r="OLV32" s="56"/>
      <c r="OLW32" s="56"/>
      <c r="OLX32" s="56"/>
      <c r="OLY32" s="56"/>
      <c r="OLZ32" s="56"/>
      <c r="OMA32" s="56"/>
      <c r="OMB32" s="56"/>
      <c r="OMC32" s="56"/>
      <c r="OMD32" s="56"/>
      <c r="OME32" s="56"/>
      <c r="OMF32" s="56"/>
      <c r="OMG32" s="56"/>
      <c r="OMH32" s="56"/>
      <c r="OMI32" s="56"/>
      <c r="OMJ32" s="56"/>
      <c r="OMK32" s="56"/>
      <c r="OML32" s="56"/>
      <c r="OMM32" s="56"/>
      <c r="OMN32" s="56"/>
      <c r="OMO32" s="56"/>
      <c r="OMP32" s="56"/>
      <c r="OMQ32" s="56"/>
      <c r="OMR32" s="56"/>
      <c r="OMS32" s="56"/>
      <c r="OMT32" s="56"/>
      <c r="OMU32" s="56"/>
      <c r="OMV32" s="56"/>
      <c r="OMW32" s="56"/>
      <c r="OMX32" s="56"/>
      <c r="OMY32" s="56"/>
      <c r="OMZ32" s="56"/>
      <c r="ONA32" s="56"/>
      <c r="ONB32" s="56"/>
      <c r="ONC32" s="56"/>
      <c r="OND32" s="56"/>
      <c r="ONE32" s="56"/>
      <c r="ONF32" s="56"/>
      <c r="ONG32" s="56"/>
      <c r="ONH32" s="56"/>
      <c r="ONI32" s="56"/>
      <c r="ONJ32" s="56"/>
      <c r="ONK32" s="56"/>
      <c r="ONL32" s="56"/>
      <c r="ONM32" s="56"/>
      <c r="ONN32" s="56"/>
      <c r="ONO32" s="56"/>
      <c r="ONP32" s="56"/>
      <c r="ONQ32" s="56"/>
      <c r="ONR32" s="56"/>
      <c r="ONS32" s="56"/>
      <c r="ONT32" s="56"/>
      <c r="ONU32" s="56"/>
      <c r="ONV32" s="56"/>
      <c r="ONW32" s="56"/>
      <c r="ONX32" s="56"/>
      <c r="ONY32" s="56"/>
      <c r="ONZ32" s="56"/>
      <c r="OOA32" s="56"/>
      <c r="OOB32" s="56"/>
      <c r="OOC32" s="56"/>
      <c r="OOD32" s="56"/>
      <c r="OOE32" s="56"/>
      <c r="OOF32" s="56"/>
      <c r="OOG32" s="56"/>
      <c r="OOH32" s="56"/>
      <c r="OOI32" s="56"/>
      <c r="OOJ32" s="56"/>
      <c r="OOK32" s="56"/>
      <c r="OOL32" s="56"/>
      <c r="OOM32" s="56"/>
      <c r="OON32" s="56"/>
      <c r="OOO32" s="56"/>
      <c r="OOP32" s="56"/>
      <c r="OOQ32" s="56"/>
      <c r="OOR32" s="56"/>
      <c r="OOS32" s="56"/>
      <c r="OOT32" s="56"/>
      <c r="OOU32" s="56"/>
      <c r="OOV32" s="56"/>
      <c r="OOW32" s="56"/>
      <c r="OOX32" s="56"/>
      <c r="OOY32" s="56"/>
      <c r="OOZ32" s="56"/>
      <c r="OPA32" s="56"/>
      <c r="OPB32" s="56"/>
      <c r="OPC32" s="56"/>
      <c r="OPD32" s="56"/>
      <c r="OPE32" s="56"/>
      <c r="OPF32" s="56"/>
      <c r="OPG32" s="56"/>
      <c r="OPH32" s="56"/>
      <c r="OPI32" s="56"/>
      <c r="OPJ32" s="56"/>
      <c r="OPK32" s="56"/>
      <c r="OPL32" s="56"/>
      <c r="OPM32" s="56"/>
      <c r="OPN32" s="56"/>
      <c r="OPO32" s="56"/>
      <c r="OPP32" s="56"/>
      <c r="OPQ32" s="56"/>
      <c r="OPR32" s="56"/>
      <c r="OPS32" s="56"/>
      <c r="OPT32" s="56"/>
      <c r="OPU32" s="56"/>
      <c r="OPV32" s="56"/>
      <c r="OPW32" s="56"/>
      <c r="OPX32" s="56"/>
      <c r="OPY32" s="56"/>
      <c r="OPZ32" s="56"/>
      <c r="OQA32" s="56"/>
      <c r="OQB32" s="56"/>
      <c r="OQC32" s="56"/>
      <c r="OQD32" s="56"/>
      <c r="OQE32" s="56"/>
      <c r="OQF32" s="56"/>
      <c r="OQG32" s="56"/>
      <c r="OQH32" s="56"/>
      <c r="OQI32" s="56"/>
      <c r="OQJ32" s="56"/>
      <c r="OQK32" s="56"/>
      <c r="OQL32" s="56"/>
      <c r="OQM32" s="56"/>
      <c r="OQN32" s="56"/>
      <c r="OQO32" s="56"/>
      <c r="OQP32" s="56"/>
      <c r="OQQ32" s="56"/>
      <c r="OQR32" s="56"/>
      <c r="OQS32" s="56"/>
      <c r="OQT32" s="56"/>
      <c r="OQU32" s="56"/>
      <c r="OQV32" s="56"/>
      <c r="OQW32" s="56"/>
      <c r="OQX32" s="56"/>
      <c r="OQY32" s="56"/>
      <c r="OQZ32" s="56"/>
      <c r="ORA32" s="56"/>
      <c r="ORB32" s="56"/>
      <c r="ORC32" s="56"/>
      <c r="ORD32" s="56"/>
      <c r="ORE32" s="56"/>
      <c r="ORF32" s="56"/>
      <c r="ORG32" s="56"/>
      <c r="ORH32" s="56"/>
      <c r="ORI32" s="56"/>
      <c r="ORJ32" s="56"/>
      <c r="ORK32" s="56"/>
      <c r="ORL32" s="56"/>
      <c r="ORM32" s="56"/>
      <c r="ORN32" s="56"/>
      <c r="ORO32" s="56"/>
      <c r="ORP32" s="56"/>
      <c r="ORQ32" s="56"/>
      <c r="ORR32" s="56"/>
      <c r="ORS32" s="56"/>
      <c r="ORT32" s="56"/>
      <c r="ORU32" s="56"/>
      <c r="ORV32" s="56"/>
      <c r="ORW32" s="56"/>
      <c r="ORX32" s="56"/>
      <c r="ORY32" s="56"/>
      <c r="ORZ32" s="56"/>
      <c r="OSA32" s="56"/>
      <c r="OSB32" s="56"/>
      <c r="OSC32" s="56"/>
      <c r="OSD32" s="56"/>
      <c r="OSE32" s="56"/>
      <c r="OSF32" s="56"/>
      <c r="OSG32" s="56"/>
      <c r="OSH32" s="56"/>
      <c r="OSI32" s="56"/>
      <c r="OSJ32" s="56"/>
      <c r="OSK32" s="56"/>
      <c r="OSL32" s="56"/>
      <c r="OSM32" s="56"/>
      <c r="OSN32" s="56"/>
      <c r="OSO32" s="56"/>
      <c r="OSP32" s="56"/>
      <c r="OSQ32" s="56"/>
      <c r="OSR32" s="56"/>
      <c r="OSS32" s="56"/>
      <c r="OST32" s="56"/>
      <c r="OSU32" s="56"/>
      <c r="OSV32" s="56"/>
      <c r="OSW32" s="56"/>
      <c r="OSX32" s="56"/>
      <c r="OSY32" s="56"/>
      <c r="OSZ32" s="56"/>
      <c r="OTA32" s="56"/>
      <c r="OTB32" s="56"/>
      <c r="OTC32" s="56"/>
      <c r="OTD32" s="56"/>
      <c r="OTE32" s="56"/>
      <c r="OTF32" s="56"/>
      <c r="OTG32" s="56"/>
      <c r="OTH32" s="56"/>
      <c r="OTI32" s="56"/>
      <c r="OTJ32" s="56"/>
      <c r="OTK32" s="56"/>
      <c r="OTL32" s="56"/>
      <c r="OTM32" s="56"/>
      <c r="OTN32" s="56"/>
      <c r="OTO32" s="56"/>
      <c r="OTP32" s="56"/>
      <c r="OTQ32" s="56"/>
      <c r="OTR32" s="56"/>
      <c r="OTS32" s="56"/>
      <c r="OTT32" s="56"/>
      <c r="OTU32" s="56"/>
      <c r="OTV32" s="56"/>
      <c r="OTW32" s="56"/>
      <c r="OTX32" s="56"/>
      <c r="OTY32" s="56"/>
      <c r="OTZ32" s="56"/>
      <c r="OUA32" s="56"/>
      <c r="OUB32" s="56"/>
      <c r="OUC32" s="56"/>
      <c r="OUD32" s="56"/>
      <c r="OUE32" s="56"/>
      <c r="OUF32" s="56"/>
      <c r="OUG32" s="56"/>
      <c r="OUH32" s="56"/>
      <c r="OUI32" s="56"/>
      <c r="OUJ32" s="56"/>
      <c r="OUK32" s="56"/>
      <c r="OUL32" s="56"/>
      <c r="OUM32" s="56"/>
      <c r="OUN32" s="56"/>
      <c r="OUO32" s="56"/>
      <c r="OUP32" s="56"/>
      <c r="OUQ32" s="56"/>
      <c r="OUR32" s="56"/>
      <c r="OUS32" s="56"/>
      <c r="OUT32" s="56"/>
      <c r="OUU32" s="56"/>
      <c r="OUV32" s="56"/>
      <c r="OUW32" s="56"/>
      <c r="OUX32" s="56"/>
      <c r="OUY32" s="56"/>
      <c r="OUZ32" s="56"/>
      <c r="OVA32" s="56"/>
      <c r="OVB32" s="56"/>
      <c r="OVC32" s="56"/>
      <c r="OVD32" s="56"/>
      <c r="OVE32" s="56"/>
      <c r="OVF32" s="56"/>
      <c r="OVG32" s="56"/>
      <c r="OVH32" s="56"/>
      <c r="OVI32" s="56"/>
      <c r="OVJ32" s="56"/>
      <c r="OVK32" s="56"/>
      <c r="OVL32" s="56"/>
      <c r="OVM32" s="56"/>
      <c r="OVN32" s="56"/>
      <c r="OVO32" s="56"/>
      <c r="OVP32" s="56"/>
      <c r="OVQ32" s="56"/>
      <c r="OVR32" s="56"/>
      <c r="OVS32" s="56"/>
      <c r="OVT32" s="56"/>
      <c r="OVU32" s="56"/>
      <c r="OVV32" s="56"/>
      <c r="OVW32" s="56"/>
      <c r="OVX32" s="56"/>
      <c r="OVY32" s="56"/>
      <c r="OVZ32" s="56"/>
      <c r="OWA32" s="56"/>
      <c r="OWB32" s="56"/>
      <c r="OWC32" s="56"/>
      <c r="OWD32" s="56"/>
      <c r="OWE32" s="56"/>
      <c r="OWF32" s="56"/>
      <c r="OWG32" s="56"/>
      <c r="OWH32" s="56"/>
      <c r="OWI32" s="56"/>
      <c r="OWJ32" s="56"/>
      <c r="OWK32" s="56"/>
      <c r="OWL32" s="56"/>
      <c r="OWM32" s="56"/>
      <c r="OWN32" s="56"/>
      <c r="OWO32" s="56"/>
      <c r="OWP32" s="56"/>
      <c r="OWQ32" s="56"/>
      <c r="OWR32" s="56"/>
      <c r="OWS32" s="56"/>
      <c r="OWT32" s="56"/>
      <c r="OWU32" s="56"/>
      <c r="OWV32" s="56"/>
      <c r="OWW32" s="56"/>
      <c r="OWX32" s="56"/>
      <c r="OWY32" s="56"/>
      <c r="OWZ32" s="56"/>
      <c r="OXA32" s="56"/>
      <c r="OXB32" s="56"/>
      <c r="OXC32" s="56"/>
      <c r="OXD32" s="56"/>
      <c r="OXE32" s="56"/>
      <c r="OXF32" s="56"/>
      <c r="OXG32" s="56"/>
      <c r="OXH32" s="56"/>
      <c r="OXI32" s="56"/>
      <c r="OXJ32" s="56"/>
      <c r="OXK32" s="56"/>
      <c r="OXL32" s="56"/>
      <c r="OXM32" s="56"/>
      <c r="OXN32" s="56"/>
      <c r="OXO32" s="56"/>
      <c r="OXP32" s="56"/>
      <c r="OXQ32" s="56"/>
      <c r="OXR32" s="56"/>
      <c r="OXS32" s="56"/>
      <c r="OXT32" s="56"/>
      <c r="OXU32" s="56"/>
      <c r="OXV32" s="56"/>
      <c r="OXW32" s="56"/>
      <c r="OXX32" s="56"/>
      <c r="OXY32" s="56"/>
      <c r="OXZ32" s="56"/>
      <c r="OYA32" s="56"/>
      <c r="OYB32" s="56"/>
      <c r="OYC32" s="56"/>
      <c r="OYD32" s="56"/>
      <c r="OYE32" s="56"/>
      <c r="OYF32" s="56"/>
      <c r="OYG32" s="56"/>
      <c r="OYH32" s="56"/>
      <c r="OYI32" s="56"/>
      <c r="OYJ32" s="56"/>
      <c r="OYK32" s="56"/>
      <c r="OYL32" s="56"/>
      <c r="OYM32" s="56"/>
      <c r="OYN32" s="56"/>
      <c r="OYO32" s="56"/>
      <c r="OYP32" s="56"/>
      <c r="OYQ32" s="56"/>
      <c r="OYR32" s="56"/>
      <c r="OYS32" s="56"/>
      <c r="OYT32" s="56"/>
      <c r="OYU32" s="56"/>
      <c r="OYV32" s="56"/>
      <c r="OYW32" s="56"/>
      <c r="OYX32" s="56"/>
      <c r="OYY32" s="56"/>
      <c r="OYZ32" s="56"/>
      <c r="OZA32" s="56"/>
      <c r="OZB32" s="56"/>
      <c r="OZC32" s="56"/>
      <c r="OZD32" s="56"/>
      <c r="OZE32" s="56"/>
      <c r="OZF32" s="56"/>
      <c r="OZG32" s="56"/>
      <c r="OZH32" s="56"/>
      <c r="OZI32" s="56"/>
      <c r="OZJ32" s="56"/>
      <c r="OZK32" s="56"/>
      <c r="OZL32" s="56"/>
      <c r="OZM32" s="56"/>
      <c r="OZN32" s="56"/>
      <c r="OZO32" s="56"/>
      <c r="OZP32" s="56"/>
      <c r="OZQ32" s="56"/>
      <c r="OZR32" s="56"/>
      <c r="OZS32" s="56"/>
      <c r="OZT32" s="56"/>
      <c r="OZU32" s="56"/>
      <c r="OZV32" s="56"/>
      <c r="OZW32" s="56"/>
      <c r="OZX32" s="56"/>
      <c r="OZY32" s="56"/>
      <c r="OZZ32" s="56"/>
      <c r="PAA32" s="56"/>
      <c r="PAB32" s="56"/>
      <c r="PAC32" s="56"/>
      <c r="PAD32" s="56"/>
      <c r="PAE32" s="56"/>
      <c r="PAF32" s="56"/>
      <c r="PAG32" s="56"/>
      <c r="PAH32" s="56"/>
      <c r="PAI32" s="56"/>
      <c r="PAJ32" s="56"/>
      <c r="PAK32" s="56"/>
      <c r="PAL32" s="56"/>
      <c r="PAM32" s="56"/>
      <c r="PAN32" s="56"/>
      <c r="PAO32" s="56"/>
      <c r="PAP32" s="56"/>
      <c r="PAQ32" s="56"/>
      <c r="PAR32" s="56"/>
      <c r="PAS32" s="56"/>
      <c r="PAT32" s="56"/>
      <c r="PAU32" s="56"/>
      <c r="PAV32" s="56"/>
      <c r="PAW32" s="56"/>
      <c r="PAX32" s="56"/>
      <c r="PAY32" s="56"/>
      <c r="PAZ32" s="56"/>
      <c r="PBA32" s="56"/>
      <c r="PBB32" s="56"/>
      <c r="PBC32" s="56"/>
      <c r="PBD32" s="56"/>
      <c r="PBE32" s="56"/>
      <c r="PBF32" s="56"/>
      <c r="PBG32" s="56"/>
      <c r="PBH32" s="56"/>
      <c r="PBI32" s="56"/>
      <c r="PBJ32" s="56"/>
      <c r="PBK32" s="56"/>
      <c r="PBL32" s="56"/>
      <c r="PBM32" s="56"/>
      <c r="PBN32" s="56"/>
      <c r="PBO32" s="56"/>
      <c r="PBP32" s="56"/>
      <c r="PBQ32" s="56"/>
      <c r="PBR32" s="56"/>
      <c r="PBS32" s="56"/>
      <c r="PBT32" s="56"/>
      <c r="PBU32" s="56"/>
      <c r="PBV32" s="56"/>
      <c r="PBW32" s="56"/>
      <c r="PBX32" s="56"/>
      <c r="PBY32" s="56"/>
      <c r="PBZ32" s="56"/>
      <c r="PCA32" s="56"/>
      <c r="PCB32" s="56"/>
      <c r="PCC32" s="56"/>
      <c r="PCD32" s="56"/>
      <c r="PCE32" s="56"/>
      <c r="PCF32" s="56"/>
      <c r="PCG32" s="56"/>
      <c r="PCH32" s="56"/>
      <c r="PCI32" s="56"/>
      <c r="PCJ32" s="56"/>
      <c r="PCK32" s="56"/>
      <c r="PCL32" s="56"/>
      <c r="PCM32" s="56"/>
      <c r="PCN32" s="56"/>
      <c r="PCO32" s="56"/>
      <c r="PCP32" s="56"/>
      <c r="PCQ32" s="56"/>
      <c r="PCR32" s="56"/>
      <c r="PCS32" s="56"/>
      <c r="PCT32" s="56"/>
      <c r="PCU32" s="56"/>
      <c r="PCV32" s="56"/>
      <c r="PCW32" s="56"/>
      <c r="PCX32" s="56"/>
      <c r="PCY32" s="56"/>
      <c r="PCZ32" s="56"/>
      <c r="PDA32" s="56"/>
      <c r="PDB32" s="56"/>
      <c r="PDC32" s="56"/>
      <c r="PDD32" s="56"/>
      <c r="PDE32" s="56"/>
      <c r="PDF32" s="56"/>
      <c r="PDG32" s="56"/>
      <c r="PDH32" s="56"/>
      <c r="PDI32" s="56"/>
      <c r="PDJ32" s="56"/>
      <c r="PDK32" s="56"/>
      <c r="PDL32" s="56"/>
      <c r="PDM32" s="56"/>
      <c r="PDN32" s="56"/>
      <c r="PDO32" s="56"/>
      <c r="PDP32" s="56"/>
      <c r="PDQ32" s="56"/>
      <c r="PDR32" s="56"/>
      <c r="PDS32" s="56"/>
      <c r="PDT32" s="56"/>
      <c r="PDU32" s="56"/>
      <c r="PDV32" s="56"/>
      <c r="PDW32" s="56"/>
      <c r="PDX32" s="56"/>
      <c r="PDY32" s="56"/>
      <c r="PDZ32" s="56"/>
      <c r="PEA32" s="56"/>
      <c r="PEB32" s="56"/>
      <c r="PEC32" s="56"/>
      <c r="PED32" s="56"/>
      <c r="PEE32" s="56"/>
      <c r="PEF32" s="56"/>
      <c r="PEG32" s="56"/>
      <c r="PEH32" s="56"/>
      <c r="PEI32" s="56"/>
      <c r="PEJ32" s="56"/>
      <c r="PEK32" s="56"/>
      <c r="PEL32" s="56"/>
      <c r="PEM32" s="56"/>
      <c r="PEN32" s="56"/>
      <c r="PEO32" s="56"/>
      <c r="PEP32" s="56"/>
      <c r="PEQ32" s="56"/>
      <c r="PER32" s="56"/>
      <c r="PES32" s="56"/>
      <c r="PET32" s="56"/>
      <c r="PEU32" s="56"/>
      <c r="PEV32" s="56"/>
      <c r="PEW32" s="56"/>
      <c r="PEX32" s="56"/>
      <c r="PEY32" s="56"/>
      <c r="PEZ32" s="56"/>
      <c r="PFA32" s="56"/>
      <c r="PFB32" s="56"/>
      <c r="PFC32" s="56"/>
      <c r="PFD32" s="56"/>
      <c r="PFE32" s="56"/>
      <c r="PFF32" s="56"/>
      <c r="PFG32" s="56"/>
      <c r="PFH32" s="56"/>
      <c r="PFI32" s="56"/>
      <c r="PFJ32" s="56"/>
      <c r="PFK32" s="56"/>
      <c r="PFL32" s="56"/>
      <c r="PFM32" s="56"/>
      <c r="PFN32" s="56"/>
      <c r="PFO32" s="56"/>
      <c r="PFP32" s="56"/>
      <c r="PFQ32" s="56"/>
      <c r="PFR32" s="56"/>
      <c r="PFS32" s="56"/>
      <c r="PFT32" s="56"/>
      <c r="PFU32" s="56"/>
      <c r="PFV32" s="56"/>
      <c r="PFW32" s="56"/>
      <c r="PFX32" s="56"/>
      <c r="PFY32" s="56"/>
      <c r="PFZ32" s="56"/>
      <c r="PGA32" s="56"/>
      <c r="PGB32" s="56"/>
      <c r="PGC32" s="56"/>
      <c r="PGD32" s="56"/>
      <c r="PGE32" s="56"/>
      <c r="PGF32" s="56"/>
      <c r="PGG32" s="56"/>
      <c r="PGH32" s="56"/>
      <c r="PGI32" s="56"/>
      <c r="PGJ32" s="56"/>
      <c r="PGK32" s="56"/>
      <c r="PGL32" s="56"/>
      <c r="PGM32" s="56"/>
      <c r="PGN32" s="56"/>
      <c r="PGO32" s="56"/>
      <c r="PGP32" s="56"/>
      <c r="PGQ32" s="56"/>
      <c r="PGR32" s="56"/>
      <c r="PGS32" s="56"/>
      <c r="PGT32" s="56"/>
      <c r="PGU32" s="56"/>
      <c r="PGV32" s="56"/>
      <c r="PGW32" s="56"/>
      <c r="PGX32" s="56"/>
      <c r="PGY32" s="56"/>
      <c r="PGZ32" s="56"/>
      <c r="PHA32" s="56"/>
      <c r="PHB32" s="56"/>
      <c r="PHC32" s="56"/>
      <c r="PHD32" s="56"/>
      <c r="PHE32" s="56"/>
      <c r="PHF32" s="56"/>
      <c r="PHG32" s="56"/>
      <c r="PHH32" s="56"/>
      <c r="PHI32" s="56"/>
      <c r="PHJ32" s="56"/>
      <c r="PHK32" s="56"/>
      <c r="PHL32" s="56"/>
      <c r="PHM32" s="56"/>
      <c r="PHN32" s="56"/>
      <c r="PHO32" s="56"/>
      <c r="PHP32" s="56"/>
      <c r="PHQ32" s="56"/>
      <c r="PHR32" s="56"/>
      <c r="PHS32" s="56"/>
      <c r="PHT32" s="56"/>
      <c r="PHU32" s="56"/>
      <c r="PHV32" s="56"/>
      <c r="PHW32" s="56"/>
      <c r="PHX32" s="56"/>
      <c r="PHY32" s="56"/>
      <c r="PHZ32" s="56"/>
      <c r="PIA32" s="56"/>
      <c r="PIB32" s="56"/>
      <c r="PIC32" s="56"/>
      <c r="PID32" s="56"/>
      <c r="PIE32" s="56"/>
      <c r="PIF32" s="56"/>
      <c r="PIG32" s="56"/>
      <c r="PIH32" s="56"/>
      <c r="PII32" s="56"/>
      <c r="PIJ32" s="56"/>
      <c r="PIK32" s="56"/>
      <c r="PIL32" s="56"/>
      <c r="PIM32" s="56"/>
      <c r="PIN32" s="56"/>
      <c r="PIO32" s="56"/>
      <c r="PIP32" s="56"/>
      <c r="PIQ32" s="56"/>
      <c r="PIR32" s="56"/>
      <c r="PIS32" s="56"/>
      <c r="PIT32" s="56"/>
      <c r="PIU32" s="56"/>
      <c r="PIV32" s="56"/>
      <c r="PIW32" s="56"/>
      <c r="PIX32" s="56"/>
      <c r="PIY32" s="56"/>
      <c r="PIZ32" s="56"/>
      <c r="PJA32" s="56"/>
      <c r="PJB32" s="56"/>
      <c r="PJC32" s="56"/>
      <c r="PJD32" s="56"/>
      <c r="PJE32" s="56"/>
      <c r="PJF32" s="56"/>
      <c r="PJG32" s="56"/>
      <c r="PJH32" s="56"/>
      <c r="PJI32" s="56"/>
      <c r="PJJ32" s="56"/>
      <c r="PJK32" s="56"/>
      <c r="PJL32" s="56"/>
      <c r="PJM32" s="56"/>
      <c r="PJN32" s="56"/>
      <c r="PJO32" s="56"/>
      <c r="PJP32" s="56"/>
      <c r="PJQ32" s="56"/>
      <c r="PJR32" s="56"/>
      <c r="PJS32" s="56"/>
      <c r="PJT32" s="56"/>
      <c r="PJU32" s="56"/>
      <c r="PJV32" s="56"/>
      <c r="PJW32" s="56"/>
      <c r="PJX32" s="56"/>
      <c r="PJY32" s="56"/>
      <c r="PJZ32" s="56"/>
      <c r="PKA32" s="56"/>
      <c r="PKB32" s="56"/>
      <c r="PKC32" s="56"/>
      <c r="PKD32" s="56"/>
      <c r="PKE32" s="56"/>
      <c r="PKF32" s="56"/>
      <c r="PKG32" s="56"/>
      <c r="PKH32" s="56"/>
      <c r="PKI32" s="56"/>
      <c r="PKJ32" s="56"/>
      <c r="PKK32" s="56"/>
      <c r="PKL32" s="56"/>
      <c r="PKM32" s="56"/>
      <c r="PKN32" s="56"/>
      <c r="PKO32" s="56"/>
      <c r="PKP32" s="56"/>
      <c r="PKQ32" s="56"/>
      <c r="PKR32" s="56"/>
      <c r="PKS32" s="56"/>
      <c r="PKT32" s="56"/>
      <c r="PKU32" s="56"/>
      <c r="PKV32" s="56"/>
      <c r="PKW32" s="56"/>
      <c r="PKX32" s="56"/>
      <c r="PKY32" s="56"/>
      <c r="PKZ32" s="56"/>
      <c r="PLA32" s="56"/>
      <c r="PLB32" s="56"/>
      <c r="PLC32" s="56"/>
      <c r="PLD32" s="56"/>
      <c r="PLE32" s="56"/>
      <c r="PLF32" s="56"/>
      <c r="PLG32" s="56"/>
      <c r="PLH32" s="56"/>
      <c r="PLI32" s="56"/>
      <c r="PLJ32" s="56"/>
      <c r="PLK32" s="56"/>
      <c r="PLL32" s="56"/>
      <c r="PLM32" s="56"/>
      <c r="PLN32" s="56"/>
      <c r="PLO32" s="56"/>
      <c r="PLP32" s="56"/>
      <c r="PLQ32" s="56"/>
      <c r="PLR32" s="56"/>
      <c r="PLS32" s="56"/>
      <c r="PLT32" s="56"/>
      <c r="PLU32" s="56"/>
      <c r="PLV32" s="56"/>
      <c r="PLW32" s="56"/>
      <c r="PLX32" s="56"/>
      <c r="PLY32" s="56"/>
      <c r="PLZ32" s="56"/>
      <c r="PMA32" s="56"/>
      <c r="PMB32" s="56"/>
      <c r="PMC32" s="56"/>
      <c r="PMD32" s="56"/>
      <c r="PME32" s="56"/>
      <c r="PMF32" s="56"/>
      <c r="PMG32" s="56"/>
      <c r="PMH32" s="56"/>
      <c r="PMI32" s="56"/>
      <c r="PMJ32" s="56"/>
      <c r="PMK32" s="56"/>
      <c r="PML32" s="56"/>
      <c r="PMM32" s="56"/>
      <c r="PMN32" s="56"/>
      <c r="PMO32" s="56"/>
      <c r="PMP32" s="56"/>
      <c r="PMQ32" s="56"/>
      <c r="PMR32" s="56"/>
      <c r="PMS32" s="56"/>
      <c r="PMT32" s="56"/>
      <c r="PMU32" s="56"/>
      <c r="PMV32" s="56"/>
      <c r="PMW32" s="56"/>
      <c r="PMX32" s="56"/>
      <c r="PMY32" s="56"/>
      <c r="PMZ32" s="56"/>
      <c r="PNA32" s="56"/>
      <c r="PNB32" s="56"/>
      <c r="PNC32" s="56"/>
      <c r="PND32" s="56"/>
      <c r="PNE32" s="56"/>
      <c r="PNF32" s="56"/>
      <c r="PNG32" s="56"/>
      <c r="PNH32" s="56"/>
      <c r="PNI32" s="56"/>
      <c r="PNJ32" s="56"/>
      <c r="PNK32" s="56"/>
      <c r="PNL32" s="56"/>
      <c r="PNM32" s="56"/>
      <c r="PNN32" s="56"/>
      <c r="PNO32" s="56"/>
      <c r="PNP32" s="56"/>
      <c r="PNQ32" s="56"/>
      <c r="PNR32" s="56"/>
      <c r="PNS32" s="56"/>
      <c r="PNT32" s="56"/>
      <c r="PNU32" s="56"/>
      <c r="PNV32" s="56"/>
      <c r="PNW32" s="56"/>
      <c r="PNX32" s="56"/>
      <c r="PNY32" s="56"/>
      <c r="PNZ32" s="56"/>
      <c r="POA32" s="56"/>
      <c r="POB32" s="56"/>
      <c r="POC32" s="56"/>
      <c r="POD32" s="56"/>
      <c r="POE32" s="56"/>
      <c r="POF32" s="56"/>
      <c r="POG32" s="56"/>
      <c r="POH32" s="56"/>
      <c r="POI32" s="56"/>
      <c r="POJ32" s="56"/>
      <c r="POK32" s="56"/>
      <c r="POL32" s="56"/>
      <c r="POM32" s="56"/>
      <c r="PON32" s="56"/>
      <c r="POO32" s="56"/>
      <c r="POP32" s="56"/>
      <c r="POQ32" s="56"/>
      <c r="POR32" s="56"/>
      <c r="POS32" s="56"/>
      <c r="POT32" s="56"/>
      <c r="POU32" s="56"/>
      <c r="POV32" s="56"/>
      <c r="POW32" s="56"/>
      <c r="POX32" s="56"/>
      <c r="POY32" s="56"/>
      <c r="POZ32" s="56"/>
      <c r="PPA32" s="56"/>
      <c r="PPB32" s="56"/>
      <c r="PPC32" s="56"/>
      <c r="PPD32" s="56"/>
      <c r="PPE32" s="56"/>
      <c r="PPF32" s="56"/>
      <c r="PPG32" s="56"/>
      <c r="PPH32" s="56"/>
      <c r="PPI32" s="56"/>
      <c r="PPJ32" s="56"/>
      <c r="PPK32" s="56"/>
      <c r="PPL32" s="56"/>
      <c r="PPM32" s="56"/>
      <c r="PPN32" s="56"/>
      <c r="PPO32" s="56"/>
      <c r="PPP32" s="56"/>
      <c r="PPQ32" s="56"/>
      <c r="PPR32" s="56"/>
      <c r="PPS32" s="56"/>
      <c r="PPT32" s="56"/>
      <c r="PPU32" s="56"/>
      <c r="PPV32" s="56"/>
      <c r="PPW32" s="56"/>
      <c r="PPX32" s="56"/>
      <c r="PPY32" s="56"/>
      <c r="PPZ32" s="56"/>
      <c r="PQA32" s="56"/>
      <c r="PQB32" s="56"/>
      <c r="PQC32" s="56"/>
      <c r="PQD32" s="56"/>
      <c r="PQE32" s="56"/>
      <c r="PQF32" s="56"/>
      <c r="PQG32" s="56"/>
      <c r="PQH32" s="56"/>
      <c r="PQI32" s="56"/>
      <c r="PQJ32" s="56"/>
      <c r="PQK32" s="56"/>
      <c r="PQL32" s="56"/>
      <c r="PQM32" s="56"/>
      <c r="PQN32" s="56"/>
      <c r="PQO32" s="56"/>
      <c r="PQP32" s="56"/>
      <c r="PQQ32" s="56"/>
      <c r="PQR32" s="56"/>
      <c r="PQS32" s="56"/>
      <c r="PQT32" s="56"/>
      <c r="PQU32" s="56"/>
      <c r="PQV32" s="56"/>
      <c r="PQW32" s="56"/>
      <c r="PQX32" s="56"/>
      <c r="PQY32" s="56"/>
      <c r="PQZ32" s="56"/>
      <c r="PRA32" s="56"/>
      <c r="PRB32" s="56"/>
      <c r="PRC32" s="56"/>
      <c r="PRD32" s="56"/>
      <c r="PRE32" s="56"/>
      <c r="PRF32" s="56"/>
      <c r="PRG32" s="56"/>
      <c r="PRH32" s="56"/>
      <c r="PRI32" s="56"/>
      <c r="PRJ32" s="56"/>
      <c r="PRK32" s="56"/>
      <c r="PRL32" s="56"/>
      <c r="PRM32" s="56"/>
      <c r="PRN32" s="56"/>
      <c r="PRO32" s="56"/>
      <c r="PRP32" s="56"/>
      <c r="PRQ32" s="56"/>
      <c r="PRR32" s="56"/>
      <c r="PRS32" s="56"/>
      <c r="PRT32" s="56"/>
      <c r="PRU32" s="56"/>
      <c r="PRV32" s="56"/>
      <c r="PRW32" s="56"/>
      <c r="PRX32" s="56"/>
      <c r="PRY32" s="56"/>
      <c r="PRZ32" s="56"/>
      <c r="PSA32" s="56"/>
      <c r="PSB32" s="56"/>
      <c r="PSC32" s="56"/>
      <c r="PSD32" s="56"/>
      <c r="PSE32" s="56"/>
      <c r="PSF32" s="56"/>
      <c r="PSG32" s="56"/>
      <c r="PSH32" s="56"/>
      <c r="PSI32" s="56"/>
      <c r="PSJ32" s="56"/>
      <c r="PSK32" s="56"/>
      <c r="PSL32" s="56"/>
      <c r="PSM32" s="56"/>
      <c r="PSN32" s="56"/>
      <c r="PSO32" s="56"/>
      <c r="PSP32" s="56"/>
      <c r="PSQ32" s="56"/>
      <c r="PSR32" s="56"/>
      <c r="PSS32" s="56"/>
      <c r="PST32" s="56"/>
      <c r="PSU32" s="56"/>
      <c r="PSV32" s="56"/>
      <c r="PSW32" s="56"/>
      <c r="PSX32" s="56"/>
      <c r="PSY32" s="56"/>
      <c r="PSZ32" s="56"/>
      <c r="PTA32" s="56"/>
      <c r="PTB32" s="56"/>
      <c r="PTC32" s="56"/>
      <c r="PTD32" s="56"/>
      <c r="PTE32" s="56"/>
      <c r="PTF32" s="56"/>
      <c r="PTG32" s="56"/>
      <c r="PTH32" s="56"/>
      <c r="PTI32" s="56"/>
      <c r="PTJ32" s="56"/>
      <c r="PTK32" s="56"/>
      <c r="PTL32" s="56"/>
      <c r="PTM32" s="56"/>
      <c r="PTN32" s="56"/>
      <c r="PTO32" s="56"/>
      <c r="PTP32" s="56"/>
      <c r="PTQ32" s="56"/>
      <c r="PTR32" s="56"/>
      <c r="PTS32" s="56"/>
      <c r="PTT32" s="56"/>
      <c r="PTU32" s="56"/>
      <c r="PTV32" s="56"/>
      <c r="PTW32" s="56"/>
      <c r="PTX32" s="56"/>
      <c r="PTY32" s="56"/>
      <c r="PTZ32" s="56"/>
      <c r="PUA32" s="56"/>
      <c r="PUB32" s="56"/>
      <c r="PUC32" s="56"/>
      <c r="PUD32" s="56"/>
      <c r="PUE32" s="56"/>
      <c r="PUF32" s="56"/>
      <c r="PUG32" s="56"/>
      <c r="PUH32" s="56"/>
      <c r="PUI32" s="56"/>
      <c r="PUJ32" s="56"/>
      <c r="PUK32" s="56"/>
      <c r="PUL32" s="56"/>
      <c r="PUM32" s="56"/>
      <c r="PUN32" s="56"/>
      <c r="PUO32" s="56"/>
      <c r="PUP32" s="56"/>
      <c r="PUQ32" s="56"/>
      <c r="PUR32" s="56"/>
      <c r="PUS32" s="56"/>
      <c r="PUT32" s="56"/>
      <c r="PUU32" s="56"/>
      <c r="PUV32" s="56"/>
      <c r="PUW32" s="56"/>
      <c r="PUX32" s="56"/>
      <c r="PUY32" s="56"/>
      <c r="PUZ32" s="56"/>
      <c r="PVA32" s="56"/>
      <c r="PVB32" s="56"/>
      <c r="PVC32" s="56"/>
      <c r="PVD32" s="56"/>
      <c r="PVE32" s="56"/>
      <c r="PVF32" s="56"/>
      <c r="PVG32" s="56"/>
      <c r="PVH32" s="56"/>
      <c r="PVI32" s="56"/>
      <c r="PVJ32" s="56"/>
      <c r="PVK32" s="56"/>
      <c r="PVL32" s="56"/>
      <c r="PVM32" s="56"/>
      <c r="PVN32" s="56"/>
      <c r="PVO32" s="56"/>
      <c r="PVP32" s="56"/>
      <c r="PVQ32" s="56"/>
      <c r="PVR32" s="56"/>
      <c r="PVS32" s="56"/>
      <c r="PVT32" s="56"/>
      <c r="PVU32" s="56"/>
      <c r="PVV32" s="56"/>
      <c r="PVW32" s="56"/>
      <c r="PVX32" s="56"/>
      <c r="PVY32" s="56"/>
      <c r="PVZ32" s="56"/>
      <c r="PWA32" s="56"/>
      <c r="PWB32" s="56"/>
      <c r="PWC32" s="56"/>
      <c r="PWD32" s="56"/>
      <c r="PWE32" s="56"/>
      <c r="PWF32" s="56"/>
      <c r="PWG32" s="56"/>
      <c r="PWH32" s="56"/>
      <c r="PWI32" s="56"/>
      <c r="PWJ32" s="56"/>
      <c r="PWK32" s="56"/>
      <c r="PWL32" s="56"/>
      <c r="PWM32" s="56"/>
      <c r="PWN32" s="56"/>
      <c r="PWO32" s="56"/>
      <c r="PWP32" s="56"/>
      <c r="PWQ32" s="56"/>
      <c r="PWR32" s="56"/>
      <c r="PWS32" s="56"/>
      <c r="PWT32" s="56"/>
      <c r="PWU32" s="56"/>
      <c r="PWV32" s="56"/>
      <c r="PWW32" s="56"/>
      <c r="PWX32" s="56"/>
      <c r="PWY32" s="56"/>
      <c r="PWZ32" s="56"/>
      <c r="PXA32" s="56"/>
      <c r="PXB32" s="56"/>
      <c r="PXC32" s="56"/>
      <c r="PXD32" s="56"/>
      <c r="PXE32" s="56"/>
      <c r="PXF32" s="56"/>
      <c r="PXG32" s="56"/>
      <c r="PXH32" s="56"/>
      <c r="PXI32" s="56"/>
      <c r="PXJ32" s="56"/>
      <c r="PXK32" s="56"/>
      <c r="PXL32" s="56"/>
      <c r="PXM32" s="56"/>
      <c r="PXN32" s="56"/>
      <c r="PXO32" s="56"/>
      <c r="PXP32" s="56"/>
      <c r="PXQ32" s="56"/>
      <c r="PXR32" s="56"/>
      <c r="PXS32" s="56"/>
      <c r="PXT32" s="56"/>
      <c r="PXU32" s="56"/>
      <c r="PXV32" s="56"/>
      <c r="PXW32" s="56"/>
      <c r="PXX32" s="56"/>
      <c r="PXY32" s="56"/>
      <c r="PXZ32" s="56"/>
      <c r="PYA32" s="56"/>
      <c r="PYB32" s="56"/>
      <c r="PYC32" s="56"/>
      <c r="PYD32" s="56"/>
      <c r="PYE32" s="56"/>
      <c r="PYF32" s="56"/>
      <c r="PYG32" s="56"/>
      <c r="PYH32" s="56"/>
      <c r="PYI32" s="56"/>
      <c r="PYJ32" s="56"/>
      <c r="PYK32" s="56"/>
      <c r="PYL32" s="56"/>
      <c r="PYM32" s="56"/>
      <c r="PYN32" s="56"/>
      <c r="PYO32" s="56"/>
      <c r="PYP32" s="56"/>
      <c r="PYQ32" s="56"/>
      <c r="PYR32" s="56"/>
      <c r="PYS32" s="56"/>
      <c r="PYT32" s="56"/>
      <c r="PYU32" s="56"/>
      <c r="PYV32" s="56"/>
      <c r="PYW32" s="56"/>
      <c r="PYX32" s="56"/>
      <c r="PYY32" s="56"/>
      <c r="PYZ32" s="56"/>
      <c r="PZA32" s="56"/>
      <c r="PZB32" s="56"/>
      <c r="PZC32" s="56"/>
      <c r="PZD32" s="56"/>
      <c r="PZE32" s="56"/>
      <c r="PZF32" s="56"/>
      <c r="PZG32" s="56"/>
      <c r="PZH32" s="56"/>
      <c r="PZI32" s="56"/>
      <c r="PZJ32" s="56"/>
      <c r="PZK32" s="56"/>
      <c r="PZL32" s="56"/>
      <c r="PZM32" s="56"/>
      <c r="PZN32" s="56"/>
      <c r="PZO32" s="56"/>
      <c r="PZP32" s="56"/>
      <c r="PZQ32" s="56"/>
      <c r="PZR32" s="56"/>
      <c r="PZS32" s="56"/>
      <c r="PZT32" s="56"/>
      <c r="PZU32" s="56"/>
      <c r="PZV32" s="56"/>
      <c r="PZW32" s="56"/>
      <c r="PZX32" s="56"/>
      <c r="PZY32" s="56"/>
      <c r="PZZ32" s="56"/>
      <c r="QAA32" s="56"/>
      <c r="QAB32" s="56"/>
      <c r="QAC32" s="56"/>
      <c r="QAD32" s="56"/>
      <c r="QAE32" s="56"/>
      <c r="QAF32" s="56"/>
      <c r="QAG32" s="56"/>
      <c r="QAH32" s="56"/>
      <c r="QAI32" s="56"/>
      <c r="QAJ32" s="56"/>
      <c r="QAK32" s="56"/>
      <c r="QAL32" s="56"/>
      <c r="QAM32" s="56"/>
      <c r="QAN32" s="56"/>
      <c r="QAO32" s="56"/>
      <c r="QAP32" s="56"/>
      <c r="QAQ32" s="56"/>
      <c r="QAR32" s="56"/>
      <c r="QAS32" s="56"/>
      <c r="QAT32" s="56"/>
      <c r="QAU32" s="56"/>
      <c r="QAV32" s="56"/>
      <c r="QAW32" s="56"/>
      <c r="QAX32" s="56"/>
      <c r="QAY32" s="56"/>
      <c r="QAZ32" s="56"/>
      <c r="QBA32" s="56"/>
      <c r="QBB32" s="56"/>
      <c r="QBC32" s="56"/>
      <c r="QBD32" s="56"/>
      <c r="QBE32" s="56"/>
      <c r="QBF32" s="56"/>
      <c r="QBG32" s="56"/>
      <c r="QBH32" s="56"/>
      <c r="QBI32" s="56"/>
      <c r="QBJ32" s="56"/>
      <c r="QBK32" s="56"/>
      <c r="QBL32" s="56"/>
      <c r="QBM32" s="56"/>
      <c r="QBN32" s="56"/>
      <c r="QBO32" s="56"/>
      <c r="QBP32" s="56"/>
      <c r="QBQ32" s="56"/>
      <c r="QBR32" s="56"/>
      <c r="QBS32" s="56"/>
      <c r="QBT32" s="56"/>
      <c r="QBU32" s="56"/>
      <c r="QBV32" s="56"/>
      <c r="QBW32" s="56"/>
      <c r="QBX32" s="56"/>
      <c r="QBY32" s="56"/>
      <c r="QBZ32" s="56"/>
      <c r="QCA32" s="56"/>
      <c r="QCB32" s="56"/>
      <c r="QCC32" s="56"/>
      <c r="QCD32" s="56"/>
      <c r="QCE32" s="56"/>
      <c r="QCF32" s="56"/>
      <c r="QCG32" s="56"/>
      <c r="QCH32" s="56"/>
      <c r="QCI32" s="56"/>
      <c r="QCJ32" s="56"/>
      <c r="QCK32" s="56"/>
      <c r="QCL32" s="56"/>
      <c r="QCM32" s="56"/>
      <c r="QCN32" s="56"/>
      <c r="QCO32" s="56"/>
      <c r="QCP32" s="56"/>
      <c r="QCQ32" s="56"/>
      <c r="QCR32" s="56"/>
      <c r="QCS32" s="56"/>
      <c r="QCT32" s="56"/>
      <c r="QCU32" s="56"/>
      <c r="QCV32" s="56"/>
      <c r="QCW32" s="56"/>
      <c r="QCX32" s="56"/>
      <c r="QCY32" s="56"/>
      <c r="QCZ32" s="56"/>
      <c r="QDA32" s="56"/>
      <c r="QDB32" s="56"/>
      <c r="QDC32" s="56"/>
      <c r="QDD32" s="56"/>
      <c r="QDE32" s="56"/>
      <c r="QDF32" s="56"/>
      <c r="QDG32" s="56"/>
      <c r="QDH32" s="56"/>
      <c r="QDI32" s="56"/>
      <c r="QDJ32" s="56"/>
      <c r="QDK32" s="56"/>
      <c r="QDL32" s="56"/>
      <c r="QDM32" s="56"/>
      <c r="QDN32" s="56"/>
      <c r="QDO32" s="56"/>
      <c r="QDP32" s="56"/>
      <c r="QDQ32" s="56"/>
      <c r="QDR32" s="56"/>
      <c r="QDS32" s="56"/>
      <c r="QDT32" s="56"/>
      <c r="QDU32" s="56"/>
      <c r="QDV32" s="56"/>
      <c r="QDW32" s="56"/>
      <c r="QDX32" s="56"/>
      <c r="QDY32" s="56"/>
      <c r="QDZ32" s="56"/>
      <c r="QEA32" s="56"/>
      <c r="QEB32" s="56"/>
      <c r="QEC32" s="56"/>
      <c r="QED32" s="56"/>
      <c r="QEE32" s="56"/>
      <c r="QEF32" s="56"/>
      <c r="QEG32" s="56"/>
      <c r="QEH32" s="56"/>
      <c r="QEI32" s="56"/>
      <c r="QEJ32" s="56"/>
      <c r="QEK32" s="56"/>
      <c r="QEL32" s="56"/>
      <c r="QEM32" s="56"/>
      <c r="QEN32" s="56"/>
      <c r="QEO32" s="56"/>
      <c r="QEP32" s="56"/>
      <c r="QEQ32" s="56"/>
      <c r="QER32" s="56"/>
      <c r="QES32" s="56"/>
      <c r="QET32" s="56"/>
      <c r="QEU32" s="56"/>
      <c r="QEV32" s="56"/>
      <c r="QEW32" s="56"/>
      <c r="QEX32" s="56"/>
      <c r="QEY32" s="56"/>
      <c r="QEZ32" s="56"/>
      <c r="QFA32" s="56"/>
      <c r="QFB32" s="56"/>
      <c r="QFC32" s="56"/>
      <c r="QFD32" s="56"/>
      <c r="QFE32" s="56"/>
      <c r="QFF32" s="56"/>
      <c r="QFG32" s="56"/>
      <c r="QFH32" s="56"/>
      <c r="QFI32" s="56"/>
      <c r="QFJ32" s="56"/>
      <c r="QFK32" s="56"/>
      <c r="QFL32" s="56"/>
      <c r="QFM32" s="56"/>
      <c r="QFN32" s="56"/>
      <c r="QFO32" s="56"/>
      <c r="QFP32" s="56"/>
      <c r="QFQ32" s="56"/>
      <c r="QFR32" s="56"/>
      <c r="QFS32" s="56"/>
      <c r="QFT32" s="56"/>
      <c r="QFU32" s="56"/>
      <c r="QFV32" s="56"/>
      <c r="QFW32" s="56"/>
      <c r="QFX32" s="56"/>
      <c r="QFY32" s="56"/>
      <c r="QFZ32" s="56"/>
      <c r="QGA32" s="56"/>
      <c r="QGB32" s="56"/>
      <c r="QGC32" s="56"/>
      <c r="QGD32" s="56"/>
      <c r="QGE32" s="56"/>
      <c r="QGF32" s="56"/>
      <c r="QGG32" s="56"/>
      <c r="QGH32" s="56"/>
      <c r="QGI32" s="56"/>
      <c r="QGJ32" s="56"/>
      <c r="QGK32" s="56"/>
      <c r="QGL32" s="56"/>
      <c r="QGM32" s="56"/>
      <c r="QGN32" s="56"/>
      <c r="QGO32" s="56"/>
      <c r="QGP32" s="56"/>
      <c r="QGQ32" s="56"/>
      <c r="QGR32" s="56"/>
      <c r="QGS32" s="56"/>
      <c r="QGT32" s="56"/>
      <c r="QGU32" s="56"/>
      <c r="QGV32" s="56"/>
      <c r="QGW32" s="56"/>
      <c r="QGX32" s="56"/>
      <c r="QGY32" s="56"/>
      <c r="QGZ32" s="56"/>
      <c r="QHA32" s="56"/>
      <c r="QHB32" s="56"/>
      <c r="QHC32" s="56"/>
      <c r="QHD32" s="56"/>
      <c r="QHE32" s="56"/>
      <c r="QHF32" s="56"/>
      <c r="QHG32" s="56"/>
      <c r="QHH32" s="56"/>
      <c r="QHI32" s="56"/>
      <c r="QHJ32" s="56"/>
      <c r="QHK32" s="56"/>
      <c r="QHL32" s="56"/>
      <c r="QHM32" s="56"/>
      <c r="QHN32" s="56"/>
      <c r="QHO32" s="56"/>
      <c r="QHP32" s="56"/>
      <c r="QHQ32" s="56"/>
      <c r="QHR32" s="56"/>
      <c r="QHS32" s="56"/>
      <c r="QHT32" s="56"/>
      <c r="QHU32" s="56"/>
      <c r="QHV32" s="56"/>
      <c r="QHW32" s="56"/>
      <c r="QHX32" s="56"/>
      <c r="QHY32" s="56"/>
      <c r="QHZ32" s="56"/>
      <c r="QIA32" s="56"/>
      <c r="QIB32" s="56"/>
      <c r="QIC32" s="56"/>
      <c r="QID32" s="56"/>
      <c r="QIE32" s="56"/>
      <c r="QIF32" s="56"/>
      <c r="QIG32" s="56"/>
      <c r="QIH32" s="56"/>
      <c r="QII32" s="56"/>
      <c r="QIJ32" s="56"/>
      <c r="QIK32" s="56"/>
      <c r="QIL32" s="56"/>
      <c r="QIM32" s="56"/>
      <c r="QIN32" s="56"/>
      <c r="QIO32" s="56"/>
      <c r="QIP32" s="56"/>
      <c r="QIQ32" s="56"/>
      <c r="QIR32" s="56"/>
      <c r="QIS32" s="56"/>
      <c r="QIT32" s="56"/>
      <c r="QIU32" s="56"/>
      <c r="QIV32" s="56"/>
      <c r="QIW32" s="56"/>
      <c r="QIX32" s="56"/>
      <c r="QIY32" s="56"/>
      <c r="QIZ32" s="56"/>
      <c r="QJA32" s="56"/>
      <c r="QJB32" s="56"/>
      <c r="QJC32" s="56"/>
      <c r="QJD32" s="56"/>
      <c r="QJE32" s="56"/>
      <c r="QJF32" s="56"/>
      <c r="QJG32" s="56"/>
      <c r="QJH32" s="56"/>
      <c r="QJI32" s="56"/>
      <c r="QJJ32" s="56"/>
      <c r="QJK32" s="56"/>
      <c r="QJL32" s="56"/>
      <c r="QJM32" s="56"/>
      <c r="QJN32" s="56"/>
      <c r="QJO32" s="56"/>
      <c r="QJP32" s="56"/>
      <c r="QJQ32" s="56"/>
      <c r="QJR32" s="56"/>
      <c r="QJS32" s="56"/>
      <c r="QJT32" s="56"/>
      <c r="QJU32" s="56"/>
      <c r="QJV32" s="56"/>
      <c r="QJW32" s="56"/>
      <c r="QJX32" s="56"/>
      <c r="QJY32" s="56"/>
      <c r="QJZ32" s="56"/>
      <c r="QKA32" s="56"/>
      <c r="QKB32" s="56"/>
      <c r="QKC32" s="56"/>
      <c r="QKD32" s="56"/>
      <c r="QKE32" s="56"/>
      <c r="QKF32" s="56"/>
      <c r="QKG32" s="56"/>
      <c r="QKH32" s="56"/>
      <c r="QKI32" s="56"/>
      <c r="QKJ32" s="56"/>
      <c r="QKK32" s="56"/>
      <c r="QKL32" s="56"/>
      <c r="QKM32" s="56"/>
      <c r="QKN32" s="56"/>
      <c r="QKO32" s="56"/>
      <c r="QKP32" s="56"/>
      <c r="QKQ32" s="56"/>
      <c r="QKR32" s="56"/>
      <c r="QKS32" s="56"/>
      <c r="QKT32" s="56"/>
      <c r="QKU32" s="56"/>
      <c r="QKV32" s="56"/>
      <c r="QKW32" s="56"/>
      <c r="QKX32" s="56"/>
      <c r="QKY32" s="56"/>
      <c r="QKZ32" s="56"/>
      <c r="QLA32" s="56"/>
      <c r="QLB32" s="56"/>
      <c r="QLC32" s="56"/>
      <c r="QLD32" s="56"/>
      <c r="QLE32" s="56"/>
      <c r="QLF32" s="56"/>
      <c r="QLG32" s="56"/>
      <c r="QLH32" s="56"/>
      <c r="QLI32" s="56"/>
      <c r="QLJ32" s="56"/>
      <c r="QLK32" s="56"/>
      <c r="QLL32" s="56"/>
      <c r="QLM32" s="56"/>
      <c r="QLN32" s="56"/>
      <c r="QLO32" s="56"/>
      <c r="QLP32" s="56"/>
      <c r="QLQ32" s="56"/>
      <c r="QLR32" s="56"/>
      <c r="QLS32" s="56"/>
      <c r="QLT32" s="56"/>
      <c r="QLU32" s="56"/>
      <c r="QLV32" s="56"/>
      <c r="QLW32" s="56"/>
      <c r="QLX32" s="56"/>
      <c r="QLY32" s="56"/>
      <c r="QLZ32" s="56"/>
      <c r="QMA32" s="56"/>
      <c r="QMB32" s="56"/>
      <c r="QMC32" s="56"/>
      <c r="QMD32" s="56"/>
      <c r="QME32" s="56"/>
      <c r="QMF32" s="56"/>
      <c r="QMG32" s="56"/>
      <c r="QMH32" s="56"/>
      <c r="QMI32" s="56"/>
      <c r="QMJ32" s="56"/>
      <c r="QMK32" s="56"/>
      <c r="QML32" s="56"/>
      <c r="QMM32" s="56"/>
      <c r="QMN32" s="56"/>
      <c r="QMO32" s="56"/>
      <c r="QMP32" s="56"/>
      <c r="QMQ32" s="56"/>
      <c r="QMR32" s="56"/>
      <c r="QMS32" s="56"/>
      <c r="QMT32" s="56"/>
      <c r="QMU32" s="56"/>
      <c r="QMV32" s="56"/>
      <c r="QMW32" s="56"/>
      <c r="QMX32" s="56"/>
      <c r="QMY32" s="56"/>
      <c r="QMZ32" s="56"/>
      <c r="QNA32" s="56"/>
      <c r="QNB32" s="56"/>
      <c r="QNC32" s="56"/>
      <c r="QND32" s="56"/>
      <c r="QNE32" s="56"/>
      <c r="QNF32" s="56"/>
      <c r="QNG32" s="56"/>
      <c r="QNH32" s="56"/>
      <c r="QNI32" s="56"/>
      <c r="QNJ32" s="56"/>
      <c r="QNK32" s="56"/>
      <c r="QNL32" s="56"/>
      <c r="QNM32" s="56"/>
      <c r="QNN32" s="56"/>
      <c r="QNO32" s="56"/>
      <c r="QNP32" s="56"/>
      <c r="QNQ32" s="56"/>
      <c r="QNR32" s="56"/>
      <c r="QNS32" s="56"/>
      <c r="QNT32" s="56"/>
      <c r="QNU32" s="56"/>
      <c r="QNV32" s="56"/>
      <c r="QNW32" s="56"/>
      <c r="QNX32" s="56"/>
      <c r="QNY32" s="56"/>
      <c r="QNZ32" s="56"/>
      <c r="QOA32" s="56"/>
      <c r="QOB32" s="56"/>
      <c r="QOC32" s="56"/>
      <c r="QOD32" s="56"/>
      <c r="QOE32" s="56"/>
      <c r="QOF32" s="56"/>
      <c r="QOG32" s="56"/>
      <c r="QOH32" s="56"/>
      <c r="QOI32" s="56"/>
      <c r="QOJ32" s="56"/>
      <c r="QOK32" s="56"/>
      <c r="QOL32" s="56"/>
      <c r="QOM32" s="56"/>
      <c r="QON32" s="56"/>
      <c r="QOO32" s="56"/>
      <c r="QOP32" s="56"/>
      <c r="QOQ32" s="56"/>
      <c r="QOR32" s="56"/>
      <c r="QOS32" s="56"/>
      <c r="QOT32" s="56"/>
      <c r="QOU32" s="56"/>
      <c r="QOV32" s="56"/>
      <c r="QOW32" s="56"/>
      <c r="QOX32" s="56"/>
      <c r="QOY32" s="56"/>
      <c r="QOZ32" s="56"/>
      <c r="QPA32" s="56"/>
      <c r="QPB32" s="56"/>
      <c r="QPC32" s="56"/>
      <c r="QPD32" s="56"/>
      <c r="QPE32" s="56"/>
      <c r="QPF32" s="56"/>
      <c r="QPG32" s="56"/>
      <c r="QPH32" s="56"/>
      <c r="QPI32" s="56"/>
      <c r="QPJ32" s="56"/>
      <c r="QPK32" s="56"/>
      <c r="QPL32" s="56"/>
      <c r="QPM32" s="56"/>
      <c r="QPN32" s="56"/>
      <c r="QPO32" s="56"/>
      <c r="QPP32" s="56"/>
      <c r="QPQ32" s="56"/>
      <c r="QPR32" s="56"/>
      <c r="QPS32" s="56"/>
      <c r="QPT32" s="56"/>
      <c r="QPU32" s="56"/>
      <c r="QPV32" s="56"/>
      <c r="QPW32" s="56"/>
      <c r="QPX32" s="56"/>
      <c r="QPY32" s="56"/>
      <c r="QPZ32" s="56"/>
      <c r="QQA32" s="56"/>
      <c r="QQB32" s="56"/>
      <c r="QQC32" s="56"/>
      <c r="QQD32" s="56"/>
      <c r="QQE32" s="56"/>
      <c r="QQF32" s="56"/>
      <c r="QQG32" s="56"/>
      <c r="QQH32" s="56"/>
      <c r="QQI32" s="56"/>
      <c r="QQJ32" s="56"/>
      <c r="QQK32" s="56"/>
      <c r="QQL32" s="56"/>
      <c r="QQM32" s="56"/>
      <c r="QQN32" s="56"/>
      <c r="QQO32" s="56"/>
      <c r="QQP32" s="56"/>
      <c r="QQQ32" s="56"/>
      <c r="QQR32" s="56"/>
      <c r="QQS32" s="56"/>
      <c r="QQT32" s="56"/>
      <c r="QQU32" s="56"/>
      <c r="QQV32" s="56"/>
      <c r="QQW32" s="56"/>
      <c r="QQX32" s="56"/>
      <c r="QQY32" s="56"/>
      <c r="QQZ32" s="56"/>
      <c r="QRA32" s="56"/>
      <c r="QRB32" s="56"/>
      <c r="QRC32" s="56"/>
      <c r="QRD32" s="56"/>
      <c r="QRE32" s="56"/>
      <c r="QRF32" s="56"/>
      <c r="QRG32" s="56"/>
      <c r="QRH32" s="56"/>
      <c r="QRI32" s="56"/>
      <c r="QRJ32" s="56"/>
      <c r="QRK32" s="56"/>
      <c r="QRL32" s="56"/>
      <c r="QRM32" s="56"/>
      <c r="QRN32" s="56"/>
      <c r="QRO32" s="56"/>
      <c r="QRP32" s="56"/>
      <c r="QRQ32" s="56"/>
      <c r="QRR32" s="56"/>
      <c r="QRS32" s="56"/>
      <c r="QRT32" s="56"/>
      <c r="QRU32" s="56"/>
      <c r="QRV32" s="56"/>
      <c r="QRW32" s="56"/>
      <c r="QRX32" s="56"/>
      <c r="QRY32" s="56"/>
      <c r="QRZ32" s="56"/>
      <c r="QSA32" s="56"/>
      <c r="QSB32" s="56"/>
      <c r="QSC32" s="56"/>
      <c r="QSD32" s="56"/>
      <c r="QSE32" s="56"/>
      <c r="QSF32" s="56"/>
      <c r="QSG32" s="56"/>
      <c r="QSH32" s="56"/>
      <c r="QSI32" s="56"/>
      <c r="QSJ32" s="56"/>
      <c r="QSK32" s="56"/>
      <c r="QSL32" s="56"/>
      <c r="QSM32" s="56"/>
      <c r="QSN32" s="56"/>
      <c r="QSO32" s="56"/>
      <c r="QSP32" s="56"/>
      <c r="QSQ32" s="56"/>
      <c r="QSR32" s="56"/>
      <c r="QSS32" s="56"/>
      <c r="QST32" s="56"/>
      <c r="QSU32" s="56"/>
      <c r="QSV32" s="56"/>
      <c r="QSW32" s="56"/>
      <c r="QSX32" s="56"/>
      <c r="QSY32" s="56"/>
      <c r="QSZ32" s="56"/>
      <c r="QTA32" s="56"/>
      <c r="QTB32" s="56"/>
      <c r="QTC32" s="56"/>
      <c r="QTD32" s="56"/>
      <c r="QTE32" s="56"/>
      <c r="QTF32" s="56"/>
      <c r="QTG32" s="56"/>
      <c r="QTH32" s="56"/>
      <c r="QTI32" s="56"/>
      <c r="QTJ32" s="56"/>
      <c r="QTK32" s="56"/>
      <c r="QTL32" s="56"/>
      <c r="QTM32" s="56"/>
      <c r="QTN32" s="56"/>
      <c r="QTO32" s="56"/>
      <c r="QTP32" s="56"/>
      <c r="QTQ32" s="56"/>
      <c r="QTR32" s="56"/>
      <c r="QTS32" s="56"/>
      <c r="QTT32" s="56"/>
      <c r="QTU32" s="56"/>
      <c r="QTV32" s="56"/>
      <c r="QTW32" s="56"/>
      <c r="QTX32" s="56"/>
      <c r="QTY32" s="56"/>
      <c r="QTZ32" s="56"/>
      <c r="QUA32" s="56"/>
      <c r="QUB32" s="56"/>
      <c r="QUC32" s="56"/>
      <c r="QUD32" s="56"/>
      <c r="QUE32" s="56"/>
      <c r="QUF32" s="56"/>
      <c r="QUG32" s="56"/>
      <c r="QUH32" s="56"/>
      <c r="QUI32" s="56"/>
      <c r="QUJ32" s="56"/>
      <c r="QUK32" s="56"/>
      <c r="QUL32" s="56"/>
      <c r="QUM32" s="56"/>
      <c r="QUN32" s="56"/>
      <c r="QUO32" s="56"/>
      <c r="QUP32" s="56"/>
      <c r="QUQ32" s="56"/>
      <c r="QUR32" s="56"/>
      <c r="QUS32" s="56"/>
      <c r="QUT32" s="56"/>
      <c r="QUU32" s="56"/>
      <c r="QUV32" s="56"/>
      <c r="QUW32" s="56"/>
      <c r="QUX32" s="56"/>
      <c r="QUY32" s="56"/>
      <c r="QUZ32" s="56"/>
      <c r="QVA32" s="56"/>
      <c r="QVB32" s="56"/>
      <c r="QVC32" s="56"/>
      <c r="QVD32" s="56"/>
      <c r="QVE32" s="56"/>
      <c r="QVF32" s="56"/>
      <c r="QVG32" s="56"/>
      <c r="QVH32" s="56"/>
      <c r="QVI32" s="56"/>
      <c r="QVJ32" s="56"/>
      <c r="QVK32" s="56"/>
      <c r="QVL32" s="56"/>
      <c r="QVM32" s="56"/>
      <c r="QVN32" s="56"/>
      <c r="QVO32" s="56"/>
      <c r="QVP32" s="56"/>
      <c r="QVQ32" s="56"/>
      <c r="QVR32" s="56"/>
      <c r="QVS32" s="56"/>
      <c r="QVT32" s="56"/>
      <c r="QVU32" s="56"/>
      <c r="QVV32" s="56"/>
      <c r="QVW32" s="56"/>
      <c r="QVX32" s="56"/>
      <c r="QVY32" s="56"/>
      <c r="QVZ32" s="56"/>
      <c r="QWA32" s="56"/>
      <c r="QWB32" s="56"/>
      <c r="QWC32" s="56"/>
      <c r="QWD32" s="56"/>
      <c r="QWE32" s="56"/>
      <c r="QWF32" s="56"/>
      <c r="QWG32" s="56"/>
      <c r="QWH32" s="56"/>
      <c r="QWI32" s="56"/>
      <c r="QWJ32" s="56"/>
      <c r="QWK32" s="56"/>
      <c r="QWL32" s="56"/>
      <c r="QWM32" s="56"/>
      <c r="QWN32" s="56"/>
      <c r="QWO32" s="56"/>
      <c r="QWP32" s="56"/>
      <c r="QWQ32" s="56"/>
      <c r="QWR32" s="56"/>
      <c r="QWS32" s="56"/>
      <c r="QWT32" s="56"/>
      <c r="QWU32" s="56"/>
      <c r="QWV32" s="56"/>
      <c r="QWW32" s="56"/>
      <c r="QWX32" s="56"/>
      <c r="QWY32" s="56"/>
      <c r="QWZ32" s="56"/>
      <c r="QXA32" s="56"/>
      <c r="QXB32" s="56"/>
      <c r="QXC32" s="56"/>
      <c r="QXD32" s="56"/>
      <c r="QXE32" s="56"/>
      <c r="QXF32" s="56"/>
      <c r="QXG32" s="56"/>
      <c r="QXH32" s="56"/>
      <c r="QXI32" s="56"/>
      <c r="QXJ32" s="56"/>
      <c r="QXK32" s="56"/>
      <c r="QXL32" s="56"/>
      <c r="QXM32" s="56"/>
      <c r="QXN32" s="56"/>
      <c r="QXO32" s="56"/>
      <c r="QXP32" s="56"/>
      <c r="QXQ32" s="56"/>
      <c r="QXR32" s="56"/>
      <c r="QXS32" s="56"/>
      <c r="QXT32" s="56"/>
      <c r="QXU32" s="56"/>
      <c r="QXV32" s="56"/>
      <c r="QXW32" s="56"/>
      <c r="QXX32" s="56"/>
      <c r="QXY32" s="56"/>
      <c r="QXZ32" s="56"/>
      <c r="QYA32" s="56"/>
      <c r="QYB32" s="56"/>
      <c r="QYC32" s="56"/>
      <c r="QYD32" s="56"/>
      <c r="QYE32" s="56"/>
      <c r="QYF32" s="56"/>
      <c r="QYG32" s="56"/>
      <c r="QYH32" s="56"/>
      <c r="QYI32" s="56"/>
      <c r="QYJ32" s="56"/>
      <c r="QYK32" s="56"/>
      <c r="QYL32" s="56"/>
      <c r="QYM32" s="56"/>
      <c r="QYN32" s="56"/>
      <c r="QYO32" s="56"/>
      <c r="QYP32" s="56"/>
      <c r="QYQ32" s="56"/>
      <c r="QYR32" s="56"/>
      <c r="QYS32" s="56"/>
      <c r="QYT32" s="56"/>
      <c r="QYU32" s="56"/>
      <c r="QYV32" s="56"/>
      <c r="QYW32" s="56"/>
      <c r="QYX32" s="56"/>
      <c r="QYY32" s="56"/>
      <c r="QYZ32" s="56"/>
      <c r="QZA32" s="56"/>
      <c r="QZB32" s="56"/>
      <c r="QZC32" s="56"/>
      <c r="QZD32" s="56"/>
      <c r="QZE32" s="56"/>
      <c r="QZF32" s="56"/>
      <c r="QZG32" s="56"/>
      <c r="QZH32" s="56"/>
      <c r="QZI32" s="56"/>
      <c r="QZJ32" s="56"/>
      <c r="QZK32" s="56"/>
      <c r="QZL32" s="56"/>
      <c r="QZM32" s="56"/>
      <c r="QZN32" s="56"/>
      <c r="QZO32" s="56"/>
      <c r="QZP32" s="56"/>
      <c r="QZQ32" s="56"/>
      <c r="QZR32" s="56"/>
      <c r="QZS32" s="56"/>
      <c r="QZT32" s="56"/>
      <c r="QZU32" s="56"/>
      <c r="QZV32" s="56"/>
      <c r="QZW32" s="56"/>
      <c r="QZX32" s="56"/>
      <c r="QZY32" s="56"/>
      <c r="QZZ32" s="56"/>
      <c r="RAA32" s="56"/>
      <c r="RAB32" s="56"/>
      <c r="RAC32" s="56"/>
      <c r="RAD32" s="56"/>
      <c r="RAE32" s="56"/>
      <c r="RAF32" s="56"/>
      <c r="RAG32" s="56"/>
      <c r="RAH32" s="56"/>
      <c r="RAI32" s="56"/>
      <c r="RAJ32" s="56"/>
      <c r="RAK32" s="56"/>
      <c r="RAL32" s="56"/>
      <c r="RAM32" s="56"/>
      <c r="RAN32" s="56"/>
      <c r="RAO32" s="56"/>
      <c r="RAP32" s="56"/>
      <c r="RAQ32" s="56"/>
      <c r="RAR32" s="56"/>
      <c r="RAS32" s="56"/>
      <c r="RAT32" s="56"/>
      <c r="RAU32" s="56"/>
      <c r="RAV32" s="56"/>
      <c r="RAW32" s="56"/>
      <c r="RAX32" s="56"/>
      <c r="RAY32" s="56"/>
      <c r="RAZ32" s="56"/>
      <c r="RBA32" s="56"/>
      <c r="RBB32" s="56"/>
      <c r="RBC32" s="56"/>
      <c r="RBD32" s="56"/>
      <c r="RBE32" s="56"/>
      <c r="RBF32" s="56"/>
      <c r="RBG32" s="56"/>
      <c r="RBH32" s="56"/>
      <c r="RBI32" s="56"/>
      <c r="RBJ32" s="56"/>
      <c r="RBK32" s="56"/>
      <c r="RBL32" s="56"/>
      <c r="RBM32" s="56"/>
      <c r="RBN32" s="56"/>
      <c r="RBO32" s="56"/>
      <c r="RBP32" s="56"/>
      <c r="RBQ32" s="56"/>
      <c r="RBR32" s="56"/>
      <c r="RBS32" s="56"/>
      <c r="RBT32" s="56"/>
      <c r="RBU32" s="56"/>
      <c r="RBV32" s="56"/>
      <c r="RBW32" s="56"/>
      <c r="RBX32" s="56"/>
      <c r="RBY32" s="56"/>
      <c r="RBZ32" s="56"/>
      <c r="RCA32" s="56"/>
      <c r="RCB32" s="56"/>
      <c r="RCC32" s="56"/>
      <c r="RCD32" s="56"/>
      <c r="RCE32" s="56"/>
      <c r="RCF32" s="56"/>
      <c r="RCG32" s="56"/>
      <c r="RCH32" s="56"/>
      <c r="RCI32" s="56"/>
      <c r="RCJ32" s="56"/>
      <c r="RCK32" s="56"/>
      <c r="RCL32" s="56"/>
      <c r="RCM32" s="56"/>
      <c r="RCN32" s="56"/>
      <c r="RCO32" s="56"/>
      <c r="RCP32" s="56"/>
      <c r="RCQ32" s="56"/>
      <c r="RCR32" s="56"/>
      <c r="RCS32" s="56"/>
      <c r="RCT32" s="56"/>
      <c r="RCU32" s="56"/>
      <c r="RCV32" s="56"/>
      <c r="RCW32" s="56"/>
      <c r="RCX32" s="56"/>
      <c r="RCY32" s="56"/>
      <c r="RCZ32" s="56"/>
      <c r="RDA32" s="56"/>
      <c r="RDB32" s="56"/>
      <c r="RDC32" s="56"/>
      <c r="RDD32" s="56"/>
      <c r="RDE32" s="56"/>
      <c r="RDF32" s="56"/>
      <c r="RDG32" s="56"/>
      <c r="RDH32" s="56"/>
      <c r="RDI32" s="56"/>
      <c r="RDJ32" s="56"/>
      <c r="RDK32" s="56"/>
      <c r="RDL32" s="56"/>
      <c r="RDM32" s="56"/>
      <c r="RDN32" s="56"/>
      <c r="RDO32" s="56"/>
      <c r="RDP32" s="56"/>
      <c r="RDQ32" s="56"/>
      <c r="RDR32" s="56"/>
      <c r="RDS32" s="56"/>
      <c r="RDT32" s="56"/>
      <c r="RDU32" s="56"/>
      <c r="RDV32" s="56"/>
      <c r="RDW32" s="56"/>
      <c r="RDX32" s="56"/>
      <c r="RDY32" s="56"/>
      <c r="RDZ32" s="56"/>
      <c r="REA32" s="56"/>
      <c r="REB32" s="56"/>
      <c r="REC32" s="56"/>
      <c r="RED32" s="56"/>
      <c r="REE32" s="56"/>
      <c r="REF32" s="56"/>
      <c r="REG32" s="56"/>
      <c r="REH32" s="56"/>
      <c r="REI32" s="56"/>
      <c r="REJ32" s="56"/>
      <c r="REK32" s="56"/>
      <c r="REL32" s="56"/>
      <c r="REM32" s="56"/>
      <c r="REN32" s="56"/>
      <c r="REO32" s="56"/>
      <c r="REP32" s="56"/>
      <c r="REQ32" s="56"/>
      <c r="RER32" s="56"/>
      <c r="RES32" s="56"/>
      <c r="RET32" s="56"/>
      <c r="REU32" s="56"/>
      <c r="REV32" s="56"/>
      <c r="REW32" s="56"/>
      <c r="REX32" s="56"/>
      <c r="REY32" s="56"/>
      <c r="REZ32" s="56"/>
      <c r="RFA32" s="56"/>
      <c r="RFB32" s="56"/>
      <c r="RFC32" s="56"/>
      <c r="RFD32" s="56"/>
      <c r="RFE32" s="56"/>
      <c r="RFF32" s="56"/>
      <c r="RFG32" s="56"/>
      <c r="RFH32" s="56"/>
      <c r="RFI32" s="56"/>
      <c r="RFJ32" s="56"/>
      <c r="RFK32" s="56"/>
      <c r="RFL32" s="56"/>
      <c r="RFM32" s="56"/>
      <c r="RFN32" s="56"/>
      <c r="RFO32" s="56"/>
      <c r="RFP32" s="56"/>
      <c r="RFQ32" s="56"/>
      <c r="RFR32" s="56"/>
      <c r="RFS32" s="56"/>
      <c r="RFT32" s="56"/>
      <c r="RFU32" s="56"/>
      <c r="RFV32" s="56"/>
      <c r="RFW32" s="56"/>
      <c r="RFX32" s="56"/>
      <c r="RFY32" s="56"/>
      <c r="RFZ32" s="56"/>
      <c r="RGA32" s="56"/>
      <c r="RGB32" s="56"/>
      <c r="RGC32" s="56"/>
      <c r="RGD32" s="56"/>
      <c r="RGE32" s="56"/>
      <c r="RGF32" s="56"/>
      <c r="RGG32" s="56"/>
      <c r="RGH32" s="56"/>
      <c r="RGI32" s="56"/>
      <c r="RGJ32" s="56"/>
      <c r="RGK32" s="56"/>
      <c r="RGL32" s="56"/>
      <c r="RGM32" s="56"/>
      <c r="RGN32" s="56"/>
      <c r="RGO32" s="56"/>
      <c r="RGP32" s="56"/>
      <c r="RGQ32" s="56"/>
      <c r="RGR32" s="56"/>
      <c r="RGS32" s="56"/>
      <c r="RGT32" s="56"/>
      <c r="RGU32" s="56"/>
      <c r="RGV32" s="56"/>
      <c r="RGW32" s="56"/>
      <c r="RGX32" s="56"/>
      <c r="RGY32" s="56"/>
      <c r="RGZ32" s="56"/>
      <c r="RHA32" s="56"/>
      <c r="RHB32" s="56"/>
      <c r="RHC32" s="56"/>
      <c r="RHD32" s="56"/>
      <c r="RHE32" s="56"/>
      <c r="RHF32" s="56"/>
      <c r="RHG32" s="56"/>
      <c r="RHH32" s="56"/>
      <c r="RHI32" s="56"/>
      <c r="RHJ32" s="56"/>
      <c r="RHK32" s="56"/>
      <c r="RHL32" s="56"/>
      <c r="RHM32" s="56"/>
      <c r="RHN32" s="56"/>
      <c r="RHO32" s="56"/>
      <c r="RHP32" s="56"/>
      <c r="RHQ32" s="56"/>
      <c r="RHR32" s="56"/>
      <c r="RHS32" s="56"/>
      <c r="RHT32" s="56"/>
      <c r="RHU32" s="56"/>
      <c r="RHV32" s="56"/>
      <c r="RHW32" s="56"/>
      <c r="RHX32" s="56"/>
      <c r="RHY32" s="56"/>
      <c r="RHZ32" s="56"/>
      <c r="RIA32" s="56"/>
      <c r="RIB32" s="56"/>
      <c r="RIC32" s="56"/>
      <c r="RID32" s="56"/>
      <c r="RIE32" s="56"/>
      <c r="RIF32" s="56"/>
      <c r="RIG32" s="56"/>
      <c r="RIH32" s="56"/>
      <c r="RII32" s="56"/>
      <c r="RIJ32" s="56"/>
      <c r="RIK32" s="56"/>
      <c r="RIL32" s="56"/>
      <c r="RIM32" s="56"/>
      <c r="RIN32" s="56"/>
      <c r="RIO32" s="56"/>
      <c r="RIP32" s="56"/>
      <c r="RIQ32" s="56"/>
      <c r="RIR32" s="56"/>
      <c r="RIS32" s="56"/>
      <c r="RIT32" s="56"/>
      <c r="RIU32" s="56"/>
      <c r="RIV32" s="56"/>
      <c r="RIW32" s="56"/>
      <c r="RIX32" s="56"/>
      <c r="RIY32" s="56"/>
      <c r="RIZ32" s="56"/>
      <c r="RJA32" s="56"/>
      <c r="RJB32" s="56"/>
      <c r="RJC32" s="56"/>
      <c r="RJD32" s="56"/>
      <c r="RJE32" s="56"/>
      <c r="RJF32" s="56"/>
      <c r="RJG32" s="56"/>
      <c r="RJH32" s="56"/>
      <c r="RJI32" s="56"/>
      <c r="RJJ32" s="56"/>
      <c r="RJK32" s="56"/>
      <c r="RJL32" s="56"/>
      <c r="RJM32" s="56"/>
      <c r="RJN32" s="56"/>
      <c r="RJO32" s="56"/>
      <c r="RJP32" s="56"/>
      <c r="RJQ32" s="56"/>
      <c r="RJR32" s="56"/>
      <c r="RJS32" s="56"/>
      <c r="RJT32" s="56"/>
      <c r="RJU32" s="56"/>
      <c r="RJV32" s="56"/>
      <c r="RJW32" s="56"/>
      <c r="RJX32" s="56"/>
      <c r="RJY32" s="56"/>
      <c r="RJZ32" s="56"/>
      <c r="RKA32" s="56"/>
      <c r="RKB32" s="56"/>
      <c r="RKC32" s="56"/>
      <c r="RKD32" s="56"/>
      <c r="RKE32" s="56"/>
      <c r="RKF32" s="56"/>
      <c r="RKG32" s="56"/>
      <c r="RKH32" s="56"/>
      <c r="RKI32" s="56"/>
      <c r="RKJ32" s="56"/>
      <c r="RKK32" s="56"/>
      <c r="RKL32" s="56"/>
      <c r="RKM32" s="56"/>
      <c r="RKN32" s="56"/>
      <c r="RKO32" s="56"/>
      <c r="RKP32" s="56"/>
      <c r="RKQ32" s="56"/>
      <c r="RKR32" s="56"/>
      <c r="RKS32" s="56"/>
      <c r="RKT32" s="56"/>
      <c r="RKU32" s="56"/>
      <c r="RKV32" s="56"/>
      <c r="RKW32" s="56"/>
      <c r="RKX32" s="56"/>
      <c r="RKY32" s="56"/>
      <c r="RKZ32" s="56"/>
      <c r="RLA32" s="56"/>
      <c r="RLB32" s="56"/>
      <c r="RLC32" s="56"/>
      <c r="RLD32" s="56"/>
      <c r="RLE32" s="56"/>
      <c r="RLF32" s="56"/>
      <c r="RLG32" s="56"/>
      <c r="RLH32" s="56"/>
      <c r="RLI32" s="56"/>
      <c r="RLJ32" s="56"/>
      <c r="RLK32" s="56"/>
      <c r="RLL32" s="56"/>
      <c r="RLM32" s="56"/>
      <c r="RLN32" s="56"/>
      <c r="RLO32" s="56"/>
      <c r="RLP32" s="56"/>
      <c r="RLQ32" s="56"/>
      <c r="RLR32" s="56"/>
      <c r="RLS32" s="56"/>
      <c r="RLT32" s="56"/>
      <c r="RLU32" s="56"/>
      <c r="RLV32" s="56"/>
      <c r="RLW32" s="56"/>
      <c r="RLX32" s="56"/>
      <c r="RLY32" s="56"/>
      <c r="RLZ32" s="56"/>
      <c r="RMA32" s="56"/>
      <c r="RMB32" s="56"/>
      <c r="RMC32" s="56"/>
      <c r="RMD32" s="56"/>
      <c r="RME32" s="56"/>
      <c r="RMF32" s="56"/>
      <c r="RMG32" s="56"/>
      <c r="RMH32" s="56"/>
      <c r="RMI32" s="56"/>
      <c r="RMJ32" s="56"/>
      <c r="RMK32" s="56"/>
      <c r="RML32" s="56"/>
      <c r="RMM32" s="56"/>
      <c r="RMN32" s="56"/>
      <c r="RMO32" s="56"/>
      <c r="RMP32" s="56"/>
      <c r="RMQ32" s="56"/>
      <c r="RMR32" s="56"/>
      <c r="RMS32" s="56"/>
      <c r="RMT32" s="56"/>
      <c r="RMU32" s="56"/>
      <c r="RMV32" s="56"/>
      <c r="RMW32" s="56"/>
      <c r="RMX32" s="56"/>
      <c r="RMY32" s="56"/>
      <c r="RMZ32" s="56"/>
      <c r="RNA32" s="56"/>
      <c r="RNB32" s="56"/>
      <c r="RNC32" s="56"/>
      <c r="RND32" s="56"/>
      <c r="RNE32" s="56"/>
      <c r="RNF32" s="56"/>
      <c r="RNG32" s="56"/>
      <c r="RNH32" s="56"/>
      <c r="RNI32" s="56"/>
      <c r="RNJ32" s="56"/>
      <c r="RNK32" s="56"/>
      <c r="RNL32" s="56"/>
      <c r="RNM32" s="56"/>
      <c r="RNN32" s="56"/>
      <c r="RNO32" s="56"/>
      <c r="RNP32" s="56"/>
      <c r="RNQ32" s="56"/>
      <c r="RNR32" s="56"/>
      <c r="RNS32" s="56"/>
      <c r="RNT32" s="56"/>
      <c r="RNU32" s="56"/>
      <c r="RNV32" s="56"/>
      <c r="RNW32" s="56"/>
      <c r="RNX32" s="56"/>
      <c r="RNY32" s="56"/>
      <c r="RNZ32" s="56"/>
      <c r="ROA32" s="56"/>
      <c r="ROB32" s="56"/>
      <c r="ROC32" s="56"/>
      <c r="ROD32" s="56"/>
      <c r="ROE32" s="56"/>
      <c r="ROF32" s="56"/>
      <c r="ROG32" s="56"/>
      <c r="ROH32" s="56"/>
      <c r="ROI32" s="56"/>
      <c r="ROJ32" s="56"/>
      <c r="ROK32" s="56"/>
      <c r="ROL32" s="56"/>
      <c r="ROM32" s="56"/>
      <c r="RON32" s="56"/>
      <c r="ROO32" s="56"/>
      <c r="ROP32" s="56"/>
      <c r="ROQ32" s="56"/>
      <c r="ROR32" s="56"/>
      <c r="ROS32" s="56"/>
      <c r="ROT32" s="56"/>
      <c r="ROU32" s="56"/>
      <c r="ROV32" s="56"/>
      <c r="ROW32" s="56"/>
      <c r="ROX32" s="56"/>
      <c r="ROY32" s="56"/>
      <c r="ROZ32" s="56"/>
      <c r="RPA32" s="56"/>
      <c r="RPB32" s="56"/>
      <c r="RPC32" s="56"/>
      <c r="RPD32" s="56"/>
      <c r="RPE32" s="56"/>
      <c r="RPF32" s="56"/>
      <c r="RPG32" s="56"/>
      <c r="RPH32" s="56"/>
      <c r="RPI32" s="56"/>
      <c r="RPJ32" s="56"/>
      <c r="RPK32" s="56"/>
      <c r="RPL32" s="56"/>
      <c r="RPM32" s="56"/>
      <c r="RPN32" s="56"/>
      <c r="RPO32" s="56"/>
      <c r="RPP32" s="56"/>
      <c r="RPQ32" s="56"/>
      <c r="RPR32" s="56"/>
      <c r="RPS32" s="56"/>
      <c r="RPT32" s="56"/>
      <c r="RPU32" s="56"/>
      <c r="RPV32" s="56"/>
      <c r="RPW32" s="56"/>
      <c r="RPX32" s="56"/>
      <c r="RPY32" s="56"/>
      <c r="RPZ32" s="56"/>
      <c r="RQA32" s="56"/>
      <c r="RQB32" s="56"/>
      <c r="RQC32" s="56"/>
      <c r="RQD32" s="56"/>
      <c r="RQE32" s="56"/>
      <c r="RQF32" s="56"/>
      <c r="RQG32" s="56"/>
      <c r="RQH32" s="56"/>
      <c r="RQI32" s="56"/>
      <c r="RQJ32" s="56"/>
      <c r="RQK32" s="56"/>
      <c r="RQL32" s="56"/>
      <c r="RQM32" s="56"/>
      <c r="RQN32" s="56"/>
      <c r="RQO32" s="56"/>
      <c r="RQP32" s="56"/>
      <c r="RQQ32" s="56"/>
      <c r="RQR32" s="56"/>
      <c r="RQS32" s="56"/>
      <c r="RQT32" s="56"/>
      <c r="RQU32" s="56"/>
      <c r="RQV32" s="56"/>
      <c r="RQW32" s="56"/>
      <c r="RQX32" s="56"/>
      <c r="RQY32" s="56"/>
      <c r="RQZ32" s="56"/>
      <c r="RRA32" s="56"/>
      <c r="RRB32" s="56"/>
      <c r="RRC32" s="56"/>
      <c r="RRD32" s="56"/>
      <c r="RRE32" s="56"/>
      <c r="RRF32" s="56"/>
      <c r="RRG32" s="56"/>
      <c r="RRH32" s="56"/>
      <c r="RRI32" s="56"/>
      <c r="RRJ32" s="56"/>
      <c r="RRK32" s="56"/>
      <c r="RRL32" s="56"/>
      <c r="RRM32" s="56"/>
      <c r="RRN32" s="56"/>
      <c r="RRO32" s="56"/>
      <c r="RRP32" s="56"/>
      <c r="RRQ32" s="56"/>
      <c r="RRR32" s="56"/>
      <c r="RRS32" s="56"/>
      <c r="RRT32" s="56"/>
      <c r="RRU32" s="56"/>
      <c r="RRV32" s="56"/>
      <c r="RRW32" s="56"/>
      <c r="RRX32" s="56"/>
      <c r="RRY32" s="56"/>
      <c r="RRZ32" s="56"/>
      <c r="RSA32" s="56"/>
      <c r="RSB32" s="56"/>
      <c r="RSC32" s="56"/>
      <c r="RSD32" s="56"/>
      <c r="RSE32" s="56"/>
      <c r="RSF32" s="56"/>
      <c r="RSG32" s="56"/>
      <c r="RSH32" s="56"/>
      <c r="RSI32" s="56"/>
      <c r="RSJ32" s="56"/>
      <c r="RSK32" s="56"/>
      <c r="RSL32" s="56"/>
      <c r="RSM32" s="56"/>
      <c r="RSN32" s="56"/>
      <c r="RSO32" s="56"/>
      <c r="RSP32" s="56"/>
      <c r="RSQ32" s="56"/>
      <c r="RSR32" s="56"/>
      <c r="RSS32" s="56"/>
      <c r="RST32" s="56"/>
      <c r="RSU32" s="56"/>
      <c r="RSV32" s="56"/>
      <c r="RSW32" s="56"/>
      <c r="RSX32" s="56"/>
      <c r="RSY32" s="56"/>
      <c r="RSZ32" s="56"/>
      <c r="RTA32" s="56"/>
      <c r="RTB32" s="56"/>
      <c r="RTC32" s="56"/>
      <c r="RTD32" s="56"/>
      <c r="RTE32" s="56"/>
      <c r="RTF32" s="56"/>
      <c r="RTG32" s="56"/>
      <c r="RTH32" s="56"/>
      <c r="RTI32" s="56"/>
      <c r="RTJ32" s="56"/>
      <c r="RTK32" s="56"/>
      <c r="RTL32" s="56"/>
      <c r="RTM32" s="56"/>
      <c r="RTN32" s="56"/>
      <c r="RTO32" s="56"/>
      <c r="RTP32" s="56"/>
      <c r="RTQ32" s="56"/>
      <c r="RTR32" s="56"/>
      <c r="RTS32" s="56"/>
      <c r="RTT32" s="56"/>
      <c r="RTU32" s="56"/>
      <c r="RTV32" s="56"/>
      <c r="RTW32" s="56"/>
      <c r="RTX32" s="56"/>
      <c r="RTY32" s="56"/>
      <c r="RTZ32" s="56"/>
      <c r="RUA32" s="56"/>
      <c r="RUB32" s="56"/>
      <c r="RUC32" s="56"/>
      <c r="RUD32" s="56"/>
      <c r="RUE32" s="56"/>
      <c r="RUF32" s="56"/>
      <c r="RUG32" s="56"/>
      <c r="RUH32" s="56"/>
      <c r="RUI32" s="56"/>
      <c r="RUJ32" s="56"/>
      <c r="RUK32" s="56"/>
      <c r="RUL32" s="56"/>
      <c r="RUM32" s="56"/>
      <c r="RUN32" s="56"/>
      <c r="RUO32" s="56"/>
      <c r="RUP32" s="56"/>
      <c r="RUQ32" s="56"/>
      <c r="RUR32" s="56"/>
      <c r="RUS32" s="56"/>
      <c r="RUT32" s="56"/>
      <c r="RUU32" s="56"/>
      <c r="RUV32" s="56"/>
      <c r="RUW32" s="56"/>
      <c r="RUX32" s="56"/>
      <c r="RUY32" s="56"/>
      <c r="RUZ32" s="56"/>
      <c r="RVA32" s="56"/>
      <c r="RVB32" s="56"/>
      <c r="RVC32" s="56"/>
      <c r="RVD32" s="56"/>
      <c r="RVE32" s="56"/>
      <c r="RVF32" s="56"/>
      <c r="RVG32" s="56"/>
      <c r="RVH32" s="56"/>
      <c r="RVI32" s="56"/>
      <c r="RVJ32" s="56"/>
      <c r="RVK32" s="56"/>
      <c r="RVL32" s="56"/>
      <c r="RVM32" s="56"/>
      <c r="RVN32" s="56"/>
      <c r="RVO32" s="56"/>
      <c r="RVP32" s="56"/>
      <c r="RVQ32" s="56"/>
      <c r="RVR32" s="56"/>
      <c r="RVS32" s="56"/>
      <c r="RVT32" s="56"/>
      <c r="RVU32" s="56"/>
      <c r="RVV32" s="56"/>
      <c r="RVW32" s="56"/>
      <c r="RVX32" s="56"/>
      <c r="RVY32" s="56"/>
      <c r="RVZ32" s="56"/>
      <c r="RWA32" s="56"/>
      <c r="RWB32" s="56"/>
      <c r="RWC32" s="56"/>
      <c r="RWD32" s="56"/>
      <c r="RWE32" s="56"/>
      <c r="RWF32" s="56"/>
      <c r="RWG32" s="56"/>
      <c r="RWH32" s="56"/>
      <c r="RWI32" s="56"/>
      <c r="RWJ32" s="56"/>
      <c r="RWK32" s="56"/>
      <c r="RWL32" s="56"/>
      <c r="RWM32" s="56"/>
      <c r="RWN32" s="56"/>
      <c r="RWO32" s="56"/>
      <c r="RWP32" s="56"/>
      <c r="RWQ32" s="56"/>
      <c r="RWR32" s="56"/>
      <c r="RWS32" s="56"/>
      <c r="RWT32" s="56"/>
      <c r="RWU32" s="56"/>
      <c r="RWV32" s="56"/>
      <c r="RWW32" s="56"/>
      <c r="RWX32" s="56"/>
      <c r="RWY32" s="56"/>
      <c r="RWZ32" s="56"/>
      <c r="RXA32" s="56"/>
      <c r="RXB32" s="56"/>
      <c r="RXC32" s="56"/>
      <c r="RXD32" s="56"/>
      <c r="RXE32" s="56"/>
      <c r="RXF32" s="56"/>
      <c r="RXG32" s="56"/>
      <c r="RXH32" s="56"/>
      <c r="RXI32" s="56"/>
      <c r="RXJ32" s="56"/>
      <c r="RXK32" s="56"/>
      <c r="RXL32" s="56"/>
      <c r="RXM32" s="56"/>
      <c r="RXN32" s="56"/>
      <c r="RXO32" s="56"/>
      <c r="RXP32" s="56"/>
      <c r="RXQ32" s="56"/>
      <c r="RXR32" s="56"/>
      <c r="RXS32" s="56"/>
      <c r="RXT32" s="56"/>
      <c r="RXU32" s="56"/>
      <c r="RXV32" s="56"/>
      <c r="RXW32" s="56"/>
      <c r="RXX32" s="56"/>
      <c r="RXY32" s="56"/>
      <c r="RXZ32" s="56"/>
      <c r="RYA32" s="56"/>
      <c r="RYB32" s="56"/>
      <c r="RYC32" s="56"/>
      <c r="RYD32" s="56"/>
      <c r="RYE32" s="56"/>
      <c r="RYF32" s="56"/>
      <c r="RYG32" s="56"/>
      <c r="RYH32" s="56"/>
      <c r="RYI32" s="56"/>
      <c r="RYJ32" s="56"/>
      <c r="RYK32" s="56"/>
      <c r="RYL32" s="56"/>
      <c r="RYM32" s="56"/>
      <c r="RYN32" s="56"/>
      <c r="RYO32" s="56"/>
      <c r="RYP32" s="56"/>
      <c r="RYQ32" s="56"/>
      <c r="RYR32" s="56"/>
      <c r="RYS32" s="56"/>
      <c r="RYT32" s="56"/>
      <c r="RYU32" s="56"/>
      <c r="RYV32" s="56"/>
      <c r="RYW32" s="56"/>
      <c r="RYX32" s="56"/>
      <c r="RYY32" s="56"/>
      <c r="RYZ32" s="56"/>
      <c r="RZA32" s="56"/>
      <c r="RZB32" s="56"/>
      <c r="RZC32" s="56"/>
      <c r="RZD32" s="56"/>
      <c r="RZE32" s="56"/>
      <c r="RZF32" s="56"/>
      <c r="RZG32" s="56"/>
      <c r="RZH32" s="56"/>
      <c r="RZI32" s="56"/>
      <c r="RZJ32" s="56"/>
      <c r="RZK32" s="56"/>
      <c r="RZL32" s="56"/>
      <c r="RZM32" s="56"/>
      <c r="RZN32" s="56"/>
      <c r="RZO32" s="56"/>
      <c r="RZP32" s="56"/>
      <c r="RZQ32" s="56"/>
      <c r="RZR32" s="56"/>
      <c r="RZS32" s="56"/>
      <c r="RZT32" s="56"/>
      <c r="RZU32" s="56"/>
      <c r="RZV32" s="56"/>
      <c r="RZW32" s="56"/>
      <c r="RZX32" s="56"/>
      <c r="RZY32" s="56"/>
      <c r="RZZ32" s="56"/>
      <c r="SAA32" s="56"/>
      <c r="SAB32" s="56"/>
      <c r="SAC32" s="56"/>
      <c r="SAD32" s="56"/>
      <c r="SAE32" s="56"/>
      <c r="SAF32" s="56"/>
      <c r="SAG32" s="56"/>
      <c r="SAH32" s="56"/>
      <c r="SAI32" s="56"/>
      <c r="SAJ32" s="56"/>
      <c r="SAK32" s="56"/>
      <c r="SAL32" s="56"/>
      <c r="SAM32" s="56"/>
      <c r="SAN32" s="56"/>
      <c r="SAO32" s="56"/>
      <c r="SAP32" s="56"/>
      <c r="SAQ32" s="56"/>
      <c r="SAR32" s="56"/>
      <c r="SAS32" s="56"/>
      <c r="SAT32" s="56"/>
      <c r="SAU32" s="56"/>
      <c r="SAV32" s="56"/>
      <c r="SAW32" s="56"/>
      <c r="SAX32" s="56"/>
      <c r="SAY32" s="56"/>
      <c r="SAZ32" s="56"/>
      <c r="SBA32" s="56"/>
      <c r="SBB32" s="56"/>
      <c r="SBC32" s="56"/>
      <c r="SBD32" s="56"/>
      <c r="SBE32" s="56"/>
      <c r="SBF32" s="56"/>
      <c r="SBG32" s="56"/>
      <c r="SBH32" s="56"/>
      <c r="SBI32" s="56"/>
      <c r="SBJ32" s="56"/>
      <c r="SBK32" s="56"/>
      <c r="SBL32" s="56"/>
      <c r="SBM32" s="56"/>
      <c r="SBN32" s="56"/>
      <c r="SBO32" s="56"/>
      <c r="SBP32" s="56"/>
      <c r="SBQ32" s="56"/>
      <c r="SBR32" s="56"/>
      <c r="SBS32" s="56"/>
      <c r="SBT32" s="56"/>
      <c r="SBU32" s="56"/>
      <c r="SBV32" s="56"/>
      <c r="SBW32" s="56"/>
      <c r="SBX32" s="56"/>
      <c r="SBY32" s="56"/>
      <c r="SBZ32" s="56"/>
      <c r="SCA32" s="56"/>
      <c r="SCB32" s="56"/>
      <c r="SCC32" s="56"/>
      <c r="SCD32" s="56"/>
      <c r="SCE32" s="56"/>
      <c r="SCF32" s="56"/>
      <c r="SCG32" s="56"/>
      <c r="SCH32" s="56"/>
      <c r="SCI32" s="56"/>
      <c r="SCJ32" s="56"/>
      <c r="SCK32" s="56"/>
      <c r="SCL32" s="56"/>
      <c r="SCM32" s="56"/>
      <c r="SCN32" s="56"/>
      <c r="SCO32" s="56"/>
      <c r="SCP32" s="56"/>
      <c r="SCQ32" s="56"/>
      <c r="SCR32" s="56"/>
      <c r="SCS32" s="56"/>
      <c r="SCT32" s="56"/>
      <c r="SCU32" s="56"/>
      <c r="SCV32" s="56"/>
      <c r="SCW32" s="56"/>
      <c r="SCX32" s="56"/>
      <c r="SCY32" s="56"/>
      <c r="SCZ32" s="56"/>
      <c r="SDA32" s="56"/>
      <c r="SDB32" s="56"/>
      <c r="SDC32" s="56"/>
      <c r="SDD32" s="56"/>
      <c r="SDE32" s="56"/>
      <c r="SDF32" s="56"/>
      <c r="SDG32" s="56"/>
      <c r="SDH32" s="56"/>
      <c r="SDI32" s="56"/>
      <c r="SDJ32" s="56"/>
      <c r="SDK32" s="56"/>
      <c r="SDL32" s="56"/>
      <c r="SDM32" s="56"/>
      <c r="SDN32" s="56"/>
      <c r="SDO32" s="56"/>
      <c r="SDP32" s="56"/>
      <c r="SDQ32" s="56"/>
      <c r="SDR32" s="56"/>
      <c r="SDS32" s="56"/>
      <c r="SDT32" s="56"/>
      <c r="SDU32" s="56"/>
      <c r="SDV32" s="56"/>
      <c r="SDW32" s="56"/>
      <c r="SDX32" s="56"/>
      <c r="SDY32" s="56"/>
      <c r="SDZ32" s="56"/>
      <c r="SEA32" s="56"/>
      <c r="SEB32" s="56"/>
      <c r="SEC32" s="56"/>
      <c r="SED32" s="56"/>
      <c r="SEE32" s="56"/>
      <c r="SEF32" s="56"/>
      <c r="SEG32" s="56"/>
      <c r="SEH32" s="56"/>
      <c r="SEI32" s="56"/>
      <c r="SEJ32" s="56"/>
      <c r="SEK32" s="56"/>
      <c r="SEL32" s="56"/>
      <c r="SEM32" s="56"/>
      <c r="SEN32" s="56"/>
      <c r="SEO32" s="56"/>
      <c r="SEP32" s="56"/>
      <c r="SEQ32" s="56"/>
      <c r="SER32" s="56"/>
      <c r="SES32" s="56"/>
      <c r="SET32" s="56"/>
      <c r="SEU32" s="56"/>
      <c r="SEV32" s="56"/>
      <c r="SEW32" s="56"/>
      <c r="SEX32" s="56"/>
      <c r="SEY32" s="56"/>
      <c r="SEZ32" s="56"/>
      <c r="SFA32" s="56"/>
      <c r="SFB32" s="56"/>
      <c r="SFC32" s="56"/>
      <c r="SFD32" s="56"/>
      <c r="SFE32" s="56"/>
      <c r="SFF32" s="56"/>
      <c r="SFG32" s="56"/>
      <c r="SFH32" s="56"/>
      <c r="SFI32" s="56"/>
      <c r="SFJ32" s="56"/>
      <c r="SFK32" s="56"/>
      <c r="SFL32" s="56"/>
      <c r="SFM32" s="56"/>
      <c r="SFN32" s="56"/>
      <c r="SFO32" s="56"/>
      <c r="SFP32" s="56"/>
      <c r="SFQ32" s="56"/>
      <c r="SFR32" s="56"/>
      <c r="SFS32" s="56"/>
      <c r="SFT32" s="56"/>
      <c r="SFU32" s="56"/>
      <c r="SFV32" s="56"/>
      <c r="SFW32" s="56"/>
      <c r="SFX32" s="56"/>
      <c r="SFY32" s="56"/>
      <c r="SFZ32" s="56"/>
      <c r="SGA32" s="56"/>
      <c r="SGB32" s="56"/>
      <c r="SGC32" s="56"/>
      <c r="SGD32" s="56"/>
      <c r="SGE32" s="56"/>
      <c r="SGF32" s="56"/>
      <c r="SGG32" s="56"/>
      <c r="SGH32" s="56"/>
      <c r="SGI32" s="56"/>
      <c r="SGJ32" s="56"/>
      <c r="SGK32" s="56"/>
      <c r="SGL32" s="56"/>
      <c r="SGM32" s="56"/>
      <c r="SGN32" s="56"/>
      <c r="SGO32" s="56"/>
      <c r="SGP32" s="56"/>
      <c r="SGQ32" s="56"/>
      <c r="SGR32" s="56"/>
      <c r="SGS32" s="56"/>
      <c r="SGT32" s="56"/>
      <c r="SGU32" s="56"/>
      <c r="SGV32" s="56"/>
      <c r="SGW32" s="56"/>
      <c r="SGX32" s="56"/>
      <c r="SGY32" s="56"/>
      <c r="SGZ32" s="56"/>
      <c r="SHA32" s="56"/>
      <c r="SHB32" s="56"/>
      <c r="SHC32" s="56"/>
      <c r="SHD32" s="56"/>
      <c r="SHE32" s="56"/>
      <c r="SHF32" s="56"/>
      <c r="SHG32" s="56"/>
      <c r="SHH32" s="56"/>
      <c r="SHI32" s="56"/>
      <c r="SHJ32" s="56"/>
      <c r="SHK32" s="56"/>
      <c r="SHL32" s="56"/>
      <c r="SHM32" s="56"/>
      <c r="SHN32" s="56"/>
      <c r="SHO32" s="56"/>
      <c r="SHP32" s="56"/>
      <c r="SHQ32" s="56"/>
      <c r="SHR32" s="56"/>
      <c r="SHS32" s="56"/>
      <c r="SHT32" s="56"/>
      <c r="SHU32" s="56"/>
      <c r="SHV32" s="56"/>
      <c r="SHW32" s="56"/>
      <c r="SHX32" s="56"/>
      <c r="SHY32" s="56"/>
      <c r="SHZ32" s="56"/>
      <c r="SIA32" s="56"/>
      <c r="SIB32" s="56"/>
      <c r="SIC32" s="56"/>
      <c r="SID32" s="56"/>
      <c r="SIE32" s="56"/>
      <c r="SIF32" s="56"/>
      <c r="SIG32" s="56"/>
      <c r="SIH32" s="56"/>
      <c r="SII32" s="56"/>
      <c r="SIJ32" s="56"/>
      <c r="SIK32" s="56"/>
      <c r="SIL32" s="56"/>
      <c r="SIM32" s="56"/>
      <c r="SIN32" s="56"/>
      <c r="SIO32" s="56"/>
      <c r="SIP32" s="56"/>
      <c r="SIQ32" s="56"/>
      <c r="SIR32" s="56"/>
      <c r="SIS32" s="56"/>
      <c r="SIT32" s="56"/>
      <c r="SIU32" s="56"/>
      <c r="SIV32" s="56"/>
      <c r="SIW32" s="56"/>
      <c r="SIX32" s="56"/>
      <c r="SIY32" s="56"/>
      <c r="SIZ32" s="56"/>
      <c r="SJA32" s="56"/>
      <c r="SJB32" s="56"/>
      <c r="SJC32" s="56"/>
      <c r="SJD32" s="56"/>
      <c r="SJE32" s="56"/>
      <c r="SJF32" s="56"/>
      <c r="SJG32" s="56"/>
      <c r="SJH32" s="56"/>
      <c r="SJI32" s="56"/>
      <c r="SJJ32" s="56"/>
      <c r="SJK32" s="56"/>
      <c r="SJL32" s="56"/>
      <c r="SJM32" s="56"/>
      <c r="SJN32" s="56"/>
      <c r="SJO32" s="56"/>
      <c r="SJP32" s="56"/>
      <c r="SJQ32" s="56"/>
      <c r="SJR32" s="56"/>
      <c r="SJS32" s="56"/>
      <c r="SJT32" s="56"/>
      <c r="SJU32" s="56"/>
      <c r="SJV32" s="56"/>
      <c r="SJW32" s="56"/>
      <c r="SJX32" s="56"/>
      <c r="SJY32" s="56"/>
      <c r="SJZ32" s="56"/>
      <c r="SKA32" s="56"/>
      <c r="SKB32" s="56"/>
      <c r="SKC32" s="56"/>
      <c r="SKD32" s="56"/>
      <c r="SKE32" s="56"/>
      <c r="SKF32" s="56"/>
      <c r="SKG32" s="56"/>
      <c r="SKH32" s="56"/>
      <c r="SKI32" s="56"/>
      <c r="SKJ32" s="56"/>
      <c r="SKK32" s="56"/>
      <c r="SKL32" s="56"/>
      <c r="SKM32" s="56"/>
      <c r="SKN32" s="56"/>
      <c r="SKO32" s="56"/>
      <c r="SKP32" s="56"/>
      <c r="SKQ32" s="56"/>
      <c r="SKR32" s="56"/>
      <c r="SKS32" s="56"/>
      <c r="SKT32" s="56"/>
      <c r="SKU32" s="56"/>
      <c r="SKV32" s="56"/>
      <c r="SKW32" s="56"/>
      <c r="SKX32" s="56"/>
      <c r="SKY32" s="56"/>
      <c r="SKZ32" s="56"/>
      <c r="SLA32" s="56"/>
      <c r="SLB32" s="56"/>
      <c r="SLC32" s="56"/>
      <c r="SLD32" s="56"/>
      <c r="SLE32" s="56"/>
      <c r="SLF32" s="56"/>
      <c r="SLG32" s="56"/>
      <c r="SLH32" s="56"/>
      <c r="SLI32" s="56"/>
      <c r="SLJ32" s="56"/>
      <c r="SLK32" s="56"/>
      <c r="SLL32" s="56"/>
      <c r="SLM32" s="56"/>
      <c r="SLN32" s="56"/>
      <c r="SLO32" s="56"/>
      <c r="SLP32" s="56"/>
      <c r="SLQ32" s="56"/>
      <c r="SLR32" s="56"/>
      <c r="SLS32" s="56"/>
      <c r="SLT32" s="56"/>
      <c r="SLU32" s="56"/>
      <c r="SLV32" s="56"/>
      <c r="SLW32" s="56"/>
      <c r="SLX32" s="56"/>
      <c r="SLY32" s="56"/>
      <c r="SLZ32" s="56"/>
      <c r="SMA32" s="56"/>
      <c r="SMB32" s="56"/>
      <c r="SMC32" s="56"/>
      <c r="SMD32" s="56"/>
      <c r="SME32" s="56"/>
      <c r="SMF32" s="56"/>
      <c r="SMG32" s="56"/>
      <c r="SMH32" s="56"/>
      <c r="SMI32" s="56"/>
      <c r="SMJ32" s="56"/>
      <c r="SMK32" s="56"/>
      <c r="SML32" s="56"/>
      <c r="SMM32" s="56"/>
      <c r="SMN32" s="56"/>
      <c r="SMO32" s="56"/>
      <c r="SMP32" s="56"/>
      <c r="SMQ32" s="56"/>
      <c r="SMR32" s="56"/>
      <c r="SMS32" s="56"/>
      <c r="SMT32" s="56"/>
      <c r="SMU32" s="56"/>
      <c r="SMV32" s="56"/>
      <c r="SMW32" s="56"/>
      <c r="SMX32" s="56"/>
      <c r="SMY32" s="56"/>
      <c r="SMZ32" s="56"/>
      <c r="SNA32" s="56"/>
      <c r="SNB32" s="56"/>
      <c r="SNC32" s="56"/>
      <c r="SND32" s="56"/>
      <c r="SNE32" s="56"/>
      <c r="SNF32" s="56"/>
      <c r="SNG32" s="56"/>
      <c r="SNH32" s="56"/>
      <c r="SNI32" s="56"/>
      <c r="SNJ32" s="56"/>
      <c r="SNK32" s="56"/>
      <c r="SNL32" s="56"/>
      <c r="SNM32" s="56"/>
      <c r="SNN32" s="56"/>
      <c r="SNO32" s="56"/>
      <c r="SNP32" s="56"/>
      <c r="SNQ32" s="56"/>
      <c r="SNR32" s="56"/>
      <c r="SNS32" s="56"/>
      <c r="SNT32" s="56"/>
      <c r="SNU32" s="56"/>
      <c r="SNV32" s="56"/>
      <c r="SNW32" s="56"/>
      <c r="SNX32" s="56"/>
      <c r="SNY32" s="56"/>
      <c r="SNZ32" s="56"/>
      <c r="SOA32" s="56"/>
      <c r="SOB32" s="56"/>
      <c r="SOC32" s="56"/>
      <c r="SOD32" s="56"/>
      <c r="SOE32" s="56"/>
      <c r="SOF32" s="56"/>
      <c r="SOG32" s="56"/>
      <c r="SOH32" s="56"/>
      <c r="SOI32" s="56"/>
      <c r="SOJ32" s="56"/>
      <c r="SOK32" s="56"/>
      <c r="SOL32" s="56"/>
      <c r="SOM32" s="56"/>
      <c r="SON32" s="56"/>
      <c r="SOO32" s="56"/>
      <c r="SOP32" s="56"/>
      <c r="SOQ32" s="56"/>
      <c r="SOR32" s="56"/>
      <c r="SOS32" s="56"/>
      <c r="SOT32" s="56"/>
      <c r="SOU32" s="56"/>
      <c r="SOV32" s="56"/>
      <c r="SOW32" s="56"/>
      <c r="SOX32" s="56"/>
      <c r="SOY32" s="56"/>
      <c r="SOZ32" s="56"/>
      <c r="SPA32" s="56"/>
      <c r="SPB32" s="56"/>
      <c r="SPC32" s="56"/>
      <c r="SPD32" s="56"/>
      <c r="SPE32" s="56"/>
      <c r="SPF32" s="56"/>
      <c r="SPG32" s="56"/>
      <c r="SPH32" s="56"/>
      <c r="SPI32" s="56"/>
      <c r="SPJ32" s="56"/>
      <c r="SPK32" s="56"/>
      <c r="SPL32" s="56"/>
      <c r="SPM32" s="56"/>
      <c r="SPN32" s="56"/>
      <c r="SPO32" s="56"/>
      <c r="SPP32" s="56"/>
      <c r="SPQ32" s="56"/>
      <c r="SPR32" s="56"/>
      <c r="SPS32" s="56"/>
      <c r="SPT32" s="56"/>
      <c r="SPU32" s="56"/>
      <c r="SPV32" s="56"/>
      <c r="SPW32" s="56"/>
      <c r="SPX32" s="56"/>
      <c r="SPY32" s="56"/>
      <c r="SPZ32" s="56"/>
      <c r="SQA32" s="56"/>
      <c r="SQB32" s="56"/>
      <c r="SQC32" s="56"/>
      <c r="SQD32" s="56"/>
      <c r="SQE32" s="56"/>
      <c r="SQF32" s="56"/>
      <c r="SQG32" s="56"/>
      <c r="SQH32" s="56"/>
      <c r="SQI32" s="56"/>
      <c r="SQJ32" s="56"/>
      <c r="SQK32" s="56"/>
      <c r="SQL32" s="56"/>
      <c r="SQM32" s="56"/>
      <c r="SQN32" s="56"/>
      <c r="SQO32" s="56"/>
      <c r="SQP32" s="56"/>
      <c r="SQQ32" s="56"/>
      <c r="SQR32" s="56"/>
      <c r="SQS32" s="56"/>
      <c r="SQT32" s="56"/>
      <c r="SQU32" s="56"/>
      <c r="SQV32" s="56"/>
      <c r="SQW32" s="56"/>
      <c r="SQX32" s="56"/>
      <c r="SQY32" s="56"/>
      <c r="SQZ32" s="56"/>
      <c r="SRA32" s="56"/>
      <c r="SRB32" s="56"/>
      <c r="SRC32" s="56"/>
      <c r="SRD32" s="56"/>
      <c r="SRE32" s="56"/>
      <c r="SRF32" s="56"/>
      <c r="SRG32" s="56"/>
      <c r="SRH32" s="56"/>
      <c r="SRI32" s="56"/>
      <c r="SRJ32" s="56"/>
      <c r="SRK32" s="56"/>
      <c r="SRL32" s="56"/>
      <c r="SRM32" s="56"/>
      <c r="SRN32" s="56"/>
      <c r="SRO32" s="56"/>
      <c r="SRP32" s="56"/>
      <c r="SRQ32" s="56"/>
      <c r="SRR32" s="56"/>
      <c r="SRS32" s="56"/>
      <c r="SRT32" s="56"/>
      <c r="SRU32" s="56"/>
      <c r="SRV32" s="56"/>
      <c r="SRW32" s="56"/>
      <c r="SRX32" s="56"/>
      <c r="SRY32" s="56"/>
      <c r="SRZ32" s="56"/>
      <c r="SSA32" s="56"/>
      <c r="SSB32" s="56"/>
      <c r="SSC32" s="56"/>
      <c r="SSD32" s="56"/>
      <c r="SSE32" s="56"/>
      <c r="SSF32" s="56"/>
      <c r="SSG32" s="56"/>
      <c r="SSH32" s="56"/>
      <c r="SSI32" s="56"/>
      <c r="SSJ32" s="56"/>
      <c r="SSK32" s="56"/>
      <c r="SSL32" s="56"/>
      <c r="SSM32" s="56"/>
      <c r="SSN32" s="56"/>
      <c r="SSO32" s="56"/>
      <c r="SSP32" s="56"/>
      <c r="SSQ32" s="56"/>
      <c r="SSR32" s="56"/>
      <c r="SSS32" s="56"/>
      <c r="SST32" s="56"/>
      <c r="SSU32" s="56"/>
      <c r="SSV32" s="56"/>
      <c r="SSW32" s="56"/>
      <c r="SSX32" s="56"/>
      <c r="SSY32" s="56"/>
      <c r="SSZ32" s="56"/>
      <c r="STA32" s="56"/>
      <c r="STB32" s="56"/>
      <c r="STC32" s="56"/>
      <c r="STD32" s="56"/>
      <c r="STE32" s="56"/>
      <c r="STF32" s="56"/>
      <c r="STG32" s="56"/>
      <c r="STH32" s="56"/>
      <c r="STI32" s="56"/>
      <c r="STJ32" s="56"/>
      <c r="STK32" s="56"/>
      <c r="STL32" s="56"/>
      <c r="STM32" s="56"/>
      <c r="STN32" s="56"/>
      <c r="STO32" s="56"/>
      <c r="STP32" s="56"/>
      <c r="STQ32" s="56"/>
      <c r="STR32" s="56"/>
      <c r="STS32" s="56"/>
      <c r="STT32" s="56"/>
      <c r="STU32" s="56"/>
      <c r="STV32" s="56"/>
      <c r="STW32" s="56"/>
      <c r="STX32" s="56"/>
      <c r="STY32" s="56"/>
      <c r="STZ32" s="56"/>
      <c r="SUA32" s="56"/>
      <c r="SUB32" s="56"/>
      <c r="SUC32" s="56"/>
      <c r="SUD32" s="56"/>
      <c r="SUE32" s="56"/>
      <c r="SUF32" s="56"/>
      <c r="SUG32" s="56"/>
      <c r="SUH32" s="56"/>
      <c r="SUI32" s="56"/>
      <c r="SUJ32" s="56"/>
      <c r="SUK32" s="56"/>
      <c r="SUL32" s="56"/>
      <c r="SUM32" s="56"/>
      <c r="SUN32" s="56"/>
      <c r="SUO32" s="56"/>
      <c r="SUP32" s="56"/>
      <c r="SUQ32" s="56"/>
      <c r="SUR32" s="56"/>
      <c r="SUS32" s="56"/>
      <c r="SUT32" s="56"/>
      <c r="SUU32" s="56"/>
      <c r="SUV32" s="56"/>
      <c r="SUW32" s="56"/>
      <c r="SUX32" s="56"/>
      <c r="SUY32" s="56"/>
      <c r="SUZ32" s="56"/>
      <c r="SVA32" s="56"/>
      <c r="SVB32" s="56"/>
      <c r="SVC32" s="56"/>
      <c r="SVD32" s="56"/>
      <c r="SVE32" s="56"/>
      <c r="SVF32" s="56"/>
      <c r="SVG32" s="56"/>
      <c r="SVH32" s="56"/>
      <c r="SVI32" s="56"/>
      <c r="SVJ32" s="56"/>
      <c r="SVK32" s="56"/>
      <c r="SVL32" s="56"/>
      <c r="SVM32" s="56"/>
      <c r="SVN32" s="56"/>
      <c r="SVO32" s="56"/>
      <c r="SVP32" s="56"/>
      <c r="SVQ32" s="56"/>
      <c r="SVR32" s="56"/>
      <c r="SVS32" s="56"/>
      <c r="SVT32" s="56"/>
      <c r="SVU32" s="56"/>
      <c r="SVV32" s="56"/>
      <c r="SVW32" s="56"/>
      <c r="SVX32" s="56"/>
      <c r="SVY32" s="56"/>
      <c r="SVZ32" s="56"/>
      <c r="SWA32" s="56"/>
      <c r="SWB32" s="56"/>
      <c r="SWC32" s="56"/>
      <c r="SWD32" s="56"/>
      <c r="SWE32" s="56"/>
      <c r="SWF32" s="56"/>
      <c r="SWG32" s="56"/>
      <c r="SWH32" s="56"/>
      <c r="SWI32" s="56"/>
      <c r="SWJ32" s="56"/>
      <c r="SWK32" s="56"/>
      <c r="SWL32" s="56"/>
      <c r="SWM32" s="56"/>
      <c r="SWN32" s="56"/>
      <c r="SWO32" s="56"/>
      <c r="SWP32" s="56"/>
      <c r="SWQ32" s="56"/>
      <c r="SWR32" s="56"/>
      <c r="SWS32" s="56"/>
      <c r="SWT32" s="56"/>
      <c r="SWU32" s="56"/>
      <c r="SWV32" s="56"/>
      <c r="SWW32" s="56"/>
      <c r="SWX32" s="56"/>
      <c r="SWY32" s="56"/>
      <c r="SWZ32" s="56"/>
      <c r="SXA32" s="56"/>
      <c r="SXB32" s="56"/>
      <c r="SXC32" s="56"/>
      <c r="SXD32" s="56"/>
      <c r="SXE32" s="56"/>
      <c r="SXF32" s="56"/>
      <c r="SXG32" s="56"/>
      <c r="SXH32" s="56"/>
      <c r="SXI32" s="56"/>
      <c r="SXJ32" s="56"/>
      <c r="SXK32" s="56"/>
      <c r="SXL32" s="56"/>
      <c r="SXM32" s="56"/>
      <c r="SXN32" s="56"/>
      <c r="SXO32" s="56"/>
      <c r="SXP32" s="56"/>
      <c r="SXQ32" s="56"/>
      <c r="SXR32" s="56"/>
      <c r="SXS32" s="56"/>
      <c r="SXT32" s="56"/>
      <c r="SXU32" s="56"/>
      <c r="SXV32" s="56"/>
      <c r="SXW32" s="56"/>
      <c r="SXX32" s="56"/>
      <c r="SXY32" s="56"/>
      <c r="SXZ32" s="56"/>
      <c r="SYA32" s="56"/>
      <c r="SYB32" s="56"/>
      <c r="SYC32" s="56"/>
      <c r="SYD32" s="56"/>
      <c r="SYE32" s="56"/>
      <c r="SYF32" s="56"/>
      <c r="SYG32" s="56"/>
      <c r="SYH32" s="56"/>
      <c r="SYI32" s="56"/>
      <c r="SYJ32" s="56"/>
      <c r="SYK32" s="56"/>
      <c r="SYL32" s="56"/>
      <c r="SYM32" s="56"/>
      <c r="SYN32" s="56"/>
      <c r="SYO32" s="56"/>
      <c r="SYP32" s="56"/>
      <c r="SYQ32" s="56"/>
      <c r="SYR32" s="56"/>
      <c r="SYS32" s="56"/>
      <c r="SYT32" s="56"/>
      <c r="SYU32" s="56"/>
      <c r="SYV32" s="56"/>
      <c r="SYW32" s="56"/>
      <c r="SYX32" s="56"/>
      <c r="SYY32" s="56"/>
      <c r="SYZ32" s="56"/>
      <c r="SZA32" s="56"/>
      <c r="SZB32" s="56"/>
      <c r="SZC32" s="56"/>
      <c r="SZD32" s="56"/>
      <c r="SZE32" s="56"/>
      <c r="SZF32" s="56"/>
      <c r="SZG32" s="56"/>
      <c r="SZH32" s="56"/>
      <c r="SZI32" s="56"/>
      <c r="SZJ32" s="56"/>
      <c r="SZK32" s="56"/>
      <c r="SZL32" s="56"/>
      <c r="SZM32" s="56"/>
      <c r="SZN32" s="56"/>
      <c r="SZO32" s="56"/>
      <c r="SZP32" s="56"/>
      <c r="SZQ32" s="56"/>
      <c r="SZR32" s="56"/>
      <c r="SZS32" s="56"/>
      <c r="SZT32" s="56"/>
      <c r="SZU32" s="56"/>
      <c r="SZV32" s="56"/>
      <c r="SZW32" s="56"/>
      <c r="SZX32" s="56"/>
      <c r="SZY32" s="56"/>
      <c r="SZZ32" s="56"/>
      <c r="TAA32" s="56"/>
      <c r="TAB32" s="56"/>
      <c r="TAC32" s="56"/>
      <c r="TAD32" s="56"/>
      <c r="TAE32" s="56"/>
      <c r="TAF32" s="56"/>
      <c r="TAG32" s="56"/>
      <c r="TAH32" s="56"/>
      <c r="TAI32" s="56"/>
      <c r="TAJ32" s="56"/>
      <c r="TAK32" s="56"/>
      <c r="TAL32" s="56"/>
      <c r="TAM32" s="56"/>
      <c r="TAN32" s="56"/>
      <c r="TAO32" s="56"/>
      <c r="TAP32" s="56"/>
      <c r="TAQ32" s="56"/>
      <c r="TAR32" s="56"/>
      <c r="TAS32" s="56"/>
      <c r="TAT32" s="56"/>
      <c r="TAU32" s="56"/>
      <c r="TAV32" s="56"/>
      <c r="TAW32" s="56"/>
      <c r="TAX32" s="56"/>
      <c r="TAY32" s="56"/>
      <c r="TAZ32" s="56"/>
      <c r="TBA32" s="56"/>
      <c r="TBB32" s="56"/>
      <c r="TBC32" s="56"/>
      <c r="TBD32" s="56"/>
      <c r="TBE32" s="56"/>
      <c r="TBF32" s="56"/>
      <c r="TBG32" s="56"/>
      <c r="TBH32" s="56"/>
      <c r="TBI32" s="56"/>
      <c r="TBJ32" s="56"/>
      <c r="TBK32" s="56"/>
      <c r="TBL32" s="56"/>
      <c r="TBM32" s="56"/>
      <c r="TBN32" s="56"/>
      <c r="TBO32" s="56"/>
      <c r="TBP32" s="56"/>
      <c r="TBQ32" s="56"/>
      <c r="TBR32" s="56"/>
      <c r="TBS32" s="56"/>
      <c r="TBT32" s="56"/>
      <c r="TBU32" s="56"/>
      <c r="TBV32" s="56"/>
      <c r="TBW32" s="56"/>
      <c r="TBX32" s="56"/>
      <c r="TBY32" s="56"/>
      <c r="TBZ32" s="56"/>
      <c r="TCA32" s="56"/>
      <c r="TCB32" s="56"/>
      <c r="TCC32" s="56"/>
      <c r="TCD32" s="56"/>
      <c r="TCE32" s="56"/>
      <c r="TCF32" s="56"/>
      <c r="TCG32" s="56"/>
      <c r="TCH32" s="56"/>
      <c r="TCI32" s="56"/>
      <c r="TCJ32" s="56"/>
      <c r="TCK32" s="56"/>
      <c r="TCL32" s="56"/>
      <c r="TCM32" s="56"/>
      <c r="TCN32" s="56"/>
      <c r="TCO32" s="56"/>
      <c r="TCP32" s="56"/>
      <c r="TCQ32" s="56"/>
      <c r="TCR32" s="56"/>
      <c r="TCS32" s="56"/>
      <c r="TCT32" s="56"/>
      <c r="TCU32" s="56"/>
      <c r="TCV32" s="56"/>
      <c r="TCW32" s="56"/>
      <c r="TCX32" s="56"/>
      <c r="TCY32" s="56"/>
      <c r="TCZ32" s="56"/>
      <c r="TDA32" s="56"/>
      <c r="TDB32" s="56"/>
      <c r="TDC32" s="56"/>
      <c r="TDD32" s="56"/>
      <c r="TDE32" s="56"/>
      <c r="TDF32" s="56"/>
      <c r="TDG32" s="56"/>
      <c r="TDH32" s="56"/>
      <c r="TDI32" s="56"/>
      <c r="TDJ32" s="56"/>
      <c r="TDK32" s="56"/>
      <c r="TDL32" s="56"/>
      <c r="TDM32" s="56"/>
      <c r="TDN32" s="56"/>
      <c r="TDO32" s="56"/>
      <c r="TDP32" s="56"/>
      <c r="TDQ32" s="56"/>
      <c r="TDR32" s="56"/>
      <c r="TDS32" s="56"/>
      <c r="TDT32" s="56"/>
      <c r="TDU32" s="56"/>
      <c r="TDV32" s="56"/>
      <c r="TDW32" s="56"/>
      <c r="TDX32" s="56"/>
      <c r="TDY32" s="56"/>
      <c r="TDZ32" s="56"/>
      <c r="TEA32" s="56"/>
      <c r="TEB32" s="56"/>
      <c r="TEC32" s="56"/>
      <c r="TED32" s="56"/>
      <c r="TEE32" s="56"/>
      <c r="TEF32" s="56"/>
      <c r="TEG32" s="56"/>
      <c r="TEH32" s="56"/>
      <c r="TEI32" s="56"/>
      <c r="TEJ32" s="56"/>
      <c r="TEK32" s="56"/>
      <c r="TEL32" s="56"/>
      <c r="TEM32" s="56"/>
      <c r="TEN32" s="56"/>
      <c r="TEO32" s="56"/>
      <c r="TEP32" s="56"/>
      <c r="TEQ32" s="56"/>
      <c r="TER32" s="56"/>
      <c r="TES32" s="56"/>
      <c r="TET32" s="56"/>
      <c r="TEU32" s="56"/>
      <c r="TEV32" s="56"/>
      <c r="TEW32" s="56"/>
      <c r="TEX32" s="56"/>
      <c r="TEY32" s="56"/>
      <c r="TEZ32" s="56"/>
      <c r="TFA32" s="56"/>
      <c r="TFB32" s="56"/>
      <c r="TFC32" s="56"/>
      <c r="TFD32" s="56"/>
      <c r="TFE32" s="56"/>
      <c r="TFF32" s="56"/>
      <c r="TFG32" s="56"/>
      <c r="TFH32" s="56"/>
      <c r="TFI32" s="56"/>
      <c r="TFJ32" s="56"/>
      <c r="TFK32" s="56"/>
      <c r="TFL32" s="56"/>
      <c r="TFM32" s="56"/>
      <c r="TFN32" s="56"/>
      <c r="TFO32" s="56"/>
      <c r="TFP32" s="56"/>
      <c r="TFQ32" s="56"/>
      <c r="TFR32" s="56"/>
      <c r="TFS32" s="56"/>
      <c r="TFT32" s="56"/>
      <c r="TFU32" s="56"/>
      <c r="TFV32" s="56"/>
      <c r="TFW32" s="56"/>
      <c r="TFX32" s="56"/>
      <c r="TFY32" s="56"/>
      <c r="TFZ32" s="56"/>
      <c r="TGA32" s="56"/>
      <c r="TGB32" s="56"/>
      <c r="TGC32" s="56"/>
      <c r="TGD32" s="56"/>
      <c r="TGE32" s="56"/>
      <c r="TGF32" s="56"/>
      <c r="TGG32" s="56"/>
      <c r="TGH32" s="56"/>
      <c r="TGI32" s="56"/>
      <c r="TGJ32" s="56"/>
      <c r="TGK32" s="56"/>
      <c r="TGL32" s="56"/>
      <c r="TGM32" s="56"/>
      <c r="TGN32" s="56"/>
      <c r="TGO32" s="56"/>
      <c r="TGP32" s="56"/>
      <c r="TGQ32" s="56"/>
      <c r="TGR32" s="56"/>
      <c r="TGS32" s="56"/>
      <c r="TGT32" s="56"/>
      <c r="TGU32" s="56"/>
      <c r="TGV32" s="56"/>
      <c r="TGW32" s="56"/>
      <c r="TGX32" s="56"/>
      <c r="TGY32" s="56"/>
      <c r="TGZ32" s="56"/>
      <c r="THA32" s="56"/>
      <c r="THB32" s="56"/>
      <c r="THC32" s="56"/>
      <c r="THD32" s="56"/>
      <c r="THE32" s="56"/>
      <c r="THF32" s="56"/>
      <c r="THG32" s="56"/>
      <c r="THH32" s="56"/>
      <c r="THI32" s="56"/>
      <c r="THJ32" s="56"/>
      <c r="THK32" s="56"/>
      <c r="THL32" s="56"/>
      <c r="THM32" s="56"/>
      <c r="THN32" s="56"/>
      <c r="THO32" s="56"/>
      <c r="THP32" s="56"/>
      <c r="THQ32" s="56"/>
      <c r="THR32" s="56"/>
      <c r="THS32" s="56"/>
      <c r="THT32" s="56"/>
      <c r="THU32" s="56"/>
      <c r="THV32" s="56"/>
      <c r="THW32" s="56"/>
      <c r="THX32" s="56"/>
      <c r="THY32" s="56"/>
      <c r="THZ32" s="56"/>
      <c r="TIA32" s="56"/>
      <c r="TIB32" s="56"/>
      <c r="TIC32" s="56"/>
      <c r="TID32" s="56"/>
      <c r="TIE32" s="56"/>
      <c r="TIF32" s="56"/>
      <c r="TIG32" s="56"/>
      <c r="TIH32" s="56"/>
      <c r="TII32" s="56"/>
      <c r="TIJ32" s="56"/>
      <c r="TIK32" s="56"/>
      <c r="TIL32" s="56"/>
      <c r="TIM32" s="56"/>
      <c r="TIN32" s="56"/>
      <c r="TIO32" s="56"/>
      <c r="TIP32" s="56"/>
      <c r="TIQ32" s="56"/>
      <c r="TIR32" s="56"/>
      <c r="TIS32" s="56"/>
      <c r="TIT32" s="56"/>
      <c r="TIU32" s="56"/>
      <c r="TIV32" s="56"/>
      <c r="TIW32" s="56"/>
      <c r="TIX32" s="56"/>
      <c r="TIY32" s="56"/>
      <c r="TIZ32" s="56"/>
      <c r="TJA32" s="56"/>
      <c r="TJB32" s="56"/>
      <c r="TJC32" s="56"/>
      <c r="TJD32" s="56"/>
      <c r="TJE32" s="56"/>
      <c r="TJF32" s="56"/>
      <c r="TJG32" s="56"/>
      <c r="TJH32" s="56"/>
      <c r="TJI32" s="56"/>
      <c r="TJJ32" s="56"/>
      <c r="TJK32" s="56"/>
      <c r="TJL32" s="56"/>
      <c r="TJM32" s="56"/>
      <c r="TJN32" s="56"/>
      <c r="TJO32" s="56"/>
      <c r="TJP32" s="56"/>
      <c r="TJQ32" s="56"/>
      <c r="TJR32" s="56"/>
      <c r="TJS32" s="56"/>
      <c r="TJT32" s="56"/>
      <c r="TJU32" s="56"/>
      <c r="TJV32" s="56"/>
      <c r="TJW32" s="56"/>
      <c r="TJX32" s="56"/>
      <c r="TJY32" s="56"/>
      <c r="TJZ32" s="56"/>
      <c r="TKA32" s="56"/>
      <c r="TKB32" s="56"/>
      <c r="TKC32" s="56"/>
      <c r="TKD32" s="56"/>
      <c r="TKE32" s="56"/>
      <c r="TKF32" s="56"/>
      <c r="TKG32" s="56"/>
      <c r="TKH32" s="56"/>
      <c r="TKI32" s="56"/>
      <c r="TKJ32" s="56"/>
      <c r="TKK32" s="56"/>
      <c r="TKL32" s="56"/>
      <c r="TKM32" s="56"/>
      <c r="TKN32" s="56"/>
      <c r="TKO32" s="56"/>
      <c r="TKP32" s="56"/>
      <c r="TKQ32" s="56"/>
      <c r="TKR32" s="56"/>
      <c r="TKS32" s="56"/>
      <c r="TKT32" s="56"/>
      <c r="TKU32" s="56"/>
      <c r="TKV32" s="56"/>
      <c r="TKW32" s="56"/>
      <c r="TKX32" s="56"/>
      <c r="TKY32" s="56"/>
      <c r="TKZ32" s="56"/>
      <c r="TLA32" s="56"/>
      <c r="TLB32" s="56"/>
      <c r="TLC32" s="56"/>
      <c r="TLD32" s="56"/>
      <c r="TLE32" s="56"/>
      <c r="TLF32" s="56"/>
      <c r="TLG32" s="56"/>
      <c r="TLH32" s="56"/>
      <c r="TLI32" s="56"/>
      <c r="TLJ32" s="56"/>
      <c r="TLK32" s="56"/>
      <c r="TLL32" s="56"/>
      <c r="TLM32" s="56"/>
      <c r="TLN32" s="56"/>
      <c r="TLO32" s="56"/>
      <c r="TLP32" s="56"/>
      <c r="TLQ32" s="56"/>
      <c r="TLR32" s="56"/>
      <c r="TLS32" s="56"/>
      <c r="TLT32" s="56"/>
      <c r="TLU32" s="56"/>
      <c r="TLV32" s="56"/>
      <c r="TLW32" s="56"/>
      <c r="TLX32" s="56"/>
      <c r="TLY32" s="56"/>
      <c r="TLZ32" s="56"/>
      <c r="TMA32" s="56"/>
      <c r="TMB32" s="56"/>
      <c r="TMC32" s="56"/>
      <c r="TMD32" s="56"/>
      <c r="TME32" s="56"/>
      <c r="TMF32" s="56"/>
      <c r="TMG32" s="56"/>
      <c r="TMH32" s="56"/>
      <c r="TMI32" s="56"/>
      <c r="TMJ32" s="56"/>
      <c r="TMK32" s="56"/>
      <c r="TML32" s="56"/>
      <c r="TMM32" s="56"/>
      <c r="TMN32" s="56"/>
      <c r="TMO32" s="56"/>
      <c r="TMP32" s="56"/>
      <c r="TMQ32" s="56"/>
      <c r="TMR32" s="56"/>
      <c r="TMS32" s="56"/>
      <c r="TMT32" s="56"/>
      <c r="TMU32" s="56"/>
      <c r="TMV32" s="56"/>
      <c r="TMW32" s="56"/>
      <c r="TMX32" s="56"/>
      <c r="TMY32" s="56"/>
      <c r="TMZ32" s="56"/>
      <c r="TNA32" s="56"/>
      <c r="TNB32" s="56"/>
      <c r="TNC32" s="56"/>
      <c r="TND32" s="56"/>
      <c r="TNE32" s="56"/>
      <c r="TNF32" s="56"/>
      <c r="TNG32" s="56"/>
      <c r="TNH32" s="56"/>
      <c r="TNI32" s="56"/>
      <c r="TNJ32" s="56"/>
      <c r="TNK32" s="56"/>
      <c r="TNL32" s="56"/>
      <c r="TNM32" s="56"/>
      <c r="TNN32" s="56"/>
      <c r="TNO32" s="56"/>
      <c r="TNP32" s="56"/>
      <c r="TNQ32" s="56"/>
      <c r="TNR32" s="56"/>
      <c r="TNS32" s="56"/>
      <c r="TNT32" s="56"/>
      <c r="TNU32" s="56"/>
      <c r="TNV32" s="56"/>
      <c r="TNW32" s="56"/>
      <c r="TNX32" s="56"/>
      <c r="TNY32" s="56"/>
      <c r="TNZ32" s="56"/>
      <c r="TOA32" s="56"/>
      <c r="TOB32" s="56"/>
      <c r="TOC32" s="56"/>
      <c r="TOD32" s="56"/>
      <c r="TOE32" s="56"/>
      <c r="TOF32" s="56"/>
      <c r="TOG32" s="56"/>
      <c r="TOH32" s="56"/>
      <c r="TOI32" s="56"/>
      <c r="TOJ32" s="56"/>
      <c r="TOK32" s="56"/>
      <c r="TOL32" s="56"/>
      <c r="TOM32" s="56"/>
      <c r="TON32" s="56"/>
      <c r="TOO32" s="56"/>
      <c r="TOP32" s="56"/>
      <c r="TOQ32" s="56"/>
      <c r="TOR32" s="56"/>
      <c r="TOS32" s="56"/>
      <c r="TOT32" s="56"/>
      <c r="TOU32" s="56"/>
      <c r="TOV32" s="56"/>
      <c r="TOW32" s="56"/>
      <c r="TOX32" s="56"/>
      <c r="TOY32" s="56"/>
      <c r="TOZ32" s="56"/>
      <c r="TPA32" s="56"/>
      <c r="TPB32" s="56"/>
      <c r="TPC32" s="56"/>
      <c r="TPD32" s="56"/>
      <c r="TPE32" s="56"/>
      <c r="TPF32" s="56"/>
      <c r="TPG32" s="56"/>
      <c r="TPH32" s="56"/>
      <c r="TPI32" s="56"/>
      <c r="TPJ32" s="56"/>
      <c r="TPK32" s="56"/>
      <c r="TPL32" s="56"/>
      <c r="TPM32" s="56"/>
      <c r="TPN32" s="56"/>
      <c r="TPO32" s="56"/>
      <c r="TPP32" s="56"/>
      <c r="TPQ32" s="56"/>
      <c r="TPR32" s="56"/>
      <c r="TPS32" s="56"/>
      <c r="TPT32" s="56"/>
      <c r="TPU32" s="56"/>
      <c r="TPV32" s="56"/>
      <c r="TPW32" s="56"/>
      <c r="TPX32" s="56"/>
      <c r="TPY32" s="56"/>
      <c r="TPZ32" s="56"/>
      <c r="TQA32" s="56"/>
      <c r="TQB32" s="56"/>
      <c r="TQC32" s="56"/>
      <c r="TQD32" s="56"/>
      <c r="TQE32" s="56"/>
      <c r="TQF32" s="56"/>
      <c r="TQG32" s="56"/>
      <c r="TQH32" s="56"/>
      <c r="TQI32" s="56"/>
      <c r="TQJ32" s="56"/>
      <c r="TQK32" s="56"/>
      <c r="TQL32" s="56"/>
      <c r="TQM32" s="56"/>
      <c r="TQN32" s="56"/>
      <c r="TQO32" s="56"/>
      <c r="TQP32" s="56"/>
      <c r="TQQ32" s="56"/>
      <c r="TQR32" s="56"/>
      <c r="TQS32" s="56"/>
      <c r="TQT32" s="56"/>
      <c r="TQU32" s="56"/>
      <c r="TQV32" s="56"/>
      <c r="TQW32" s="56"/>
      <c r="TQX32" s="56"/>
      <c r="TQY32" s="56"/>
      <c r="TQZ32" s="56"/>
      <c r="TRA32" s="56"/>
      <c r="TRB32" s="56"/>
      <c r="TRC32" s="56"/>
      <c r="TRD32" s="56"/>
      <c r="TRE32" s="56"/>
      <c r="TRF32" s="56"/>
      <c r="TRG32" s="56"/>
      <c r="TRH32" s="56"/>
      <c r="TRI32" s="56"/>
      <c r="TRJ32" s="56"/>
      <c r="TRK32" s="56"/>
      <c r="TRL32" s="56"/>
      <c r="TRM32" s="56"/>
      <c r="TRN32" s="56"/>
      <c r="TRO32" s="56"/>
      <c r="TRP32" s="56"/>
      <c r="TRQ32" s="56"/>
      <c r="TRR32" s="56"/>
      <c r="TRS32" s="56"/>
      <c r="TRT32" s="56"/>
      <c r="TRU32" s="56"/>
      <c r="TRV32" s="56"/>
      <c r="TRW32" s="56"/>
      <c r="TRX32" s="56"/>
      <c r="TRY32" s="56"/>
      <c r="TRZ32" s="56"/>
      <c r="TSA32" s="56"/>
      <c r="TSB32" s="56"/>
      <c r="TSC32" s="56"/>
      <c r="TSD32" s="56"/>
      <c r="TSE32" s="56"/>
      <c r="TSF32" s="56"/>
      <c r="TSG32" s="56"/>
      <c r="TSH32" s="56"/>
      <c r="TSI32" s="56"/>
      <c r="TSJ32" s="56"/>
      <c r="TSK32" s="56"/>
      <c r="TSL32" s="56"/>
      <c r="TSM32" s="56"/>
      <c r="TSN32" s="56"/>
      <c r="TSO32" s="56"/>
      <c r="TSP32" s="56"/>
      <c r="TSQ32" s="56"/>
      <c r="TSR32" s="56"/>
      <c r="TSS32" s="56"/>
      <c r="TST32" s="56"/>
      <c r="TSU32" s="56"/>
      <c r="TSV32" s="56"/>
      <c r="TSW32" s="56"/>
      <c r="TSX32" s="56"/>
      <c r="TSY32" s="56"/>
      <c r="TSZ32" s="56"/>
      <c r="TTA32" s="56"/>
      <c r="TTB32" s="56"/>
      <c r="TTC32" s="56"/>
      <c r="TTD32" s="56"/>
      <c r="TTE32" s="56"/>
      <c r="TTF32" s="56"/>
      <c r="TTG32" s="56"/>
      <c r="TTH32" s="56"/>
      <c r="TTI32" s="56"/>
      <c r="TTJ32" s="56"/>
      <c r="TTK32" s="56"/>
      <c r="TTL32" s="56"/>
      <c r="TTM32" s="56"/>
      <c r="TTN32" s="56"/>
      <c r="TTO32" s="56"/>
      <c r="TTP32" s="56"/>
      <c r="TTQ32" s="56"/>
      <c r="TTR32" s="56"/>
      <c r="TTS32" s="56"/>
      <c r="TTT32" s="56"/>
      <c r="TTU32" s="56"/>
      <c r="TTV32" s="56"/>
      <c r="TTW32" s="56"/>
      <c r="TTX32" s="56"/>
      <c r="TTY32" s="56"/>
      <c r="TTZ32" s="56"/>
      <c r="TUA32" s="56"/>
      <c r="TUB32" s="56"/>
      <c r="TUC32" s="56"/>
      <c r="TUD32" s="56"/>
      <c r="TUE32" s="56"/>
      <c r="TUF32" s="56"/>
      <c r="TUG32" s="56"/>
      <c r="TUH32" s="56"/>
      <c r="TUI32" s="56"/>
      <c r="TUJ32" s="56"/>
      <c r="TUK32" s="56"/>
      <c r="TUL32" s="56"/>
      <c r="TUM32" s="56"/>
      <c r="TUN32" s="56"/>
      <c r="TUO32" s="56"/>
      <c r="TUP32" s="56"/>
      <c r="TUQ32" s="56"/>
      <c r="TUR32" s="56"/>
      <c r="TUS32" s="56"/>
      <c r="TUT32" s="56"/>
      <c r="TUU32" s="56"/>
      <c r="TUV32" s="56"/>
      <c r="TUW32" s="56"/>
      <c r="TUX32" s="56"/>
      <c r="TUY32" s="56"/>
      <c r="TUZ32" s="56"/>
      <c r="TVA32" s="56"/>
      <c r="TVB32" s="56"/>
      <c r="TVC32" s="56"/>
      <c r="TVD32" s="56"/>
      <c r="TVE32" s="56"/>
      <c r="TVF32" s="56"/>
      <c r="TVG32" s="56"/>
      <c r="TVH32" s="56"/>
      <c r="TVI32" s="56"/>
      <c r="TVJ32" s="56"/>
      <c r="TVK32" s="56"/>
      <c r="TVL32" s="56"/>
      <c r="TVM32" s="56"/>
      <c r="TVN32" s="56"/>
      <c r="TVO32" s="56"/>
      <c r="TVP32" s="56"/>
      <c r="TVQ32" s="56"/>
      <c r="TVR32" s="56"/>
      <c r="TVS32" s="56"/>
      <c r="TVT32" s="56"/>
      <c r="TVU32" s="56"/>
      <c r="TVV32" s="56"/>
      <c r="TVW32" s="56"/>
      <c r="TVX32" s="56"/>
      <c r="TVY32" s="56"/>
      <c r="TVZ32" s="56"/>
      <c r="TWA32" s="56"/>
      <c r="TWB32" s="56"/>
      <c r="TWC32" s="56"/>
      <c r="TWD32" s="56"/>
      <c r="TWE32" s="56"/>
      <c r="TWF32" s="56"/>
      <c r="TWG32" s="56"/>
      <c r="TWH32" s="56"/>
      <c r="TWI32" s="56"/>
      <c r="TWJ32" s="56"/>
      <c r="TWK32" s="56"/>
      <c r="TWL32" s="56"/>
      <c r="TWM32" s="56"/>
      <c r="TWN32" s="56"/>
      <c r="TWO32" s="56"/>
      <c r="TWP32" s="56"/>
      <c r="TWQ32" s="56"/>
      <c r="TWR32" s="56"/>
      <c r="TWS32" s="56"/>
      <c r="TWT32" s="56"/>
      <c r="TWU32" s="56"/>
      <c r="TWV32" s="56"/>
      <c r="TWW32" s="56"/>
      <c r="TWX32" s="56"/>
      <c r="TWY32" s="56"/>
      <c r="TWZ32" s="56"/>
      <c r="TXA32" s="56"/>
      <c r="TXB32" s="56"/>
      <c r="TXC32" s="56"/>
      <c r="TXD32" s="56"/>
      <c r="TXE32" s="56"/>
      <c r="TXF32" s="56"/>
      <c r="TXG32" s="56"/>
      <c r="TXH32" s="56"/>
      <c r="TXI32" s="56"/>
      <c r="TXJ32" s="56"/>
      <c r="TXK32" s="56"/>
      <c r="TXL32" s="56"/>
      <c r="TXM32" s="56"/>
      <c r="TXN32" s="56"/>
      <c r="TXO32" s="56"/>
      <c r="TXP32" s="56"/>
      <c r="TXQ32" s="56"/>
      <c r="TXR32" s="56"/>
      <c r="TXS32" s="56"/>
      <c r="TXT32" s="56"/>
      <c r="TXU32" s="56"/>
      <c r="TXV32" s="56"/>
      <c r="TXW32" s="56"/>
      <c r="TXX32" s="56"/>
      <c r="TXY32" s="56"/>
      <c r="TXZ32" s="56"/>
      <c r="TYA32" s="56"/>
      <c r="TYB32" s="56"/>
      <c r="TYC32" s="56"/>
      <c r="TYD32" s="56"/>
      <c r="TYE32" s="56"/>
      <c r="TYF32" s="56"/>
      <c r="TYG32" s="56"/>
      <c r="TYH32" s="56"/>
      <c r="TYI32" s="56"/>
      <c r="TYJ32" s="56"/>
      <c r="TYK32" s="56"/>
      <c r="TYL32" s="56"/>
      <c r="TYM32" s="56"/>
      <c r="TYN32" s="56"/>
      <c r="TYO32" s="56"/>
      <c r="TYP32" s="56"/>
      <c r="TYQ32" s="56"/>
      <c r="TYR32" s="56"/>
      <c r="TYS32" s="56"/>
      <c r="TYT32" s="56"/>
      <c r="TYU32" s="56"/>
      <c r="TYV32" s="56"/>
      <c r="TYW32" s="56"/>
      <c r="TYX32" s="56"/>
      <c r="TYY32" s="56"/>
      <c r="TYZ32" s="56"/>
      <c r="TZA32" s="56"/>
      <c r="TZB32" s="56"/>
      <c r="TZC32" s="56"/>
      <c r="TZD32" s="56"/>
      <c r="TZE32" s="56"/>
      <c r="TZF32" s="56"/>
      <c r="TZG32" s="56"/>
      <c r="TZH32" s="56"/>
      <c r="TZI32" s="56"/>
      <c r="TZJ32" s="56"/>
      <c r="TZK32" s="56"/>
      <c r="TZL32" s="56"/>
      <c r="TZM32" s="56"/>
      <c r="TZN32" s="56"/>
      <c r="TZO32" s="56"/>
      <c r="TZP32" s="56"/>
      <c r="TZQ32" s="56"/>
      <c r="TZR32" s="56"/>
      <c r="TZS32" s="56"/>
      <c r="TZT32" s="56"/>
      <c r="TZU32" s="56"/>
      <c r="TZV32" s="56"/>
      <c r="TZW32" s="56"/>
      <c r="TZX32" s="56"/>
      <c r="TZY32" s="56"/>
      <c r="TZZ32" s="56"/>
      <c r="UAA32" s="56"/>
      <c r="UAB32" s="56"/>
      <c r="UAC32" s="56"/>
      <c r="UAD32" s="56"/>
      <c r="UAE32" s="56"/>
      <c r="UAF32" s="56"/>
      <c r="UAG32" s="56"/>
      <c r="UAH32" s="56"/>
      <c r="UAI32" s="56"/>
      <c r="UAJ32" s="56"/>
      <c r="UAK32" s="56"/>
      <c r="UAL32" s="56"/>
      <c r="UAM32" s="56"/>
      <c r="UAN32" s="56"/>
      <c r="UAO32" s="56"/>
      <c r="UAP32" s="56"/>
      <c r="UAQ32" s="56"/>
      <c r="UAR32" s="56"/>
      <c r="UAS32" s="56"/>
      <c r="UAT32" s="56"/>
      <c r="UAU32" s="56"/>
      <c r="UAV32" s="56"/>
      <c r="UAW32" s="56"/>
      <c r="UAX32" s="56"/>
      <c r="UAY32" s="56"/>
      <c r="UAZ32" s="56"/>
      <c r="UBA32" s="56"/>
      <c r="UBB32" s="56"/>
      <c r="UBC32" s="56"/>
      <c r="UBD32" s="56"/>
      <c r="UBE32" s="56"/>
      <c r="UBF32" s="56"/>
      <c r="UBG32" s="56"/>
      <c r="UBH32" s="56"/>
      <c r="UBI32" s="56"/>
      <c r="UBJ32" s="56"/>
      <c r="UBK32" s="56"/>
      <c r="UBL32" s="56"/>
      <c r="UBM32" s="56"/>
      <c r="UBN32" s="56"/>
      <c r="UBO32" s="56"/>
      <c r="UBP32" s="56"/>
      <c r="UBQ32" s="56"/>
      <c r="UBR32" s="56"/>
      <c r="UBS32" s="56"/>
      <c r="UBT32" s="56"/>
      <c r="UBU32" s="56"/>
      <c r="UBV32" s="56"/>
      <c r="UBW32" s="56"/>
      <c r="UBX32" s="56"/>
      <c r="UBY32" s="56"/>
      <c r="UBZ32" s="56"/>
      <c r="UCA32" s="56"/>
      <c r="UCB32" s="56"/>
      <c r="UCC32" s="56"/>
      <c r="UCD32" s="56"/>
      <c r="UCE32" s="56"/>
      <c r="UCF32" s="56"/>
      <c r="UCG32" s="56"/>
      <c r="UCH32" s="56"/>
      <c r="UCI32" s="56"/>
      <c r="UCJ32" s="56"/>
      <c r="UCK32" s="56"/>
      <c r="UCL32" s="56"/>
      <c r="UCM32" s="56"/>
      <c r="UCN32" s="56"/>
      <c r="UCO32" s="56"/>
      <c r="UCP32" s="56"/>
      <c r="UCQ32" s="56"/>
      <c r="UCR32" s="56"/>
      <c r="UCS32" s="56"/>
      <c r="UCT32" s="56"/>
      <c r="UCU32" s="56"/>
      <c r="UCV32" s="56"/>
      <c r="UCW32" s="56"/>
      <c r="UCX32" s="56"/>
      <c r="UCY32" s="56"/>
      <c r="UCZ32" s="56"/>
      <c r="UDA32" s="56"/>
      <c r="UDB32" s="56"/>
      <c r="UDC32" s="56"/>
      <c r="UDD32" s="56"/>
      <c r="UDE32" s="56"/>
      <c r="UDF32" s="56"/>
      <c r="UDG32" s="56"/>
      <c r="UDH32" s="56"/>
      <c r="UDI32" s="56"/>
      <c r="UDJ32" s="56"/>
      <c r="UDK32" s="56"/>
      <c r="UDL32" s="56"/>
      <c r="UDM32" s="56"/>
      <c r="UDN32" s="56"/>
      <c r="UDO32" s="56"/>
      <c r="UDP32" s="56"/>
      <c r="UDQ32" s="56"/>
      <c r="UDR32" s="56"/>
      <c r="UDS32" s="56"/>
      <c r="UDT32" s="56"/>
      <c r="UDU32" s="56"/>
      <c r="UDV32" s="56"/>
      <c r="UDW32" s="56"/>
      <c r="UDX32" s="56"/>
      <c r="UDY32" s="56"/>
      <c r="UDZ32" s="56"/>
      <c r="UEA32" s="56"/>
      <c r="UEB32" s="56"/>
      <c r="UEC32" s="56"/>
      <c r="UED32" s="56"/>
      <c r="UEE32" s="56"/>
      <c r="UEF32" s="56"/>
      <c r="UEG32" s="56"/>
      <c r="UEH32" s="56"/>
      <c r="UEI32" s="56"/>
      <c r="UEJ32" s="56"/>
      <c r="UEK32" s="56"/>
      <c r="UEL32" s="56"/>
      <c r="UEM32" s="56"/>
      <c r="UEN32" s="56"/>
      <c r="UEO32" s="56"/>
      <c r="UEP32" s="56"/>
      <c r="UEQ32" s="56"/>
      <c r="UER32" s="56"/>
      <c r="UES32" s="56"/>
      <c r="UET32" s="56"/>
      <c r="UEU32" s="56"/>
      <c r="UEV32" s="56"/>
      <c r="UEW32" s="56"/>
      <c r="UEX32" s="56"/>
      <c r="UEY32" s="56"/>
      <c r="UEZ32" s="56"/>
      <c r="UFA32" s="56"/>
      <c r="UFB32" s="56"/>
      <c r="UFC32" s="56"/>
      <c r="UFD32" s="56"/>
      <c r="UFE32" s="56"/>
      <c r="UFF32" s="56"/>
      <c r="UFG32" s="56"/>
      <c r="UFH32" s="56"/>
      <c r="UFI32" s="56"/>
      <c r="UFJ32" s="56"/>
      <c r="UFK32" s="56"/>
      <c r="UFL32" s="56"/>
      <c r="UFM32" s="56"/>
      <c r="UFN32" s="56"/>
      <c r="UFO32" s="56"/>
      <c r="UFP32" s="56"/>
      <c r="UFQ32" s="56"/>
      <c r="UFR32" s="56"/>
      <c r="UFS32" s="56"/>
      <c r="UFT32" s="56"/>
      <c r="UFU32" s="56"/>
      <c r="UFV32" s="56"/>
      <c r="UFW32" s="56"/>
      <c r="UFX32" s="56"/>
      <c r="UFY32" s="56"/>
      <c r="UFZ32" s="56"/>
      <c r="UGA32" s="56"/>
      <c r="UGB32" s="56"/>
      <c r="UGC32" s="56"/>
      <c r="UGD32" s="56"/>
      <c r="UGE32" s="56"/>
      <c r="UGF32" s="56"/>
      <c r="UGG32" s="56"/>
      <c r="UGH32" s="56"/>
      <c r="UGI32" s="56"/>
      <c r="UGJ32" s="56"/>
      <c r="UGK32" s="56"/>
      <c r="UGL32" s="56"/>
      <c r="UGM32" s="56"/>
      <c r="UGN32" s="56"/>
      <c r="UGO32" s="56"/>
      <c r="UGP32" s="56"/>
      <c r="UGQ32" s="56"/>
      <c r="UGR32" s="56"/>
      <c r="UGS32" s="56"/>
      <c r="UGT32" s="56"/>
      <c r="UGU32" s="56"/>
      <c r="UGV32" s="56"/>
      <c r="UGW32" s="56"/>
      <c r="UGX32" s="56"/>
      <c r="UGY32" s="56"/>
      <c r="UGZ32" s="56"/>
      <c r="UHA32" s="56"/>
      <c r="UHB32" s="56"/>
      <c r="UHC32" s="56"/>
      <c r="UHD32" s="56"/>
      <c r="UHE32" s="56"/>
      <c r="UHF32" s="56"/>
      <c r="UHG32" s="56"/>
      <c r="UHH32" s="56"/>
      <c r="UHI32" s="56"/>
      <c r="UHJ32" s="56"/>
      <c r="UHK32" s="56"/>
      <c r="UHL32" s="56"/>
      <c r="UHM32" s="56"/>
      <c r="UHN32" s="56"/>
      <c r="UHO32" s="56"/>
      <c r="UHP32" s="56"/>
      <c r="UHQ32" s="56"/>
      <c r="UHR32" s="56"/>
      <c r="UHS32" s="56"/>
      <c r="UHT32" s="56"/>
      <c r="UHU32" s="56"/>
      <c r="UHV32" s="56"/>
      <c r="UHW32" s="56"/>
      <c r="UHX32" s="56"/>
      <c r="UHY32" s="56"/>
      <c r="UHZ32" s="56"/>
      <c r="UIA32" s="56"/>
      <c r="UIB32" s="56"/>
      <c r="UIC32" s="56"/>
      <c r="UID32" s="56"/>
      <c r="UIE32" s="56"/>
      <c r="UIF32" s="56"/>
      <c r="UIG32" s="56"/>
      <c r="UIH32" s="56"/>
      <c r="UII32" s="56"/>
      <c r="UIJ32" s="56"/>
      <c r="UIK32" s="56"/>
      <c r="UIL32" s="56"/>
      <c r="UIM32" s="56"/>
      <c r="UIN32" s="56"/>
      <c r="UIO32" s="56"/>
      <c r="UIP32" s="56"/>
      <c r="UIQ32" s="56"/>
      <c r="UIR32" s="56"/>
      <c r="UIS32" s="56"/>
      <c r="UIT32" s="56"/>
      <c r="UIU32" s="56"/>
      <c r="UIV32" s="56"/>
      <c r="UIW32" s="56"/>
      <c r="UIX32" s="56"/>
      <c r="UIY32" s="56"/>
      <c r="UIZ32" s="56"/>
      <c r="UJA32" s="56"/>
      <c r="UJB32" s="56"/>
      <c r="UJC32" s="56"/>
      <c r="UJD32" s="56"/>
      <c r="UJE32" s="56"/>
      <c r="UJF32" s="56"/>
      <c r="UJG32" s="56"/>
      <c r="UJH32" s="56"/>
      <c r="UJI32" s="56"/>
      <c r="UJJ32" s="56"/>
      <c r="UJK32" s="56"/>
      <c r="UJL32" s="56"/>
      <c r="UJM32" s="56"/>
      <c r="UJN32" s="56"/>
      <c r="UJO32" s="56"/>
      <c r="UJP32" s="56"/>
      <c r="UJQ32" s="56"/>
      <c r="UJR32" s="56"/>
      <c r="UJS32" s="56"/>
      <c r="UJT32" s="56"/>
      <c r="UJU32" s="56"/>
      <c r="UJV32" s="56"/>
      <c r="UJW32" s="56"/>
      <c r="UJX32" s="56"/>
      <c r="UJY32" s="56"/>
      <c r="UJZ32" s="56"/>
      <c r="UKA32" s="56"/>
      <c r="UKB32" s="56"/>
      <c r="UKC32" s="56"/>
      <c r="UKD32" s="56"/>
      <c r="UKE32" s="56"/>
      <c r="UKF32" s="56"/>
      <c r="UKG32" s="56"/>
      <c r="UKH32" s="56"/>
      <c r="UKI32" s="56"/>
      <c r="UKJ32" s="56"/>
      <c r="UKK32" s="56"/>
      <c r="UKL32" s="56"/>
      <c r="UKM32" s="56"/>
      <c r="UKN32" s="56"/>
      <c r="UKO32" s="56"/>
      <c r="UKP32" s="56"/>
      <c r="UKQ32" s="56"/>
      <c r="UKR32" s="56"/>
      <c r="UKS32" s="56"/>
      <c r="UKT32" s="56"/>
      <c r="UKU32" s="56"/>
      <c r="UKV32" s="56"/>
      <c r="UKW32" s="56"/>
      <c r="UKX32" s="56"/>
      <c r="UKY32" s="56"/>
      <c r="UKZ32" s="56"/>
      <c r="ULA32" s="56"/>
      <c r="ULB32" s="56"/>
      <c r="ULC32" s="56"/>
      <c r="ULD32" s="56"/>
      <c r="ULE32" s="56"/>
      <c r="ULF32" s="56"/>
      <c r="ULG32" s="56"/>
      <c r="ULH32" s="56"/>
      <c r="ULI32" s="56"/>
      <c r="ULJ32" s="56"/>
      <c r="ULK32" s="56"/>
      <c r="ULL32" s="56"/>
      <c r="ULM32" s="56"/>
      <c r="ULN32" s="56"/>
      <c r="ULO32" s="56"/>
      <c r="ULP32" s="56"/>
      <c r="ULQ32" s="56"/>
      <c r="ULR32" s="56"/>
      <c r="ULS32" s="56"/>
      <c r="ULT32" s="56"/>
      <c r="ULU32" s="56"/>
      <c r="ULV32" s="56"/>
      <c r="ULW32" s="56"/>
      <c r="ULX32" s="56"/>
      <c r="ULY32" s="56"/>
      <c r="ULZ32" s="56"/>
      <c r="UMA32" s="56"/>
      <c r="UMB32" s="56"/>
      <c r="UMC32" s="56"/>
      <c r="UMD32" s="56"/>
      <c r="UME32" s="56"/>
      <c r="UMF32" s="56"/>
      <c r="UMG32" s="56"/>
      <c r="UMH32" s="56"/>
      <c r="UMI32" s="56"/>
      <c r="UMJ32" s="56"/>
      <c r="UMK32" s="56"/>
      <c r="UML32" s="56"/>
      <c r="UMM32" s="56"/>
      <c r="UMN32" s="56"/>
      <c r="UMO32" s="56"/>
      <c r="UMP32" s="56"/>
      <c r="UMQ32" s="56"/>
      <c r="UMR32" s="56"/>
      <c r="UMS32" s="56"/>
      <c r="UMT32" s="56"/>
      <c r="UMU32" s="56"/>
      <c r="UMV32" s="56"/>
      <c r="UMW32" s="56"/>
      <c r="UMX32" s="56"/>
      <c r="UMY32" s="56"/>
      <c r="UMZ32" s="56"/>
      <c r="UNA32" s="56"/>
      <c r="UNB32" s="56"/>
      <c r="UNC32" s="56"/>
      <c r="UND32" s="56"/>
      <c r="UNE32" s="56"/>
      <c r="UNF32" s="56"/>
      <c r="UNG32" s="56"/>
      <c r="UNH32" s="56"/>
      <c r="UNI32" s="56"/>
      <c r="UNJ32" s="56"/>
      <c r="UNK32" s="56"/>
      <c r="UNL32" s="56"/>
      <c r="UNM32" s="56"/>
      <c r="UNN32" s="56"/>
      <c r="UNO32" s="56"/>
      <c r="UNP32" s="56"/>
      <c r="UNQ32" s="56"/>
      <c r="UNR32" s="56"/>
      <c r="UNS32" s="56"/>
      <c r="UNT32" s="56"/>
      <c r="UNU32" s="56"/>
      <c r="UNV32" s="56"/>
      <c r="UNW32" s="56"/>
      <c r="UNX32" s="56"/>
      <c r="UNY32" s="56"/>
      <c r="UNZ32" s="56"/>
      <c r="UOA32" s="56"/>
      <c r="UOB32" s="56"/>
      <c r="UOC32" s="56"/>
      <c r="UOD32" s="56"/>
      <c r="UOE32" s="56"/>
      <c r="UOF32" s="56"/>
      <c r="UOG32" s="56"/>
      <c r="UOH32" s="56"/>
      <c r="UOI32" s="56"/>
      <c r="UOJ32" s="56"/>
      <c r="UOK32" s="56"/>
      <c r="UOL32" s="56"/>
      <c r="UOM32" s="56"/>
      <c r="UON32" s="56"/>
      <c r="UOO32" s="56"/>
      <c r="UOP32" s="56"/>
      <c r="UOQ32" s="56"/>
      <c r="UOR32" s="56"/>
      <c r="UOS32" s="56"/>
      <c r="UOT32" s="56"/>
      <c r="UOU32" s="56"/>
      <c r="UOV32" s="56"/>
      <c r="UOW32" s="56"/>
      <c r="UOX32" s="56"/>
      <c r="UOY32" s="56"/>
      <c r="UOZ32" s="56"/>
      <c r="UPA32" s="56"/>
      <c r="UPB32" s="56"/>
      <c r="UPC32" s="56"/>
      <c r="UPD32" s="56"/>
      <c r="UPE32" s="56"/>
      <c r="UPF32" s="56"/>
      <c r="UPG32" s="56"/>
      <c r="UPH32" s="56"/>
      <c r="UPI32" s="56"/>
      <c r="UPJ32" s="56"/>
      <c r="UPK32" s="56"/>
      <c r="UPL32" s="56"/>
      <c r="UPM32" s="56"/>
      <c r="UPN32" s="56"/>
      <c r="UPO32" s="56"/>
      <c r="UPP32" s="56"/>
      <c r="UPQ32" s="56"/>
      <c r="UPR32" s="56"/>
      <c r="UPS32" s="56"/>
      <c r="UPT32" s="56"/>
      <c r="UPU32" s="56"/>
      <c r="UPV32" s="56"/>
      <c r="UPW32" s="56"/>
      <c r="UPX32" s="56"/>
      <c r="UPY32" s="56"/>
      <c r="UPZ32" s="56"/>
      <c r="UQA32" s="56"/>
      <c r="UQB32" s="56"/>
      <c r="UQC32" s="56"/>
      <c r="UQD32" s="56"/>
      <c r="UQE32" s="56"/>
      <c r="UQF32" s="56"/>
      <c r="UQG32" s="56"/>
      <c r="UQH32" s="56"/>
      <c r="UQI32" s="56"/>
      <c r="UQJ32" s="56"/>
      <c r="UQK32" s="56"/>
      <c r="UQL32" s="56"/>
      <c r="UQM32" s="56"/>
      <c r="UQN32" s="56"/>
      <c r="UQO32" s="56"/>
      <c r="UQP32" s="56"/>
      <c r="UQQ32" s="56"/>
      <c r="UQR32" s="56"/>
      <c r="UQS32" s="56"/>
      <c r="UQT32" s="56"/>
      <c r="UQU32" s="56"/>
      <c r="UQV32" s="56"/>
      <c r="UQW32" s="56"/>
      <c r="UQX32" s="56"/>
      <c r="UQY32" s="56"/>
      <c r="UQZ32" s="56"/>
      <c r="URA32" s="56"/>
      <c r="URB32" s="56"/>
      <c r="URC32" s="56"/>
      <c r="URD32" s="56"/>
      <c r="URE32" s="56"/>
      <c r="URF32" s="56"/>
      <c r="URG32" s="56"/>
      <c r="URH32" s="56"/>
      <c r="URI32" s="56"/>
      <c r="URJ32" s="56"/>
      <c r="URK32" s="56"/>
      <c r="URL32" s="56"/>
      <c r="URM32" s="56"/>
      <c r="URN32" s="56"/>
      <c r="URO32" s="56"/>
      <c r="URP32" s="56"/>
      <c r="URQ32" s="56"/>
      <c r="URR32" s="56"/>
      <c r="URS32" s="56"/>
      <c r="URT32" s="56"/>
      <c r="URU32" s="56"/>
      <c r="URV32" s="56"/>
      <c r="URW32" s="56"/>
      <c r="URX32" s="56"/>
      <c r="URY32" s="56"/>
      <c r="URZ32" s="56"/>
      <c r="USA32" s="56"/>
      <c r="USB32" s="56"/>
      <c r="USC32" s="56"/>
      <c r="USD32" s="56"/>
      <c r="USE32" s="56"/>
      <c r="USF32" s="56"/>
      <c r="USG32" s="56"/>
      <c r="USH32" s="56"/>
      <c r="USI32" s="56"/>
      <c r="USJ32" s="56"/>
      <c r="USK32" s="56"/>
      <c r="USL32" s="56"/>
      <c r="USM32" s="56"/>
      <c r="USN32" s="56"/>
      <c r="USO32" s="56"/>
      <c r="USP32" s="56"/>
      <c r="USQ32" s="56"/>
      <c r="USR32" s="56"/>
      <c r="USS32" s="56"/>
      <c r="UST32" s="56"/>
      <c r="USU32" s="56"/>
      <c r="USV32" s="56"/>
      <c r="USW32" s="56"/>
      <c r="USX32" s="56"/>
      <c r="USY32" s="56"/>
      <c r="USZ32" s="56"/>
      <c r="UTA32" s="56"/>
      <c r="UTB32" s="56"/>
      <c r="UTC32" s="56"/>
      <c r="UTD32" s="56"/>
      <c r="UTE32" s="56"/>
      <c r="UTF32" s="56"/>
      <c r="UTG32" s="56"/>
      <c r="UTH32" s="56"/>
      <c r="UTI32" s="56"/>
      <c r="UTJ32" s="56"/>
      <c r="UTK32" s="56"/>
      <c r="UTL32" s="56"/>
      <c r="UTM32" s="56"/>
      <c r="UTN32" s="56"/>
      <c r="UTO32" s="56"/>
      <c r="UTP32" s="56"/>
      <c r="UTQ32" s="56"/>
      <c r="UTR32" s="56"/>
      <c r="UTS32" s="56"/>
      <c r="UTT32" s="56"/>
      <c r="UTU32" s="56"/>
      <c r="UTV32" s="56"/>
      <c r="UTW32" s="56"/>
      <c r="UTX32" s="56"/>
      <c r="UTY32" s="56"/>
      <c r="UTZ32" s="56"/>
      <c r="UUA32" s="56"/>
      <c r="UUB32" s="56"/>
      <c r="UUC32" s="56"/>
      <c r="UUD32" s="56"/>
      <c r="UUE32" s="56"/>
      <c r="UUF32" s="56"/>
      <c r="UUG32" s="56"/>
      <c r="UUH32" s="56"/>
      <c r="UUI32" s="56"/>
      <c r="UUJ32" s="56"/>
      <c r="UUK32" s="56"/>
      <c r="UUL32" s="56"/>
      <c r="UUM32" s="56"/>
      <c r="UUN32" s="56"/>
      <c r="UUO32" s="56"/>
      <c r="UUP32" s="56"/>
      <c r="UUQ32" s="56"/>
      <c r="UUR32" s="56"/>
      <c r="UUS32" s="56"/>
      <c r="UUT32" s="56"/>
      <c r="UUU32" s="56"/>
      <c r="UUV32" s="56"/>
      <c r="UUW32" s="56"/>
      <c r="UUX32" s="56"/>
      <c r="UUY32" s="56"/>
      <c r="UUZ32" s="56"/>
      <c r="UVA32" s="56"/>
      <c r="UVB32" s="56"/>
      <c r="UVC32" s="56"/>
      <c r="UVD32" s="56"/>
      <c r="UVE32" s="56"/>
      <c r="UVF32" s="56"/>
      <c r="UVG32" s="56"/>
      <c r="UVH32" s="56"/>
      <c r="UVI32" s="56"/>
      <c r="UVJ32" s="56"/>
      <c r="UVK32" s="56"/>
      <c r="UVL32" s="56"/>
      <c r="UVM32" s="56"/>
      <c r="UVN32" s="56"/>
      <c r="UVO32" s="56"/>
      <c r="UVP32" s="56"/>
      <c r="UVQ32" s="56"/>
      <c r="UVR32" s="56"/>
      <c r="UVS32" s="56"/>
      <c r="UVT32" s="56"/>
      <c r="UVU32" s="56"/>
      <c r="UVV32" s="56"/>
      <c r="UVW32" s="56"/>
      <c r="UVX32" s="56"/>
      <c r="UVY32" s="56"/>
      <c r="UVZ32" s="56"/>
      <c r="UWA32" s="56"/>
      <c r="UWB32" s="56"/>
      <c r="UWC32" s="56"/>
      <c r="UWD32" s="56"/>
      <c r="UWE32" s="56"/>
      <c r="UWF32" s="56"/>
      <c r="UWG32" s="56"/>
      <c r="UWH32" s="56"/>
      <c r="UWI32" s="56"/>
      <c r="UWJ32" s="56"/>
      <c r="UWK32" s="56"/>
      <c r="UWL32" s="56"/>
      <c r="UWM32" s="56"/>
      <c r="UWN32" s="56"/>
      <c r="UWO32" s="56"/>
      <c r="UWP32" s="56"/>
      <c r="UWQ32" s="56"/>
      <c r="UWR32" s="56"/>
      <c r="UWS32" s="56"/>
      <c r="UWT32" s="56"/>
      <c r="UWU32" s="56"/>
      <c r="UWV32" s="56"/>
      <c r="UWW32" s="56"/>
      <c r="UWX32" s="56"/>
      <c r="UWY32" s="56"/>
      <c r="UWZ32" s="56"/>
      <c r="UXA32" s="56"/>
      <c r="UXB32" s="56"/>
      <c r="UXC32" s="56"/>
      <c r="UXD32" s="56"/>
      <c r="UXE32" s="56"/>
      <c r="UXF32" s="56"/>
      <c r="UXG32" s="56"/>
      <c r="UXH32" s="56"/>
      <c r="UXI32" s="56"/>
      <c r="UXJ32" s="56"/>
      <c r="UXK32" s="56"/>
      <c r="UXL32" s="56"/>
      <c r="UXM32" s="56"/>
      <c r="UXN32" s="56"/>
      <c r="UXO32" s="56"/>
      <c r="UXP32" s="56"/>
      <c r="UXQ32" s="56"/>
      <c r="UXR32" s="56"/>
      <c r="UXS32" s="56"/>
      <c r="UXT32" s="56"/>
      <c r="UXU32" s="56"/>
      <c r="UXV32" s="56"/>
      <c r="UXW32" s="56"/>
      <c r="UXX32" s="56"/>
      <c r="UXY32" s="56"/>
      <c r="UXZ32" s="56"/>
      <c r="UYA32" s="56"/>
      <c r="UYB32" s="56"/>
      <c r="UYC32" s="56"/>
      <c r="UYD32" s="56"/>
      <c r="UYE32" s="56"/>
      <c r="UYF32" s="56"/>
      <c r="UYG32" s="56"/>
      <c r="UYH32" s="56"/>
      <c r="UYI32" s="56"/>
      <c r="UYJ32" s="56"/>
      <c r="UYK32" s="56"/>
      <c r="UYL32" s="56"/>
      <c r="UYM32" s="56"/>
      <c r="UYN32" s="56"/>
      <c r="UYO32" s="56"/>
      <c r="UYP32" s="56"/>
      <c r="UYQ32" s="56"/>
      <c r="UYR32" s="56"/>
      <c r="UYS32" s="56"/>
      <c r="UYT32" s="56"/>
      <c r="UYU32" s="56"/>
      <c r="UYV32" s="56"/>
      <c r="UYW32" s="56"/>
      <c r="UYX32" s="56"/>
      <c r="UYY32" s="56"/>
      <c r="UYZ32" s="56"/>
      <c r="UZA32" s="56"/>
      <c r="UZB32" s="56"/>
      <c r="UZC32" s="56"/>
      <c r="UZD32" s="56"/>
      <c r="UZE32" s="56"/>
      <c r="UZF32" s="56"/>
      <c r="UZG32" s="56"/>
      <c r="UZH32" s="56"/>
      <c r="UZI32" s="56"/>
      <c r="UZJ32" s="56"/>
      <c r="UZK32" s="56"/>
      <c r="UZL32" s="56"/>
      <c r="UZM32" s="56"/>
      <c r="UZN32" s="56"/>
      <c r="UZO32" s="56"/>
      <c r="UZP32" s="56"/>
      <c r="UZQ32" s="56"/>
      <c r="UZR32" s="56"/>
      <c r="UZS32" s="56"/>
      <c r="UZT32" s="56"/>
      <c r="UZU32" s="56"/>
      <c r="UZV32" s="56"/>
      <c r="UZW32" s="56"/>
      <c r="UZX32" s="56"/>
      <c r="UZY32" s="56"/>
      <c r="UZZ32" s="56"/>
      <c r="VAA32" s="56"/>
      <c r="VAB32" s="56"/>
      <c r="VAC32" s="56"/>
      <c r="VAD32" s="56"/>
      <c r="VAE32" s="56"/>
      <c r="VAF32" s="56"/>
      <c r="VAG32" s="56"/>
      <c r="VAH32" s="56"/>
      <c r="VAI32" s="56"/>
      <c r="VAJ32" s="56"/>
      <c r="VAK32" s="56"/>
      <c r="VAL32" s="56"/>
      <c r="VAM32" s="56"/>
      <c r="VAN32" s="56"/>
      <c r="VAO32" s="56"/>
      <c r="VAP32" s="56"/>
      <c r="VAQ32" s="56"/>
      <c r="VAR32" s="56"/>
      <c r="VAS32" s="56"/>
      <c r="VAT32" s="56"/>
      <c r="VAU32" s="56"/>
      <c r="VAV32" s="56"/>
      <c r="VAW32" s="56"/>
      <c r="VAX32" s="56"/>
      <c r="VAY32" s="56"/>
      <c r="VAZ32" s="56"/>
      <c r="VBA32" s="56"/>
      <c r="VBB32" s="56"/>
      <c r="VBC32" s="56"/>
      <c r="VBD32" s="56"/>
      <c r="VBE32" s="56"/>
      <c r="VBF32" s="56"/>
      <c r="VBG32" s="56"/>
      <c r="VBH32" s="56"/>
      <c r="VBI32" s="56"/>
      <c r="VBJ32" s="56"/>
      <c r="VBK32" s="56"/>
      <c r="VBL32" s="56"/>
      <c r="VBM32" s="56"/>
      <c r="VBN32" s="56"/>
      <c r="VBO32" s="56"/>
      <c r="VBP32" s="56"/>
      <c r="VBQ32" s="56"/>
      <c r="VBR32" s="56"/>
      <c r="VBS32" s="56"/>
      <c r="VBT32" s="56"/>
      <c r="VBU32" s="56"/>
      <c r="VBV32" s="56"/>
      <c r="VBW32" s="56"/>
      <c r="VBX32" s="56"/>
      <c r="VBY32" s="56"/>
      <c r="VBZ32" s="56"/>
      <c r="VCA32" s="56"/>
      <c r="VCB32" s="56"/>
      <c r="VCC32" s="56"/>
      <c r="VCD32" s="56"/>
      <c r="VCE32" s="56"/>
      <c r="VCF32" s="56"/>
      <c r="VCG32" s="56"/>
      <c r="VCH32" s="56"/>
      <c r="VCI32" s="56"/>
      <c r="VCJ32" s="56"/>
      <c r="VCK32" s="56"/>
      <c r="VCL32" s="56"/>
      <c r="VCM32" s="56"/>
      <c r="VCN32" s="56"/>
      <c r="VCO32" s="56"/>
      <c r="VCP32" s="56"/>
      <c r="VCQ32" s="56"/>
      <c r="VCR32" s="56"/>
      <c r="VCS32" s="56"/>
      <c r="VCT32" s="56"/>
      <c r="VCU32" s="56"/>
      <c r="VCV32" s="56"/>
      <c r="VCW32" s="56"/>
      <c r="VCX32" s="56"/>
      <c r="VCY32" s="56"/>
      <c r="VCZ32" s="56"/>
      <c r="VDA32" s="56"/>
      <c r="VDB32" s="56"/>
      <c r="VDC32" s="56"/>
      <c r="VDD32" s="56"/>
      <c r="VDE32" s="56"/>
      <c r="VDF32" s="56"/>
      <c r="VDG32" s="56"/>
      <c r="VDH32" s="56"/>
      <c r="VDI32" s="56"/>
      <c r="VDJ32" s="56"/>
      <c r="VDK32" s="56"/>
      <c r="VDL32" s="56"/>
      <c r="VDM32" s="56"/>
      <c r="VDN32" s="56"/>
      <c r="VDO32" s="56"/>
      <c r="VDP32" s="56"/>
      <c r="VDQ32" s="56"/>
      <c r="VDR32" s="56"/>
      <c r="VDS32" s="56"/>
      <c r="VDT32" s="56"/>
      <c r="VDU32" s="56"/>
      <c r="VDV32" s="56"/>
      <c r="VDW32" s="56"/>
      <c r="VDX32" s="56"/>
      <c r="VDY32" s="56"/>
      <c r="VDZ32" s="56"/>
      <c r="VEA32" s="56"/>
      <c r="VEB32" s="56"/>
      <c r="VEC32" s="56"/>
      <c r="VED32" s="56"/>
      <c r="VEE32" s="56"/>
      <c r="VEF32" s="56"/>
      <c r="VEG32" s="56"/>
      <c r="VEH32" s="56"/>
      <c r="VEI32" s="56"/>
      <c r="VEJ32" s="56"/>
      <c r="VEK32" s="56"/>
      <c r="VEL32" s="56"/>
      <c r="VEM32" s="56"/>
      <c r="VEN32" s="56"/>
      <c r="VEO32" s="56"/>
      <c r="VEP32" s="56"/>
      <c r="VEQ32" s="56"/>
      <c r="VER32" s="56"/>
      <c r="VES32" s="56"/>
      <c r="VET32" s="56"/>
      <c r="VEU32" s="56"/>
      <c r="VEV32" s="56"/>
      <c r="VEW32" s="56"/>
      <c r="VEX32" s="56"/>
      <c r="VEY32" s="56"/>
      <c r="VEZ32" s="56"/>
      <c r="VFA32" s="56"/>
      <c r="VFB32" s="56"/>
      <c r="VFC32" s="56"/>
      <c r="VFD32" s="56"/>
      <c r="VFE32" s="56"/>
      <c r="VFF32" s="56"/>
      <c r="VFG32" s="56"/>
      <c r="VFH32" s="56"/>
      <c r="VFI32" s="56"/>
      <c r="VFJ32" s="56"/>
      <c r="VFK32" s="56"/>
      <c r="VFL32" s="56"/>
      <c r="VFM32" s="56"/>
      <c r="VFN32" s="56"/>
      <c r="VFO32" s="56"/>
      <c r="VFP32" s="56"/>
      <c r="VFQ32" s="56"/>
      <c r="VFR32" s="56"/>
      <c r="VFS32" s="56"/>
      <c r="VFT32" s="56"/>
      <c r="VFU32" s="56"/>
      <c r="VFV32" s="56"/>
      <c r="VFW32" s="56"/>
      <c r="VFX32" s="56"/>
      <c r="VFY32" s="56"/>
      <c r="VFZ32" s="56"/>
      <c r="VGA32" s="56"/>
      <c r="VGB32" s="56"/>
      <c r="VGC32" s="56"/>
      <c r="VGD32" s="56"/>
      <c r="VGE32" s="56"/>
      <c r="VGF32" s="56"/>
      <c r="VGG32" s="56"/>
      <c r="VGH32" s="56"/>
      <c r="VGI32" s="56"/>
      <c r="VGJ32" s="56"/>
      <c r="VGK32" s="56"/>
      <c r="VGL32" s="56"/>
      <c r="VGM32" s="56"/>
      <c r="VGN32" s="56"/>
      <c r="VGO32" s="56"/>
      <c r="VGP32" s="56"/>
      <c r="VGQ32" s="56"/>
      <c r="VGR32" s="56"/>
      <c r="VGS32" s="56"/>
      <c r="VGT32" s="56"/>
      <c r="VGU32" s="56"/>
      <c r="VGV32" s="56"/>
      <c r="VGW32" s="56"/>
      <c r="VGX32" s="56"/>
      <c r="VGY32" s="56"/>
      <c r="VGZ32" s="56"/>
      <c r="VHA32" s="56"/>
      <c r="VHB32" s="56"/>
      <c r="VHC32" s="56"/>
      <c r="VHD32" s="56"/>
      <c r="VHE32" s="56"/>
      <c r="VHF32" s="56"/>
      <c r="VHG32" s="56"/>
      <c r="VHH32" s="56"/>
      <c r="VHI32" s="56"/>
      <c r="VHJ32" s="56"/>
      <c r="VHK32" s="56"/>
      <c r="VHL32" s="56"/>
      <c r="VHM32" s="56"/>
      <c r="VHN32" s="56"/>
      <c r="VHO32" s="56"/>
      <c r="VHP32" s="56"/>
      <c r="VHQ32" s="56"/>
      <c r="VHR32" s="56"/>
      <c r="VHS32" s="56"/>
      <c r="VHT32" s="56"/>
      <c r="VHU32" s="56"/>
      <c r="VHV32" s="56"/>
      <c r="VHW32" s="56"/>
      <c r="VHX32" s="56"/>
      <c r="VHY32" s="56"/>
      <c r="VHZ32" s="56"/>
      <c r="VIA32" s="56"/>
      <c r="VIB32" s="56"/>
      <c r="VIC32" s="56"/>
      <c r="VID32" s="56"/>
      <c r="VIE32" s="56"/>
      <c r="VIF32" s="56"/>
      <c r="VIG32" s="56"/>
      <c r="VIH32" s="56"/>
      <c r="VII32" s="56"/>
      <c r="VIJ32" s="56"/>
      <c r="VIK32" s="56"/>
      <c r="VIL32" s="56"/>
      <c r="VIM32" s="56"/>
      <c r="VIN32" s="56"/>
      <c r="VIO32" s="56"/>
      <c r="VIP32" s="56"/>
      <c r="VIQ32" s="56"/>
      <c r="VIR32" s="56"/>
      <c r="VIS32" s="56"/>
      <c r="VIT32" s="56"/>
      <c r="VIU32" s="56"/>
      <c r="VIV32" s="56"/>
      <c r="VIW32" s="56"/>
      <c r="VIX32" s="56"/>
      <c r="VIY32" s="56"/>
      <c r="VIZ32" s="56"/>
      <c r="VJA32" s="56"/>
      <c r="VJB32" s="56"/>
      <c r="VJC32" s="56"/>
      <c r="VJD32" s="56"/>
      <c r="VJE32" s="56"/>
      <c r="VJF32" s="56"/>
      <c r="VJG32" s="56"/>
      <c r="VJH32" s="56"/>
      <c r="VJI32" s="56"/>
      <c r="VJJ32" s="56"/>
      <c r="VJK32" s="56"/>
      <c r="VJL32" s="56"/>
      <c r="VJM32" s="56"/>
      <c r="VJN32" s="56"/>
      <c r="VJO32" s="56"/>
      <c r="VJP32" s="56"/>
      <c r="VJQ32" s="56"/>
      <c r="VJR32" s="56"/>
      <c r="VJS32" s="56"/>
      <c r="VJT32" s="56"/>
      <c r="VJU32" s="56"/>
      <c r="VJV32" s="56"/>
      <c r="VJW32" s="56"/>
      <c r="VJX32" s="56"/>
      <c r="VJY32" s="56"/>
      <c r="VJZ32" s="56"/>
      <c r="VKA32" s="56"/>
      <c r="VKB32" s="56"/>
      <c r="VKC32" s="56"/>
      <c r="VKD32" s="56"/>
      <c r="VKE32" s="56"/>
      <c r="VKF32" s="56"/>
      <c r="VKG32" s="56"/>
      <c r="VKH32" s="56"/>
      <c r="VKI32" s="56"/>
      <c r="VKJ32" s="56"/>
      <c r="VKK32" s="56"/>
      <c r="VKL32" s="56"/>
      <c r="VKM32" s="56"/>
      <c r="VKN32" s="56"/>
      <c r="VKO32" s="56"/>
      <c r="VKP32" s="56"/>
      <c r="VKQ32" s="56"/>
      <c r="VKR32" s="56"/>
      <c r="VKS32" s="56"/>
      <c r="VKT32" s="56"/>
      <c r="VKU32" s="56"/>
      <c r="VKV32" s="56"/>
      <c r="VKW32" s="56"/>
      <c r="VKX32" s="56"/>
      <c r="VKY32" s="56"/>
      <c r="VKZ32" s="56"/>
      <c r="VLA32" s="56"/>
      <c r="VLB32" s="56"/>
      <c r="VLC32" s="56"/>
      <c r="VLD32" s="56"/>
      <c r="VLE32" s="56"/>
      <c r="VLF32" s="56"/>
      <c r="VLG32" s="56"/>
      <c r="VLH32" s="56"/>
      <c r="VLI32" s="56"/>
      <c r="VLJ32" s="56"/>
      <c r="VLK32" s="56"/>
      <c r="VLL32" s="56"/>
      <c r="VLM32" s="56"/>
      <c r="VLN32" s="56"/>
      <c r="VLO32" s="56"/>
      <c r="VLP32" s="56"/>
      <c r="VLQ32" s="56"/>
      <c r="VLR32" s="56"/>
      <c r="VLS32" s="56"/>
      <c r="VLT32" s="56"/>
      <c r="VLU32" s="56"/>
      <c r="VLV32" s="56"/>
      <c r="VLW32" s="56"/>
      <c r="VLX32" s="56"/>
      <c r="VLY32" s="56"/>
      <c r="VLZ32" s="56"/>
      <c r="VMA32" s="56"/>
      <c r="VMB32" s="56"/>
      <c r="VMC32" s="56"/>
      <c r="VMD32" s="56"/>
      <c r="VME32" s="56"/>
      <c r="VMF32" s="56"/>
      <c r="VMG32" s="56"/>
      <c r="VMH32" s="56"/>
      <c r="VMI32" s="56"/>
      <c r="VMJ32" s="56"/>
      <c r="VMK32" s="56"/>
      <c r="VML32" s="56"/>
      <c r="VMM32" s="56"/>
      <c r="VMN32" s="56"/>
      <c r="VMO32" s="56"/>
      <c r="VMP32" s="56"/>
      <c r="VMQ32" s="56"/>
      <c r="VMR32" s="56"/>
      <c r="VMS32" s="56"/>
      <c r="VMT32" s="56"/>
      <c r="VMU32" s="56"/>
      <c r="VMV32" s="56"/>
      <c r="VMW32" s="56"/>
      <c r="VMX32" s="56"/>
      <c r="VMY32" s="56"/>
      <c r="VMZ32" s="56"/>
      <c r="VNA32" s="56"/>
      <c r="VNB32" s="56"/>
      <c r="VNC32" s="56"/>
      <c r="VND32" s="56"/>
      <c r="VNE32" s="56"/>
      <c r="VNF32" s="56"/>
      <c r="VNG32" s="56"/>
      <c r="VNH32" s="56"/>
      <c r="VNI32" s="56"/>
      <c r="VNJ32" s="56"/>
      <c r="VNK32" s="56"/>
      <c r="VNL32" s="56"/>
      <c r="VNM32" s="56"/>
      <c r="VNN32" s="56"/>
      <c r="VNO32" s="56"/>
      <c r="VNP32" s="56"/>
      <c r="VNQ32" s="56"/>
      <c r="VNR32" s="56"/>
      <c r="VNS32" s="56"/>
      <c r="VNT32" s="56"/>
      <c r="VNU32" s="56"/>
      <c r="VNV32" s="56"/>
      <c r="VNW32" s="56"/>
      <c r="VNX32" s="56"/>
      <c r="VNY32" s="56"/>
      <c r="VNZ32" s="56"/>
      <c r="VOA32" s="56"/>
      <c r="VOB32" s="56"/>
      <c r="VOC32" s="56"/>
      <c r="VOD32" s="56"/>
      <c r="VOE32" s="56"/>
      <c r="VOF32" s="56"/>
      <c r="VOG32" s="56"/>
      <c r="VOH32" s="56"/>
      <c r="VOI32" s="56"/>
      <c r="VOJ32" s="56"/>
      <c r="VOK32" s="56"/>
      <c r="VOL32" s="56"/>
      <c r="VOM32" s="56"/>
      <c r="VON32" s="56"/>
      <c r="VOO32" s="56"/>
      <c r="VOP32" s="56"/>
      <c r="VOQ32" s="56"/>
      <c r="VOR32" s="56"/>
      <c r="VOS32" s="56"/>
      <c r="VOT32" s="56"/>
      <c r="VOU32" s="56"/>
      <c r="VOV32" s="56"/>
      <c r="VOW32" s="56"/>
      <c r="VOX32" s="56"/>
      <c r="VOY32" s="56"/>
      <c r="VOZ32" s="56"/>
      <c r="VPA32" s="56"/>
      <c r="VPB32" s="56"/>
      <c r="VPC32" s="56"/>
      <c r="VPD32" s="56"/>
      <c r="VPE32" s="56"/>
      <c r="VPF32" s="56"/>
      <c r="VPG32" s="56"/>
      <c r="VPH32" s="56"/>
      <c r="VPI32" s="56"/>
      <c r="VPJ32" s="56"/>
      <c r="VPK32" s="56"/>
      <c r="VPL32" s="56"/>
      <c r="VPM32" s="56"/>
      <c r="VPN32" s="56"/>
      <c r="VPO32" s="56"/>
      <c r="VPP32" s="56"/>
      <c r="VPQ32" s="56"/>
      <c r="VPR32" s="56"/>
      <c r="VPS32" s="56"/>
      <c r="VPT32" s="56"/>
      <c r="VPU32" s="56"/>
      <c r="VPV32" s="56"/>
      <c r="VPW32" s="56"/>
      <c r="VPX32" s="56"/>
      <c r="VPY32" s="56"/>
      <c r="VPZ32" s="56"/>
      <c r="VQA32" s="56"/>
      <c r="VQB32" s="56"/>
      <c r="VQC32" s="56"/>
      <c r="VQD32" s="56"/>
      <c r="VQE32" s="56"/>
      <c r="VQF32" s="56"/>
      <c r="VQG32" s="56"/>
      <c r="VQH32" s="56"/>
      <c r="VQI32" s="56"/>
      <c r="VQJ32" s="56"/>
      <c r="VQK32" s="56"/>
      <c r="VQL32" s="56"/>
      <c r="VQM32" s="56"/>
      <c r="VQN32" s="56"/>
      <c r="VQO32" s="56"/>
      <c r="VQP32" s="56"/>
      <c r="VQQ32" s="56"/>
      <c r="VQR32" s="56"/>
      <c r="VQS32" s="56"/>
      <c r="VQT32" s="56"/>
      <c r="VQU32" s="56"/>
      <c r="VQV32" s="56"/>
      <c r="VQW32" s="56"/>
      <c r="VQX32" s="56"/>
      <c r="VQY32" s="56"/>
      <c r="VQZ32" s="56"/>
      <c r="VRA32" s="56"/>
      <c r="VRB32" s="56"/>
      <c r="VRC32" s="56"/>
      <c r="VRD32" s="56"/>
      <c r="VRE32" s="56"/>
      <c r="VRF32" s="56"/>
      <c r="VRG32" s="56"/>
      <c r="VRH32" s="56"/>
      <c r="VRI32" s="56"/>
      <c r="VRJ32" s="56"/>
      <c r="VRK32" s="56"/>
      <c r="VRL32" s="56"/>
      <c r="VRM32" s="56"/>
      <c r="VRN32" s="56"/>
      <c r="VRO32" s="56"/>
      <c r="VRP32" s="56"/>
      <c r="VRQ32" s="56"/>
      <c r="VRR32" s="56"/>
      <c r="VRS32" s="56"/>
      <c r="VRT32" s="56"/>
      <c r="VRU32" s="56"/>
      <c r="VRV32" s="56"/>
      <c r="VRW32" s="56"/>
      <c r="VRX32" s="56"/>
      <c r="VRY32" s="56"/>
      <c r="VRZ32" s="56"/>
      <c r="VSA32" s="56"/>
      <c r="VSB32" s="56"/>
      <c r="VSC32" s="56"/>
      <c r="VSD32" s="56"/>
      <c r="VSE32" s="56"/>
      <c r="VSF32" s="56"/>
      <c r="VSG32" s="56"/>
      <c r="VSH32" s="56"/>
      <c r="VSI32" s="56"/>
      <c r="VSJ32" s="56"/>
      <c r="VSK32" s="56"/>
      <c r="VSL32" s="56"/>
      <c r="VSM32" s="56"/>
      <c r="VSN32" s="56"/>
      <c r="VSO32" s="56"/>
      <c r="VSP32" s="56"/>
      <c r="VSQ32" s="56"/>
      <c r="VSR32" s="56"/>
      <c r="VSS32" s="56"/>
      <c r="VST32" s="56"/>
      <c r="VSU32" s="56"/>
      <c r="VSV32" s="56"/>
      <c r="VSW32" s="56"/>
      <c r="VSX32" s="56"/>
      <c r="VSY32" s="56"/>
      <c r="VSZ32" s="56"/>
      <c r="VTA32" s="56"/>
      <c r="VTB32" s="56"/>
      <c r="VTC32" s="56"/>
      <c r="VTD32" s="56"/>
      <c r="VTE32" s="56"/>
      <c r="VTF32" s="56"/>
      <c r="VTG32" s="56"/>
      <c r="VTH32" s="56"/>
      <c r="VTI32" s="56"/>
      <c r="VTJ32" s="56"/>
      <c r="VTK32" s="56"/>
      <c r="VTL32" s="56"/>
      <c r="VTM32" s="56"/>
      <c r="VTN32" s="56"/>
      <c r="VTO32" s="56"/>
      <c r="VTP32" s="56"/>
      <c r="VTQ32" s="56"/>
      <c r="VTR32" s="56"/>
      <c r="VTS32" s="56"/>
      <c r="VTT32" s="56"/>
      <c r="VTU32" s="56"/>
      <c r="VTV32" s="56"/>
      <c r="VTW32" s="56"/>
      <c r="VTX32" s="56"/>
      <c r="VTY32" s="56"/>
      <c r="VTZ32" s="56"/>
      <c r="VUA32" s="56"/>
      <c r="VUB32" s="56"/>
      <c r="VUC32" s="56"/>
      <c r="VUD32" s="56"/>
      <c r="VUE32" s="56"/>
      <c r="VUF32" s="56"/>
      <c r="VUG32" s="56"/>
      <c r="VUH32" s="56"/>
      <c r="VUI32" s="56"/>
      <c r="VUJ32" s="56"/>
      <c r="VUK32" s="56"/>
      <c r="VUL32" s="56"/>
      <c r="VUM32" s="56"/>
      <c r="VUN32" s="56"/>
      <c r="VUO32" s="56"/>
      <c r="VUP32" s="56"/>
      <c r="VUQ32" s="56"/>
      <c r="VUR32" s="56"/>
      <c r="VUS32" s="56"/>
      <c r="VUT32" s="56"/>
      <c r="VUU32" s="56"/>
      <c r="VUV32" s="56"/>
      <c r="VUW32" s="56"/>
      <c r="VUX32" s="56"/>
      <c r="VUY32" s="56"/>
      <c r="VUZ32" s="56"/>
      <c r="VVA32" s="56"/>
      <c r="VVB32" s="56"/>
      <c r="VVC32" s="56"/>
      <c r="VVD32" s="56"/>
      <c r="VVE32" s="56"/>
      <c r="VVF32" s="56"/>
      <c r="VVG32" s="56"/>
      <c r="VVH32" s="56"/>
      <c r="VVI32" s="56"/>
      <c r="VVJ32" s="56"/>
      <c r="VVK32" s="56"/>
      <c r="VVL32" s="56"/>
      <c r="VVM32" s="56"/>
      <c r="VVN32" s="56"/>
      <c r="VVO32" s="56"/>
      <c r="VVP32" s="56"/>
      <c r="VVQ32" s="56"/>
      <c r="VVR32" s="56"/>
      <c r="VVS32" s="56"/>
      <c r="VVT32" s="56"/>
      <c r="VVU32" s="56"/>
      <c r="VVV32" s="56"/>
      <c r="VVW32" s="56"/>
      <c r="VVX32" s="56"/>
      <c r="VVY32" s="56"/>
      <c r="VVZ32" s="56"/>
      <c r="VWA32" s="56"/>
      <c r="VWB32" s="56"/>
      <c r="VWC32" s="56"/>
      <c r="VWD32" s="56"/>
      <c r="VWE32" s="56"/>
      <c r="VWF32" s="56"/>
      <c r="VWG32" s="56"/>
      <c r="VWH32" s="56"/>
      <c r="VWI32" s="56"/>
      <c r="VWJ32" s="56"/>
      <c r="VWK32" s="56"/>
      <c r="VWL32" s="56"/>
      <c r="VWM32" s="56"/>
      <c r="VWN32" s="56"/>
      <c r="VWO32" s="56"/>
      <c r="VWP32" s="56"/>
      <c r="VWQ32" s="56"/>
      <c r="VWR32" s="56"/>
      <c r="VWS32" s="56"/>
      <c r="VWT32" s="56"/>
      <c r="VWU32" s="56"/>
      <c r="VWV32" s="56"/>
      <c r="VWW32" s="56"/>
      <c r="VWX32" s="56"/>
      <c r="VWY32" s="56"/>
      <c r="VWZ32" s="56"/>
      <c r="VXA32" s="56"/>
      <c r="VXB32" s="56"/>
      <c r="VXC32" s="56"/>
      <c r="VXD32" s="56"/>
      <c r="VXE32" s="56"/>
      <c r="VXF32" s="56"/>
      <c r="VXG32" s="56"/>
      <c r="VXH32" s="56"/>
      <c r="VXI32" s="56"/>
      <c r="VXJ32" s="56"/>
      <c r="VXK32" s="56"/>
      <c r="VXL32" s="56"/>
      <c r="VXM32" s="56"/>
      <c r="VXN32" s="56"/>
      <c r="VXO32" s="56"/>
      <c r="VXP32" s="56"/>
      <c r="VXQ32" s="56"/>
      <c r="VXR32" s="56"/>
      <c r="VXS32" s="56"/>
      <c r="VXT32" s="56"/>
      <c r="VXU32" s="56"/>
      <c r="VXV32" s="56"/>
      <c r="VXW32" s="56"/>
      <c r="VXX32" s="56"/>
      <c r="VXY32" s="56"/>
      <c r="VXZ32" s="56"/>
      <c r="VYA32" s="56"/>
      <c r="VYB32" s="56"/>
      <c r="VYC32" s="56"/>
      <c r="VYD32" s="56"/>
      <c r="VYE32" s="56"/>
      <c r="VYF32" s="56"/>
      <c r="VYG32" s="56"/>
      <c r="VYH32" s="56"/>
      <c r="VYI32" s="56"/>
      <c r="VYJ32" s="56"/>
      <c r="VYK32" s="56"/>
      <c r="VYL32" s="56"/>
      <c r="VYM32" s="56"/>
      <c r="VYN32" s="56"/>
      <c r="VYO32" s="56"/>
      <c r="VYP32" s="56"/>
      <c r="VYQ32" s="56"/>
      <c r="VYR32" s="56"/>
      <c r="VYS32" s="56"/>
      <c r="VYT32" s="56"/>
      <c r="VYU32" s="56"/>
      <c r="VYV32" s="56"/>
      <c r="VYW32" s="56"/>
      <c r="VYX32" s="56"/>
      <c r="VYY32" s="56"/>
      <c r="VYZ32" s="56"/>
      <c r="VZA32" s="56"/>
      <c r="VZB32" s="56"/>
      <c r="VZC32" s="56"/>
      <c r="VZD32" s="56"/>
      <c r="VZE32" s="56"/>
      <c r="VZF32" s="56"/>
      <c r="VZG32" s="56"/>
      <c r="VZH32" s="56"/>
      <c r="VZI32" s="56"/>
      <c r="VZJ32" s="56"/>
      <c r="VZK32" s="56"/>
      <c r="VZL32" s="56"/>
      <c r="VZM32" s="56"/>
      <c r="VZN32" s="56"/>
      <c r="VZO32" s="56"/>
      <c r="VZP32" s="56"/>
      <c r="VZQ32" s="56"/>
      <c r="VZR32" s="56"/>
      <c r="VZS32" s="56"/>
      <c r="VZT32" s="56"/>
      <c r="VZU32" s="56"/>
      <c r="VZV32" s="56"/>
      <c r="VZW32" s="56"/>
      <c r="VZX32" s="56"/>
      <c r="VZY32" s="56"/>
      <c r="VZZ32" s="56"/>
      <c r="WAA32" s="56"/>
      <c r="WAB32" s="56"/>
      <c r="WAC32" s="56"/>
      <c r="WAD32" s="56"/>
      <c r="WAE32" s="56"/>
      <c r="WAF32" s="56"/>
      <c r="WAG32" s="56"/>
      <c r="WAH32" s="56"/>
      <c r="WAI32" s="56"/>
      <c r="WAJ32" s="56"/>
      <c r="WAK32" s="56"/>
      <c r="WAL32" s="56"/>
      <c r="WAM32" s="56"/>
      <c r="WAN32" s="56"/>
      <c r="WAO32" s="56"/>
      <c r="WAP32" s="56"/>
      <c r="WAQ32" s="56"/>
      <c r="WAR32" s="56"/>
      <c r="WAS32" s="56"/>
      <c r="WAT32" s="56"/>
      <c r="WAU32" s="56"/>
      <c r="WAV32" s="56"/>
      <c r="WAW32" s="56"/>
      <c r="WAX32" s="56"/>
      <c r="WAY32" s="56"/>
      <c r="WAZ32" s="56"/>
      <c r="WBA32" s="56"/>
      <c r="WBB32" s="56"/>
      <c r="WBC32" s="56"/>
      <c r="WBD32" s="56"/>
      <c r="WBE32" s="56"/>
      <c r="WBF32" s="56"/>
      <c r="WBG32" s="56"/>
      <c r="WBH32" s="56"/>
      <c r="WBI32" s="56"/>
      <c r="WBJ32" s="56"/>
      <c r="WBK32" s="56"/>
      <c r="WBL32" s="56"/>
      <c r="WBM32" s="56"/>
      <c r="WBN32" s="56"/>
      <c r="WBO32" s="56"/>
      <c r="WBP32" s="56"/>
      <c r="WBQ32" s="56"/>
      <c r="WBR32" s="56"/>
      <c r="WBS32" s="56"/>
      <c r="WBT32" s="56"/>
      <c r="WBU32" s="56"/>
      <c r="WBV32" s="56"/>
      <c r="WBW32" s="56"/>
      <c r="WBX32" s="56"/>
      <c r="WBY32" s="56"/>
      <c r="WBZ32" s="56"/>
      <c r="WCA32" s="56"/>
      <c r="WCB32" s="56"/>
      <c r="WCC32" s="56"/>
      <c r="WCD32" s="56"/>
      <c r="WCE32" s="56"/>
      <c r="WCF32" s="56"/>
      <c r="WCG32" s="56"/>
      <c r="WCH32" s="56"/>
      <c r="WCI32" s="56"/>
      <c r="WCJ32" s="56"/>
      <c r="WCK32" s="56"/>
      <c r="WCL32" s="56"/>
      <c r="WCM32" s="56"/>
      <c r="WCN32" s="56"/>
      <c r="WCO32" s="56"/>
      <c r="WCP32" s="56"/>
      <c r="WCQ32" s="56"/>
      <c r="WCR32" s="56"/>
      <c r="WCS32" s="56"/>
      <c r="WCT32" s="56"/>
      <c r="WCU32" s="56"/>
      <c r="WCV32" s="56"/>
      <c r="WCW32" s="56"/>
      <c r="WCX32" s="56"/>
      <c r="WCY32" s="56"/>
      <c r="WCZ32" s="56"/>
      <c r="WDA32" s="56"/>
      <c r="WDB32" s="56"/>
      <c r="WDC32" s="56"/>
      <c r="WDD32" s="56"/>
      <c r="WDE32" s="56"/>
      <c r="WDF32" s="56"/>
      <c r="WDG32" s="56"/>
      <c r="WDH32" s="56"/>
      <c r="WDI32" s="56"/>
      <c r="WDJ32" s="56"/>
      <c r="WDK32" s="56"/>
      <c r="WDL32" s="56"/>
      <c r="WDM32" s="56"/>
      <c r="WDN32" s="56"/>
      <c r="WDO32" s="56"/>
      <c r="WDP32" s="56"/>
      <c r="WDQ32" s="56"/>
      <c r="WDR32" s="56"/>
      <c r="WDS32" s="56"/>
      <c r="WDT32" s="56"/>
      <c r="WDU32" s="56"/>
      <c r="WDV32" s="56"/>
      <c r="WDW32" s="56"/>
      <c r="WDX32" s="56"/>
      <c r="WDY32" s="56"/>
      <c r="WDZ32" s="56"/>
      <c r="WEA32" s="56"/>
      <c r="WEB32" s="56"/>
      <c r="WEC32" s="56"/>
      <c r="WED32" s="56"/>
      <c r="WEE32" s="56"/>
      <c r="WEF32" s="56"/>
      <c r="WEG32" s="56"/>
      <c r="WEH32" s="56"/>
      <c r="WEI32" s="56"/>
      <c r="WEJ32" s="56"/>
      <c r="WEK32" s="56"/>
      <c r="WEL32" s="56"/>
      <c r="WEM32" s="56"/>
      <c r="WEN32" s="56"/>
      <c r="WEO32" s="56"/>
      <c r="WEP32" s="56"/>
      <c r="WEQ32" s="56"/>
      <c r="WER32" s="56"/>
      <c r="WES32" s="56"/>
      <c r="WET32" s="56"/>
      <c r="WEU32" s="56"/>
      <c r="WEV32" s="56"/>
      <c r="WEW32" s="56"/>
      <c r="WEX32" s="56"/>
      <c r="WEY32" s="56"/>
      <c r="WEZ32" s="56"/>
      <c r="WFA32" s="56"/>
      <c r="WFB32" s="56"/>
      <c r="WFC32" s="56"/>
      <c r="WFD32" s="56"/>
      <c r="WFE32" s="56"/>
      <c r="WFF32" s="56"/>
      <c r="WFG32" s="56"/>
      <c r="WFH32" s="56"/>
      <c r="WFI32" s="56"/>
      <c r="WFJ32" s="56"/>
      <c r="WFK32" s="56"/>
      <c r="WFL32" s="56"/>
      <c r="WFM32" s="56"/>
      <c r="WFN32" s="56"/>
      <c r="WFO32" s="56"/>
      <c r="WFP32" s="56"/>
      <c r="WFQ32" s="56"/>
      <c r="WFR32" s="56"/>
      <c r="WFS32" s="56"/>
      <c r="WFT32" s="56"/>
      <c r="WFU32" s="56"/>
      <c r="WFV32" s="56"/>
      <c r="WFW32" s="56"/>
      <c r="WFX32" s="56"/>
      <c r="WFY32" s="56"/>
      <c r="WFZ32" s="56"/>
      <c r="WGA32" s="56"/>
      <c r="WGB32" s="56"/>
      <c r="WGC32" s="56"/>
      <c r="WGD32" s="56"/>
      <c r="WGE32" s="56"/>
      <c r="WGF32" s="56"/>
      <c r="WGG32" s="56"/>
      <c r="WGH32" s="56"/>
      <c r="WGI32" s="56"/>
      <c r="WGJ32" s="56"/>
      <c r="WGK32" s="56"/>
      <c r="WGL32" s="56"/>
      <c r="WGM32" s="56"/>
      <c r="WGN32" s="56"/>
      <c r="WGO32" s="56"/>
      <c r="WGP32" s="56"/>
      <c r="WGQ32" s="56"/>
      <c r="WGR32" s="56"/>
      <c r="WGS32" s="56"/>
      <c r="WGT32" s="56"/>
      <c r="WGU32" s="56"/>
      <c r="WGV32" s="56"/>
      <c r="WGW32" s="56"/>
      <c r="WGX32" s="56"/>
      <c r="WGY32" s="56"/>
      <c r="WGZ32" s="56"/>
      <c r="WHA32" s="56"/>
      <c r="WHB32" s="56"/>
      <c r="WHC32" s="56"/>
      <c r="WHD32" s="56"/>
      <c r="WHE32" s="56"/>
      <c r="WHF32" s="56"/>
      <c r="WHG32" s="56"/>
      <c r="WHH32" s="56"/>
      <c r="WHI32" s="56"/>
      <c r="WHJ32" s="56"/>
      <c r="WHK32" s="56"/>
      <c r="WHL32" s="56"/>
      <c r="WHM32" s="56"/>
      <c r="WHN32" s="56"/>
      <c r="WHO32" s="56"/>
      <c r="WHP32" s="56"/>
      <c r="WHQ32" s="56"/>
      <c r="WHR32" s="56"/>
      <c r="WHS32" s="56"/>
      <c r="WHT32" s="56"/>
      <c r="WHU32" s="56"/>
      <c r="WHV32" s="56"/>
      <c r="WHW32" s="56"/>
      <c r="WHX32" s="56"/>
      <c r="WHY32" s="56"/>
      <c r="WHZ32" s="56"/>
      <c r="WIA32" s="56"/>
      <c r="WIB32" s="56"/>
      <c r="WIC32" s="56"/>
      <c r="WID32" s="56"/>
      <c r="WIE32" s="56"/>
      <c r="WIF32" s="56"/>
      <c r="WIG32" s="56"/>
      <c r="WIH32" s="56"/>
      <c r="WII32" s="56"/>
      <c r="WIJ32" s="56"/>
      <c r="WIK32" s="56"/>
      <c r="WIL32" s="56"/>
      <c r="WIM32" s="56"/>
      <c r="WIN32" s="56"/>
      <c r="WIO32" s="56"/>
      <c r="WIP32" s="56"/>
      <c r="WIQ32" s="56"/>
      <c r="WIR32" s="56"/>
      <c r="WIS32" s="56"/>
      <c r="WIT32" s="56"/>
      <c r="WIU32" s="56"/>
      <c r="WIV32" s="56"/>
      <c r="WIW32" s="56"/>
      <c r="WIX32" s="56"/>
      <c r="WIY32" s="56"/>
      <c r="WIZ32" s="56"/>
      <c r="WJA32" s="56"/>
      <c r="WJB32" s="56"/>
      <c r="WJC32" s="56"/>
      <c r="WJD32" s="56"/>
      <c r="WJE32" s="56"/>
      <c r="WJF32" s="56"/>
      <c r="WJG32" s="56"/>
      <c r="WJH32" s="56"/>
      <c r="WJI32" s="56"/>
      <c r="WJJ32" s="56"/>
      <c r="WJK32" s="56"/>
      <c r="WJL32" s="56"/>
      <c r="WJM32" s="56"/>
      <c r="WJN32" s="56"/>
      <c r="WJO32" s="56"/>
      <c r="WJP32" s="56"/>
      <c r="WJQ32" s="56"/>
      <c r="WJR32" s="56"/>
      <c r="WJS32" s="56"/>
      <c r="WJT32" s="56"/>
      <c r="WJU32" s="56"/>
      <c r="WJV32" s="56"/>
      <c r="WJW32" s="56"/>
      <c r="WJX32" s="56"/>
      <c r="WJY32" s="56"/>
      <c r="WJZ32" s="56"/>
      <c r="WKA32" s="56"/>
      <c r="WKB32" s="56"/>
      <c r="WKC32" s="56"/>
      <c r="WKD32" s="56"/>
      <c r="WKE32" s="56"/>
      <c r="WKF32" s="56"/>
      <c r="WKG32" s="56"/>
      <c r="WKH32" s="56"/>
      <c r="WKI32" s="56"/>
      <c r="WKJ32" s="56"/>
      <c r="WKK32" s="56"/>
      <c r="WKL32" s="56"/>
      <c r="WKM32" s="56"/>
      <c r="WKN32" s="56"/>
      <c r="WKO32" s="56"/>
      <c r="WKP32" s="56"/>
      <c r="WKQ32" s="56"/>
      <c r="WKR32" s="56"/>
      <c r="WKS32" s="56"/>
      <c r="WKT32" s="56"/>
      <c r="WKU32" s="56"/>
      <c r="WKV32" s="56"/>
      <c r="WKW32" s="56"/>
      <c r="WKX32" s="56"/>
      <c r="WKY32" s="56"/>
      <c r="WKZ32" s="56"/>
      <c r="WLA32" s="56"/>
      <c r="WLB32" s="56"/>
      <c r="WLC32" s="56"/>
      <c r="WLD32" s="56"/>
      <c r="WLE32" s="56"/>
      <c r="WLF32" s="56"/>
      <c r="WLG32" s="56"/>
      <c r="WLH32" s="56"/>
      <c r="WLI32" s="56"/>
      <c r="WLJ32" s="56"/>
      <c r="WLK32" s="56"/>
      <c r="WLL32" s="56"/>
      <c r="WLM32" s="56"/>
      <c r="WLN32" s="56"/>
      <c r="WLO32" s="56"/>
      <c r="WLP32" s="56"/>
      <c r="WLQ32" s="56"/>
      <c r="WLR32" s="56"/>
      <c r="WLS32" s="56"/>
      <c r="WLT32" s="56"/>
      <c r="WLU32" s="56"/>
      <c r="WLV32" s="56"/>
      <c r="WLW32" s="56"/>
      <c r="WLX32" s="56"/>
      <c r="WLY32" s="56"/>
      <c r="WLZ32" s="56"/>
      <c r="WMA32" s="56"/>
      <c r="WMB32" s="56"/>
      <c r="WMC32" s="56"/>
      <c r="WMD32" s="56"/>
      <c r="WME32" s="56"/>
      <c r="WMF32" s="56"/>
      <c r="WMG32" s="56"/>
      <c r="WMH32" s="56"/>
      <c r="WMI32" s="56"/>
      <c r="WMJ32" s="56"/>
      <c r="WMK32" s="56"/>
      <c r="WML32" s="56"/>
      <c r="WMM32" s="56"/>
      <c r="WMN32" s="56"/>
      <c r="WMO32" s="56"/>
      <c r="WMP32" s="56"/>
      <c r="WMQ32" s="56"/>
      <c r="WMR32" s="56"/>
      <c r="WMS32" s="56"/>
      <c r="WMT32" s="56"/>
      <c r="WMU32" s="56"/>
      <c r="WMV32" s="56"/>
      <c r="WMW32" s="56"/>
      <c r="WMX32" s="56"/>
      <c r="WMY32" s="56"/>
      <c r="WMZ32" s="56"/>
      <c r="WNA32" s="56"/>
      <c r="WNB32" s="56"/>
      <c r="WNC32" s="56"/>
      <c r="WND32" s="56"/>
      <c r="WNE32" s="56"/>
      <c r="WNF32" s="56"/>
      <c r="WNG32" s="56"/>
      <c r="WNH32" s="56"/>
      <c r="WNI32" s="56"/>
      <c r="WNJ32" s="56"/>
      <c r="WNK32" s="56"/>
      <c r="WNL32" s="56"/>
      <c r="WNM32" s="56"/>
      <c r="WNN32" s="56"/>
      <c r="WNO32" s="56"/>
      <c r="WNP32" s="56"/>
      <c r="WNQ32" s="56"/>
      <c r="WNR32" s="56"/>
      <c r="WNS32" s="56"/>
      <c r="WNT32" s="56"/>
      <c r="WNU32" s="56"/>
      <c r="WNV32" s="56"/>
      <c r="WNW32" s="56"/>
      <c r="WNX32" s="56"/>
      <c r="WNY32" s="56"/>
      <c r="WNZ32" s="56"/>
      <c r="WOA32" s="56"/>
      <c r="WOB32" s="56"/>
      <c r="WOC32" s="56"/>
      <c r="WOD32" s="56"/>
      <c r="WOE32" s="56"/>
      <c r="WOF32" s="56"/>
      <c r="WOG32" s="56"/>
      <c r="WOH32" s="56"/>
      <c r="WOI32" s="56"/>
      <c r="WOJ32" s="56"/>
      <c r="WOK32" s="56"/>
      <c r="WOL32" s="56"/>
      <c r="WOM32" s="56"/>
      <c r="WON32" s="56"/>
      <c r="WOO32" s="56"/>
      <c r="WOP32" s="56"/>
      <c r="WOQ32" s="56"/>
      <c r="WOR32" s="56"/>
      <c r="WOS32" s="56"/>
      <c r="WOT32" s="56"/>
      <c r="WOU32" s="56"/>
      <c r="WOV32" s="56"/>
      <c r="WOW32" s="56"/>
      <c r="WOX32" s="56"/>
      <c r="WOY32" s="56"/>
      <c r="WOZ32" s="56"/>
      <c r="WPA32" s="56"/>
      <c r="WPB32" s="56"/>
      <c r="WPC32" s="56"/>
      <c r="WPD32" s="56"/>
      <c r="WPE32" s="56"/>
      <c r="WPF32" s="56"/>
      <c r="WPG32" s="56"/>
      <c r="WPH32" s="56"/>
      <c r="WPI32" s="56"/>
      <c r="WPJ32" s="56"/>
      <c r="WPK32" s="56"/>
      <c r="WPL32" s="56"/>
      <c r="WPM32" s="56"/>
      <c r="WPN32" s="56"/>
      <c r="WPO32" s="56"/>
      <c r="WPP32" s="56"/>
      <c r="WPQ32" s="56"/>
      <c r="WPR32" s="56"/>
      <c r="WPS32" s="56"/>
      <c r="WPT32" s="56"/>
      <c r="WPU32" s="56"/>
      <c r="WPV32" s="56"/>
      <c r="WPW32" s="56"/>
      <c r="WPX32" s="56"/>
      <c r="WPY32" s="56"/>
      <c r="WPZ32" s="56"/>
      <c r="WQA32" s="56"/>
      <c r="WQB32" s="56"/>
      <c r="WQC32" s="56"/>
      <c r="WQD32" s="56"/>
      <c r="WQE32" s="56"/>
      <c r="WQF32" s="56"/>
      <c r="WQG32" s="56"/>
      <c r="WQH32" s="56"/>
      <c r="WQI32" s="56"/>
      <c r="WQJ32" s="56"/>
      <c r="WQK32" s="56"/>
      <c r="WQL32" s="56"/>
      <c r="WQM32" s="56"/>
      <c r="WQN32" s="56"/>
      <c r="WQO32" s="56"/>
      <c r="WQP32" s="56"/>
      <c r="WQQ32" s="56"/>
      <c r="WQR32" s="56"/>
      <c r="WQS32" s="56"/>
      <c r="WQT32" s="56"/>
      <c r="WQU32" s="56"/>
      <c r="WQV32" s="56"/>
      <c r="WQW32" s="56"/>
      <c r="WQX32" s="56"/>
      <c r="WQY32" s="56"/>
      <c r="WQZ32" s="56"/>
      <c r="WRA32" s="56"/>
      <c r="WRB32" s="56"/>
      <c r="WRC32" s="56"/>
      <c r="WRD32" s="56"/>
      <c r="WRE32" s="56"/>
      <c r="WRF32" s="56"/>
      <c r="WRG32" s="56"/>
      <c r="WRH32" s="56"/>
      <c r="WRI32" s="56"/>
      <c r="WRJ32" s="56"/>
      <c r="WRK32" s="56"/>
      <c r="WRL32" s="56"/>
      <c r="WRM32" s="56"/>
      <c r="WRN32" s="56"/>
      <c r="WRO32" s="56"/>
      <c r="WRP32" s="56"/>
      <c r="WRQ32" s="56"/>
      <c r="WRR32" s="56"/>
      <c r="WRS32" s="56"/>
      <c r="WRT32" s="56"/>
      <c r="WRU32" s="56"/>
      <c r="WRV32" s="56"/>
      <c r="WRW32" s="56"/>
      <c r="WRX32" s="56"/>
      <c r="WRY32" s="56"/>
      <c r="WRZ32" s="56"/>
      <c r="WSA32" s="56"/>
      <c r="WSB32" s="56"/>
      <c r="WSC32" s="56"/>
      <c r="WSD32" s="56"/>
      <c r="WSE32" s="56"/>
      <c r="WSF32" s="56"/>
      <c r="WSG32" s="56"/>
      <c r="WSH32" s="56"/>
      <c r="WSI32" s="56"/>
      <c r="WSJ32" s="56"/>
      <c r="WSK32" s="56"/>
      <c r="WSL32" s="56"/>
      <c r="WSM32" s="56"/>
      <c r="WSN32" s="56"/>
      <c r="WSO32" s="56"/>
      <c r="WSP32" s="56"/>
      <c r="WSQ32" s="56"/>
      <c r="WSR32" s="56"/>
      <c r="WSS32" s="56"/>
      <c r="WST32" s="56"/>
      <c r="WSU32" s="56"/>
      <c r="WSV32" s="56"/>
      <c r="WSW32" s="56"/>
      <c r="WSX32" s="56"/>
      <c r="WSY32" s="56"/>
      <c r="WSZ32" s="56"/>
      <c r="WTA32" s="56"/>
      <c r="WTB32" s="56"/>
      <c r="WTC32" s="56"/>
      <c r="WTD32" s="56"/>
      <c r="WTE32" s="56"/>
      <c r="WTF32" s="56"/>
      <c r="WTG32" s="56"/>
      <c r="WTH32" s="56"/>
      <c r="WTI32" s="56"/>
      <c r="WTJ32" s="56"/>
      <c r="WTK32" s="56"/>
      <c r="WTL32" s="56"/>
      <c r="WTM32" s="56"/>
      <c r="WTN32" s="56"/>
      <c r="WTO32" s="56"/>
      <c r="WTP32" s="56"/>
      <c r="WTQ32" s="56"/>
      <c r="WTR32" s="56"/>
      <c r="WTS32" s="56"/>
      <c r="WTT32" s="56"/>
      <c r="WTU32" s="56"/>
      <c r="WTV32" s="56"/>
      <c r="WTW32" s="56"/>
      <c r="WTX32" s="56"/>
      <c r="WTY32" s="56"/>
      <c r="WTZ32" s="56"/>
      <c r="WUA32" s="56"/>
      <c r="WUB32" s="56"/>
      <c r="WUC32" s="56"/>
      <c r="WUD32" s="56"/>
      <c r="WUE32" s="56"/>
      <c r="WUF32" s="56"/>
      <c r="WUG32" s="56"/>
      <c r="WUH32" s="56"/>
      <c r="WUI32" s="56"/>
      <c r="WUJ32" s="56"/>
      <c r="WUK32" s="56"/>
      <c r="WUL32" s="56"/>
      <c r="WUM32" s="56"/>
      <c r="WUN32" s="56"/>
      <c r="WUO32" s="56"/>
      <c r="WUP32" s="56"/>
      <c r="WUQ32" s="56"/>
      <c r="WUR32" s="56"/>
      <c r="WUS32" s="56"/>
      <c r="WUT32" s="56"/>
      <c r="WUU32" s="56"/>
      <c r="WUV32" s="56"/>
      <c r="WUW32" s="56"/>
      <c r="WUX32" s="56"/>
      <c r="WUY32" s="56"/>
      <c r="WUZ32" s="56"/>
      <c r="WVA32" s="56"/>
      <c r="WVB32" s="56"/>
      <c r="WVC32" s="56"/>
      <c r="WVD32" s="56"/>
      <c r="WVE32" s="56"/>
      <c r="WVF32" s="56"/>
      <c r="WVG32" s="56"/>
      <c r="WVH32" s="56"/>
      <c r="WVI32" s="56"/>
      <c r="WVJ32" s="56"/>
      <c r="WVK32" s="56"/>
      <c r="WVL32" s="56"/>
      <c r="WVM32" s="56"/>
      <c r="WVN32" s="56"/>
      <c r="WVO32" s="56"/>
      <c r="WVP32" s="56"/>
      <c r="WVQ32" s="56"/>
      <c r="WVR32" s="56"/>
      <c r="WVS32" s="56"/>
      <c r="WVT32" s="56"/>
      <c r="WVU32" s="56"/>
      <c r="WVV32" s="56"/>
      <c r="WVW32" s="56"/>
      <c r="WVX32" s="56"/>
      <c r="WVY32" s="56"/>
      <c r="WVZ32" s="56"/>
      <c r="WWA32" s="56"/>
      <c r="WWB32" s="56"/>
      <c r="WWC32" s="56"/>
      <c r="WWD32" s="56"/>
      <c r="WWE32" s="56"/>
      <c r="WWF32" s="56"/>
      <c r="WWG32" s="56"/>
      <c r="WWH32" s="56"/>
      <c r="WWI32" s="56"/>
      <c r="WWJ32" s="56"/>
      <c r="WWK32" s="56"/>
      <c r="WWL32" s="56"/>
      <c r="WWM32" s="56"/>
      <c r="WWN32" s="56"/>
      <c r="WWO32" s="56"/>
      <c r="WWP32" s="56"/>
      <c r="WWQ32" s="56"/>
      <c r="WWR32" s="56"/>
      <c r="WWS32" s="56"/>
      <c r="WWT32" s="56"/>
      <c r="WWU32" s="56"/>
      <c r="WWV32" s="56"/>
      <c r="WWW32" s="56"/>
      <c r="WWX32" s="56"/>
      <c r="WWY32" s="56"/>
      <c r="WWZ32" s="56"/>
      <c r="WXA32" s="56"/>
      <c r="WXB32" s="56"/>
      <c r="WXC32" s="56"/>
      <c r="WXD32" s="56"/>
      <c r="WXE32" s="56"/>
      <c r="WXF32" s="56"/>
      <c r="WXG32" s="56"/>
      <c r="WXH32" s="56"/>
      <c r="WXI32" s="56"/>
      <c r="WXJ32" s="56"/>
      <c r="WXK32" s="56"/>
      <c r="WXL32" s="56"/>
      <c r="WXM32" s="56"/>
      <c r="WXN32" s="56"/>
      <c r="WXO32" s="56"/>
      <c r="WXP32" s="56"/>
      <c r="WXQ32" s="56"/>
      <c r="WXR32" s="56"/>
      <c r="WXS32" s="56"/>
      <c r="WXT32" s="56"/>
      <c r="WXU32" s="56"/>
      <c r="WXV32" s="56"/>
      <c r="WXW32" s="56"/>
      <c r="WXX32" s="56"/>
      <c r="WXY32" s="56"/>
      <c r="WXZ32" s="56"/>
      <c r="WYA32" s="56"/>
      <c r="WYB32" s="56"/>
      <c r="WYC32" s="56"/>
      <c r="WYD32" s="56"/>
      <c r="WYE32" s="56"/>
      <c r="WYF32" s="56"/>
      <c r="WYG32" s="56"/>
      <c r="WYH32" s="56"/>
      <c r="WYI32" s="56"/>
      <c r="WYJ32" s="56"/>
      <c r="WYK32" s="56"/>
      <c r="WYL32" s="56"/>
      <c r="WYM32" s="56"/>
      <c r="WYN32" s="56"/>
      <c r="WYO32" s="56"/>
      <c r="WYP32" s="56"/>
      <c r="WYQ32" s="56"/>
      <c r="WYR32" s="56"/>
      <c r="WYS32" s="56"/>
      <c r="WYT32" s="56"/>
      <c r="WYU32" s="56"/>
      <c r="WYV32" s="56"/>
      <c r="WYW32" s="56"/>
      <c r="WYX32" s="56"/>
      <c r="WYY32" s="56"/>
      <c r="WYZ32" s="56"/>
      <c r="WZA32" s="56"/>
      <c r="WZB32" s="56"/>
      <c r="WZC32" s="56"/>
      <c r="WZD32" s="56"/>
      <c r="WZE32" s="56"/>
      <c r="WZF32" s="56"/>
      <c r="WZG32" s="56"/>
      <c r="WZH32" s="56"/>
      <c r="WZI32" s="56"/>
      <c r="WZJ32" s="56"/>
      <c r="WZK32" s="56"/>
      <c r="WZL32" s="56"/>
      <c r="WZM32" s="56"/>
      <c r="WZN32" s="56"/>
      <c r="WZO32" s="56"/>
      <c r="WZP32" s="56"/>
      <c r="WZQ32" s="56"/>
      <c r="WZR32" s="56"/>
      <c r="WZS32" s="56"/>
      <c r="WZT32" s="56"/>
      <c r="WZU32" s="56"/>
      <c r="WZV32" s="56"/>
      <c r="WZW32" s="56"/>
      <c r="WZX32" s="56"/>
      <c r="WZY32" s="56"/>
      <c r="WZZ32" s="56"/>
      <c r="XAA32" s="56"/>
      <c r="XAB32" s="56"/>
      <c r="XAC32" s="56"/>
      <c r="XAD32" s="56"/>
      <c r="XAE32" s="56"/>
      <c r="XAF32" s="56"/>
      <c r="XAG32" s="56"/>
      <c r="XAH32" s="56"/>
      <c r="XAI32" s="56"/>
      <c r="XAJ32" s="56"/>
      <c r="XAK32" s="56"/>
      <c r="XAL32" s="56"/>
      <c r="XAM32" s="56"/>
      <c r="XAN32" s="56"/>
      <c r="XAO32" s="56"/>
      <c r="XAP32" s="56"/>
      <c r="XAQ32" s="56"/>
      <c r="XAR32" s="56"/>
      <c r="XAS32" s="56"/>
      <c r="XAT32" s="56"/>
      <c r="XAU32" s="56"/>
      <c r="XAV32" s="56"/>
      <c r="XAW32" s="56"/>
      <c r="XAX32" s="56"/>
      <c r="XAY32" s="56"/>
      <c r="XAZ32" s="56"/>
      <c r="XBA32" s="56"/>
      <c r="XBB32" s="56"/>
      <c r="XBC32" s="56"/>
      <c r="XBD32" s="56"/>
      <c r="XBE32" s="56"/>
      <c r="XBF32" s="56"/>
      <c r="XBG32" s="56"/>
      <c r="XBH32" s="56"/>
      <c r="XBI32" s="56"/>
      <c r="XBJ32" s="56"/>
      <c r="XBK32" s="56"/>
      <c r="XBL32" s="56"/>
      <c r="XBM32" s="56"/>
      <c r="XBN32" s="56"/>
      <c r="XBO32" s="56"/>
      <c r="XBP32" s="56"/>
      <c r="XBQ32" s="56"/>
      <c r="XBR32" s="56"/>
      <c r="XBS32" s="56"/>
      <c r="XBT32" s="56"/>
      <c r="XBU32" s="56"/>
      <c r="XBV32" s="56"/>
      <c r="XBW32" s="56"/>
      <c r="XBX32" s="56"/>
      <c r="XBY32" s="56"/>
      <c r="XBZ32" s="56"/>
      <c r="XCA32" s="56"/>
      <c r="XCB32" s="56"/>
      <c r="XCC32" s="56"/>
      <c r="XCD32" s="56"/>
      <c r="XCE32" s="56"/>
      <c r="XCF32" s="56"/>
      <c r="XCG32" s="56"/>
      <c r="XCH32" s="56"/>
      <c r="XCI32" s="56"/>
      <c r="XCJ32" s="56"/>
      <c r="XCK32" s="56"/>
      <c r="XCL32" s="56"/>
      <c r="XCM32" s="56"/>
      <c r="XCN32" s="56"/>
      <c r="XCO32" s="56"/>
      <c r="XCP32" s="56"/>
      <c r="XCQ32" s="56"/>
      <c r="XCR32" s="56"/>
      <c r="XCS32" s="56"/>
      <c r="XCT32" s="56"/>
      <c r="XCU32" s="56"/>
      <c r="XCV32" s="56"/>
      <c r="XCW32" s="56"/>
      <c r="XCX32" s="56"/>
      <c r="XCY32" s="56"/>
      <c r="XCZ32" s="56"/>
      <c r="XDA32" s="56"/>
      <c r="XDB32" s="56"/>
      <c r="XDC32" s="56"/>
      <c r="XDD32" s="56"/>
      <c r="XDE32" s="56"/>
      <c r="XDF32" s="56"/>
      <c r="XDG32" s="56"/>
      <c r="XDH32" s="56"/>
      <c r="XDI32" s="56"/>
      <c r="XDJ32" s="56"/>
      <c r="XDK32" s="56"/>
      <c r="XDL32" s="56"/>
      <c r="XDM32" s="56"/>
      <c r="XDN32" s="56"/>
      <c r="XDO32" s="56"/>
      <c r="XDP32" s="56"/>
      <c r="XDQ32" s="56"/>
      <c r="XDR32" s="56"/>
      <c r="XDS32" s="56"/>
      <c r="XDT32" s="56"/>
      <c r="XDU32" s="56"/>
      <c r="XDV32" s="56"/>
      <c r="XDW32" s="56"/>
      <c r="XDX32" s="56"/>
      <c r="XDY32" s="56"/>
      <c r="XDZ32" s="56"/>
      <c r="XEA32" s="56"/>
      <c r="XEB32" s="56"/>
      <c r="XEC32" s="56"/>
      <c r="XED32" s="56"/>
      <c r="XEE32" s="56"/>
      <c r="XEF32" s="56"/>
      <c r="XEG32" s="56"/>
      <c r="XEH32" s="56"/>
      <c r="XEI32" s="56"/>
      <c r="XEJ32" s="56"/>
      <c r="XEK32" s="56"/>
      <c r="XEL32" s="56"/>
      <c r="XEM32" s="56"/>
      <c r="XEN32" s="56"/>
      <c r="XEO32" s="56"/>
      <c r="XEP32" s="56"/>
      <c r="XEQ32" s="56"/>
      <c r="XER32" s="56"/>
      <c r="XES32" s="56"/>
      <c r="XET32" s="56"/>
      <c r="XEU32" s="56"/>
      <c r="XEV32" s="56"/>
      <c r="XEW32" s="56"/>
      <c r="XEX32" s="56"/>
      <c r="XEY32" s="56"/>
      <c r="XEZ32" s="56"/>
      <c r="XFA32" s="56"/>
      <c r="XFB32" s="56"/>
      <c r="XFC32" s="56"/>
      <c r="XFD32" s="56"/>
    </row>
    <row r="33" spans="1:16384" ht="25.5" x14ac:dyDescent="0.2">
      <c r="A33" s="39" t="s">
        <v>578</v>
      </c>
      <c r="B33" s="40" t="s">
        <v>478</v>
      </c>
      <c r="C33" s="38" t="s">
        <v>587</v>
      </c>
    </row>
    <row r="34" spans="1:16384" ht="25.5" x14ac:dyDescent="0.2">
      <c r="A34" s="56" t="s">
        <v>579</v>
      </c>
      <c r="B34" s="40" t="s">
        <v>580</v>
      </c>
    </row>
    <row r="35" spans="1:16384" ht="25.5" x14ac:dyDescent="0.2">
      <c r="A35" s="45" t="s">
        <v>581</v>
      </c>
      <c r="B35" s="55" t="s">
        <v>582</v>
      </c>
    </row>
    <row r="36" spans="1:16384" x14ac:dyDescent="0.2">
      <c r="A36" s="43" t="s">
        <v>583</v>
      </c>
      <c r="B36" s="55" t="s">
        <v>463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6"/>
      <c r="IT36" s="56"/>
      <c r="IU36" s="56"/>
      <c r="IV36" s="56"/>
      <c r="IW36" s="56"/>
      <c r="IX36" s="56"/>
      <c r="IY36" s="56"/>
      <c r="IZ36" s="56"/>
      <c r="JA36" s="56"/>
      <c r="JB36" s="56"/>
      <c r="JC36" s="56"/>
      <c r="JD36" s="56"/>
      <c r="JE36" s="56"/>
      <c r="JF36" s="56"/>
      <c r="JG36" s="56"/>
      <c r="JH36" s="56"/>
      <c r="JI36" s="56"/>
      <c r="JJ36" s="56"/>
      <c r="JK36" s="56"/>
      <c r="JL36" s="56"/>
      <c r="JM36" s="56"/>
      <c r="JN36" s="56"/>
      <c r="JO36" s="56"/>
      <c r="JP36" s="56"/>
      <c r="JQ36" s="56"/>
      <c r="JR36" s="56"/>
      <c r="JS36" s="56"/>
      <c r="JT36" s="56"/>
      <c r="JU36" s="56"/>
      <c r="JV36" s="56"/>
      <c r="JW36" s="56"/>
      <c r="JX36" s="56"/>
      <c r="JY36" s="56"/>
      <c r="JZ36" s="56"/>
      <c r="KA36" s="56"/>
      <c r="KB36" s="56"/>
      <c r="KC36" s="56"/>
      <c r="KD36" s="56"/>
      <c r="KE36" s="56"/>
      <c r="KF36" s="56"/>
      <c r="KG36" s="56"/>
      <c r="KH36" s="56"/>
      <c r="KI36" s="56"/>
      <c r="KJ36" s="56"/>
      <c r="KK36" s="56"/>
      <c r="KL36" s="56"/>
      <c r="KM36" s="56"/>
      <c r="KN36" s="56"/>
      <c r="KO36" s="56"/>
      <c r="KP36" s="56"/>
      <c r="KQ36" s="56"/>
      <c r="KR36" s="56"/>
      <c r="KS36" s="56"/>
      <c r="KT36" s="56"/>
      <c r="KU36" s="56"/>
      <c r="KV36" s="56"/>
      <c r="KW36" s="56"/>
      <c r="KX36" s="56"/>
      <c r="KY36" s="56"/>
      <c r="KZ36" s="56"/>
      <c r="LA36" s="56"/>
      <c r="LB36" s="56"/>
      <c r="LC36" s="56"/>
      <c r="LD36" s="56"/>
      <c r="LE36" s="56"/>
      <c r="LF36" s="56"/>
      <c r="LG36" s="56"/>
      <c r="LH36" s="56"/>
      <c r="LI36" s="56"/>
      <c r="LJ36" s="56"/>
      <c r="LK36" s="56"/>
      <c r="LL36" s="56"/>
      <c r="LM36" s="56"/>
      <c r="LN36" s="56"/>
      <c r="LO36" s="56"/>
      <c r="LP36" s="56"/>
      <c r="LQ36" s="56"/>
      <c r="LR36" s="56"/>
      <c r="LS36" s="56"/>
      <c r="LT36" s="56"/>
      <c r="LU36" s="56"/>
      <c r="LV36" s="56"/>
      <c r="LW36" s="56"/>
      <c r="LX36" s="56"/>
      <c r="LY36" s="56"/>
      <c r="LZ36" s="56"/>
      <c r="MA36" s="56"/>
      <c r="MB36" s="56"/>
      <c r="MC36" s="56"/>
      <c r="MD36" s="56"/>
      <c r="ME36" s="56"/>
      <c r="MF36" s="56"/>
      <c r="MG36" s="56"/>
      <c r="MH36" s="56"/>
      <c r="MI36" s="56"/>
      <c r="MJ36" s="56"/>
      <c r="MK36" s="56"/>
      <c r="ML36" s="56"/>
      <c r="MM36" s="56"/>
      <c r="MN36" s="56"/>
      <c r="MO36" s="56"/>
      <c r="MP36" s="56"/>
      <c r="MQ36" s="56"/>
      <c r="MR36" s="56"/>
      <c r="MS36" s="56"/>
      <c r="MT36" s="56"/>
      <c r="MU36" s="56"/>
      <c r="MV36" s="56"/>
      <c r="MW36" s="56"/>
      <c r="MX36" s="56"/>
      <c r="MY36" s="56"/>
      <c r="MZ36" s="56"/>
      <c r="NA36" s="56"/>
      <c r="NB36" s="56"/>
      <c r="NC36" s="56"/>
      <c r="ND36" s="56"/>
      <c r="NE36" s="56"/>
      <c r="NF36" s="56"/>
      <c r="NG36" s="56"/>
      <c r="NH36" s="56"/>
      <c r="NI36" s="56"/>
      <c r="NJ36" s="56"/>
      <c r="NK36" s="56"/>
      <c r="NL36" s="56"/>
      <c r="NM36" s="56"/>
      <c r="NN36" s="56"/>
      <c r="NO36" s="56"/>
      <c r="NP36" s="56"/>
      <c r="NQ36" s="56"/>
      <c r="NR36" s="56"/>
      <c r="NS36" s="56"/>
      <c r="NT36" s="56"/>
      <c r="NU36" s="56"/>
      <c r="NV36" s="56"/>
      <c r="NW36" s="56"/>
      <c r="NX36" s="56"/>
      <c r="NY36" s="56"/>
      <c r="NZ36" s="56"/>
      <c r="OA36" s="56"/>
      <c r="OB36" s="56"/>
      <c r="OC36" s="56"/>
      <c r="OD36" s="56"/>
      <c r="OE36" s="56"/>
      <c r="OF36" s="56"/>
      <c r="OG36" s="56"/>
      <c r="OH36" s="56"/>
      <c r="OI36" s="56"/>
      <c r="OJ36" s="56"/>
      <c r="OK36" s="56"/>
      <c r="OL36" s="56"/>
      <c r="OM36" s="56"/>
      <c r="ON36" s="56"/>
      <c r="OO36" s="56"/>
      <c r="OP36" s="56"/>
      <c r="OQ36" s="56"/>
      <c r="OR36" s="56"/>
      <c r="OS36" s="56"/>
      <c r="OT36" s="56"/>
      <c r="OU36" s="56"/>
      <c r="OV36" s="56"/>
      <c r="OW36" s="56"/>
      <c r="OX36" s="56"/>
      <c r="OY36" s="56"/>
      <c r="OZ36" s="56"/>
      <c r="PA36" s="56"/>
      <c r="PB36" s="56"/>
      <c r="PC36" s="56"/>
      <c r="PD36" s="56"/>
      <c r="PE36" s="56"/>
      <c r="PF36" s="56"/>
      <c r="PG36" s="56"/>
      <c r="PH36" s="56"/>
      <c r="PI36" s="56"/>
      <c r="PJ36" s="56"/>
      <c r="PK36" s="56"/>
      <c r="PL36" s="56"/>
      <c r="PM36" s="56"/>
      <c r="PN36" s="56"/>
      <c r="PO36" s="56"/>
      <c r="PP36" s="56"/>
      <c r="PQ36" s="56"/>
      <c r="PR36" s="56"/>
      <c r="PS36" s="56"/>
      <c r="PT36" s="56"/>
      <c r="PU36" s="56"/>
      <c r="PV36" s="56"/>
      <c r="PW36" s="56"/>
      <c r="PX36" s="56"/>
      <c r="PY36" s="56"/>
      <c r="PZ36" s="56"/>
      <c r="QA36" s="56"/>
      <c r="QB36" s="56"/>
      <c r="QC36" s="56"/>
      <c r="QD36" s="56"/>
      <c r="QE36" s="56"/>
      <c r="QF36" s="56"/>
      <c r="QG36" s="56"/>
      <c r="QH36" s="56"/>
      <c r="QI36" s="56"/>
      <c r="QJ36" s="56"/>
      <c r="QK36" s="56"/>
      <c r="QL36" s="56"/>
      <c r="QM36" s="56"/>
      <c r="QN36" s="56"/>
      <c r="QO36" s="56"/>
      <c r="QP36" s="56"/>
      <c r="QQ36" s="56"/>
      <c r="QR36" s="56"/>
      <c r="QS36" s="56"/>
      <c r="QT36" s="56"/>
      <c r="QU36" s="56"/>
      <c r="QV36" s="56"/>
      <c r="QW36" s="56"/>
      <c r="QX36" s="56"/>
      <c r="QY36" s="56"/>
      <c r="QZ36" s="56"/>
      <c r="RA36" s="56"/>
      <c r="RB36" s="56"/>
      <c r="RC36" s="56"/>
      <c r="RD36" s="56"/>
      <c r="RE36" s="56"/>
      <c r="RF36" s="56"/>
      <c r="RG36" s="56"/>
      <c r="RH36" s="56"/>
      <c r="RI36" s="56"/>
      <c r="RJ36" s="56"/>
      <c r="RK36" s="56"/>
      <c r="RL36" s="56"/>
      <c r="RM36" s="56"/>
      <c r="RN36" s="56"/>
      <c r="RO36" s="56"/>
      <c r="RP36" s="56"/>
      <c r="RQ36" s="56"/>
      <c r="RR36" s="56"/>
      <c r="RS36" s="56"/>
      <c r="RT36" s="56"/>
      <c r="RU36" s="56"/>
      <c r="RV36" s="56"/>
      <c r="RW36" s="56"/>
      <c r="RX36" s="56"/>
      <c r="RY36" s="56"/>
      <c r="RZ36" s="56"/>
      <c r="SA36" s="56"/>
      <c r="SB36" s="56"/>
      <c r="SC36" s="56"/>
      <c r="SD36" s="56"/>
      <c r="SE36" s="56"/>
      <c r="SF36" s="56"/>
      <c r="SG36" s="56"/>
      <c r="SH36" s="56"/>
      <c r="SI36" s="56"/>
      <c r="SJ36" s="56"/>
      <c r="SK36" s="56"/>
      <c r="SL36" s="56"/>
      <c r="SM36" s="56"/>
      <c r="SN36" s="56"/>
      <c r="SO36" s="56"/>
      <c r="SP36" s="56"/>
      <c r="SQ36" s="56"/>
      <c r="SR36" s="56"/>
      <c r="SS36" s="56"/>
      <c r="ST36" s="56"/>
      <c r="SU36" s="56"/>
      <c r="SV36" s="56"/>
      <c r="SW36" s="56"/>
      <c r="SX36" s="56"/>
      <c r="SY36" s="56"/>
      <c r="SZ36" s="56"/>
      <c r="TA36" s="56"/>
      <c r="TB36" s="56"/>
      <c r="TC36" s="56"/>
      <c r="TD36" s="56"/>
      <c r="TE36" s="56"/>
      <c r="TF36" s="56"/>
      <c r="TG36" s="56"/>
      <c r="TH36" s="56"/>
      <c r="TI36" s="56"/>
      <c r="TJ36" s="56"/>
      <c r="TK36" s="56"/>
      <c r="TL36" s="56"/>
      <c r="TM36" s="56"/>
      <c r="TN36" s="56"/>
      <c r="TO36" s="56"/>
      <c r="TP36" s="56"/>
      <c r="TQ36" s="56"/>
      <c r="TR36" s="56"/>
      <c r="TS36" s="56"/>
      <c r="TT36" s="56"/>
      <c r="TU36" s="56"/>
      <c r="TV36" s="56"/>
      <c r="TW36" s="56"/>
      <c r="TX36" s="56"/>
      <c r="TY36" s="56"/>
      <c r="TZ36" s="56"/>
      <c r="UA36" s="56"/>
      <c r="UB36" s="56"/>
      <c r="UC36" s="56"/>
      <c r="UD36" s="56"/>
      <c r="UE36" s="56"/>
      <c r="UF36" s="56"/>
      <c r="UG36" s="56"/>
      <c r="UH36" s="56"/>
      <c r="UI36" s="56"/>
      <c r="UJ36" s="56"/>
      <c r="UK36" s="56"/>
      <c r="UL36" s="56"/>
      <c r="UM36" s="56"/>
      <c r="UN36" s="56"/>
      <c r="UO36" s="56"/>
      <c r="UP36" s="56"/>
      <c r="UQ36" s="56"/>
      <c r="UR36" s="56"/>
      <c r="US36" s="56"/>
      <c r="UT36" s="56"/>
      <c r="UU36" s="56"/>
      <c r="UV36" s="56"/>
      <c r="UW36" s="56"/>
      <c r="UX36" s="56"/>
      <c r="UY36" s="56"/>
      <c r="UZ36" s="56"/>
      <c r="VA36" s="56"/>
      <c r="VB36" s="56"/>
      <c r="VC36" s="56"/>
      <c r="VD36" s="56"/>
      <c r="VE36" s="56"/>
      <c r="VF36" s="56"/>
      <c r="VG36" s="56"/>
      <c r="VH36" s="56"/>
      <c r="VI36" s="56"/>
      <c r="VJ36" s="56"/>
      <c r="VK36" s="56"/>
      <c r="VL36" s="56"/>
      <c r="VM36" s="56"/>
      <c r="VN36" s="56"/>
      <c r="VO36" s="56"/>
      <c r="VP36" s="56"/>
      <c r="VQ36" s="56"/>
      <c r="VR36" s="56"/>
      <c r="VS36" s="56"/>
      <c r="VT36" s="56"/>
      <c r="VU36" s="56"/>
      <c r="VV36" s="56"/>
      <c r="VW36" s="56"/>
      <c r="VX36" s="56"/>
      <c r="VY36" s="56"/>
      <c r="VZ36" s="56"/>
      <c r="WA36" s="56"/>
      <c r="WB36" s="56"/>
      <c r="WC36" s="56"/>
      <c r="WD36" s="56"/>
      <c r="WE36" s="56"/>
      <c r="WF36" s="56"/>
      <c r="WG36" s="56"/>
      <c r="WH36" s="56"/>
      <c r="WI36" s="56"/>
      <c r="WJ36" s="56"/>
      <c r="WK36" s="56"/>
      <c r="WL36" s="56"/>
      <c r="WM36" s="56"/>
      <c r="WN36" s="56"/>
      <c r="WO36" s="56"/>
      <c r="WP36" s="56"/>
      <c r="WQ36" s="56"/>
      <c r="WR36" s="56"/>
      <c r="WS36" s="56"/>
      <c r="WT36" s="56"/>
      <c r="WU36" s="56"/>
      <c r="WV36" s="56"/>
      <c r="WW36" s="56"/>
      <c r="WX36" s="56"/>
      <c r="WY36" s="56"/>
      <c r="WZ36" s="56"/>
      <c r="XA36" s="56"/>
      <c r="XB36" s="56"/>
      <c r="XC36" s="56"/>
      <c r="XD36" s="56"/>
      <c r="XE36" s="56"/>
      <c r="XF36" s="56"/>
      <c r="XG36" s="56"/>
      <c r="XH36" s="56"/>
      <c r="XI36" s="56"/>
      <c r="XJ36" s="56"/>
      <c r="XK36" s="56"/>
      <c r="XL36" s="56"/>
      <c r="XM36" s="56"/>
      <c r="XN36" s="56"/>
      <c r="XO36" s="56"/>
      <c r="XP36" s="56"/>
      <c r="XQ36" s="56"/>
      <c r="XR36" s="56"/>
      <c r="XS36" s="56"/>
      <c r="XT36" s="56"/>
      <c r="XU36" s="56"/>
      <c r="XV36" s="56"/>
      <c r="XW36" s="56"/>
      <c r="XX36" s="56"/>
      <c r="XY36" s="56"/>
      <c r="XZ36" s="56"/>
      <c r="YA36" s="56"/>
      <c r="YB36" s="56"/>
      <c r="YC36" s="56"/>
      <c r="YD36" s="56"/>
      <c r="YE36" s="56"/>
      <c r="YF36" s="56"/>
      <c r="YG36" s="56"/>
      <c r="YH36" s="56"/>
      <c r="YI36" s="56"/>
      <c r="YJ36" s="56"/>
      <c r="YK36" s="56"/>
      <c r="YL36" s="56"/>
      <c r="YM36" s="56"/>
      <c r="YN36" s="56"/>
      <c r="YO36" s="56"/>
      <c r="YP36" s="56"/>
      <c r="YQ36" s="56"/>
      <c r="YR36" s="56"/>
      <c r="YS36" s="56"/>
      <c r="YT36" s="56"/>
      <c r="YU36" s="56"/>
      <c r="YV36" s="56"/>
      <c r="YW36" s="56"/>
      <c r="YX36" s="56"/>
      <c r="YY36" s="56"/>
      <c r="YZ36" s="56"/>
      <c r="ZA36" s="56"/>
      <c r="ZB36" s="56"/>
      <c r="ZC36" s="56"/>
      <c r="ZD36" s="56"/>
      <c r="ZE36" s="56"/>
      <c r="ZF36" s="56"/>
      <c r="ZG36" s="56"/>
      <c r="ZH36" s="56"/>
      <c r="ZI36" s="56"/>
      <c r="ZJ36" s="56"/>
      <c r="ZK36" s="56"/>
      <c r="ZL36" s="56"/>
      <c r="ZM36" s="56"/>
      <c r="ZN36" s="56"/>
      <c r="ZO36" s="56"/>
      <c r="ZP36" s="56"/>
      <c r="ZQ36" s="56"/>
      <c r="ZR36" s="56"/>
      <c r="ZS36" s="56"/>
      <c r="ZT36" s="56"/>
      <c r="ZU36" s="56"/>
      <c r="ZV36" s="56"/>
      <c r="ZW36" s="56"/>
      <c r="ZX36" s="56"/>
      <c r="ZY36" s="56"/>
      <c r="ZZ36" s="56"/>
      <c r="AAA36" s="56"/>
      <c r="AAB36" s="56"/>
      <c r="AAC36" s="56"/>
      <c r="AAD36" s="56"/>
      <c r="AAE36" s="56"/>
      <c r="AAF36" s="56"/>
      <c r="AAG36" s="56"/>
      <c r="AAH36" s="56"/>
      <c r="AAI36" s="56"/>
      <c r="AAJ36" s="56"/>
      <c r="AAK36" s="56"/>
      <c r="AAL36" s="56"/>
      <c r="AAM36" s="56"/>
      <c r="AAN36" s="56"/>
      <c r="AAO36" s="56"/>
      <c r="AAP36" s="56"/>
      <c r="AAQ36" s="56"/>
      <c r="AAR36" s="56"/>
      <c r="AAS36" s="56"/>
      <c r="AAT36" s="56"/>
      <c r="AAU36" s="56"/>
      <c r="AAV36" s="56"/>
      <c r="AAW36" s="56"/>
      <c r="AAX36" s="56"/>
      <c r="AAY36" s="56"/>
      <c r="AAZ36" s="56"/>
      <c r="ABA36" s="56"/>
      <c r="ABB36" s="56"/>
      <c r="ABC36" s="56"/>
      <c r="ABD36" s="56"/>
      <c r="ABE36" s="56"/>
      <c r="ABF36" s="56"/>
      <c r="ABG36" s="56"/>
      <c r="ABH36" s="56"/>
      <c r="ABI36" s="56"/>
      <c r="ABJ36" s="56"/>
      <c r="ABK36" s="56"/>
      <c r="ABL36" s="56"/>
      <c r="ABM36" s="56"/>
      <c r="ABN36" s="56"/>
      <c r="ABO36" s="56"/>
      <c r="ABP36" s="56"/>
      <c r="ABQ36" s="56"/>
      <c r="ABR36" s="56"/>
      <c r="ABS36" s="56"/>
      <c r="ABT36" s="56"/>
      <c r="ABU36" s="56"/>
      <c r="ABV36" s="56"/>
      <c r="ABW36" s="56"/>
      <c r="ABX36" s="56"/>
      <c r="ABY36" s="56"/>
      <c r="ABZ36" s="56"/>
      <c r="ACA36" s="56"/>
      <c r="ACB36" s="56"/>
      <c r="ACC36" s="56"/>
      <c r="ACD36" s="56"/>
      <c r="ACE36" s="56"/>
      <c r="ACF36" s="56"/>
      <c r="ACG36" s="56"/>
      <c r="ACH36" s="56"/>
      <c r="ACI36" s="56"/>
      <c r="ACJ36" s="56"/>
      <c r="ACK36" s="56"/>
      <c r="ACL36" s="56"/>
      <c r="ACM36" s="56"/>
      <c r="ACN36" s="56"/>
      <c r="ACO36" s="56"/>
      <c r="ACP36" s="56"/>
      <c r="ACQ36" s="56"/>
      <c r="ACR36" s="56"/>
      <c r="ACS36" s="56"/>
      <c r="ACT36" s="56"/>
      <c r="ACU36" s="56"/>
      <c r="ACV36" s="56"/>
      <c r="ACW36" s="56"/>
      <c r="ACX36" s="56"/>
      <c r="ACY36" s="56"/>
      <c r="ACZ36" s="56"/>
      <c r="ADA36" s="56"/>
      <c r="ADB36" s="56"/>
      <c r="ADC36" s="56"/>
      <c r="ADD36" s="56"/>
      <c r="ADE36" s="56"/>
      <c r="ADF36" s="56"/>
      <c r="ADG36" s="56"/>
      <c r="ADH36" s="56"/>
      <c r="ADI36" s="56"/>
      <c r="ADJ36" s="56"/>
      <c r="ADK36" s="56"/>
      <c r="ADL36" s="56"/>
      <c r="ADM36" s="56"/>
      <c r="ADN36" s="56"/>
      <c r="ADO36" s="56"/>
      <c r="ADP36" s="56"/>
      <c r="ADQ36" s="56"/>
      <c r="ADR36" s="56"/>
      <c r="ADS36" s="56"/>
      <c r="ADT36" s="56"/>
      <c r="ADU36" s="56"/>
      <c r="ADV36" s="56"/>
      <c r="ADW36" s="56"/>
      <c r="ADX36" s="56"/>
      <c r="ADY36" s="56"/>
      <c r="ADZ36" s="56"/>
      <c r="AEA36" s="56"/>
      <c r="AEB36" s="56"/>
      <c r="AEC36" s="56"/>
      <c r="AED36" s="56"/>
      <c r="AEE36" s="56"/>
      <c r="AEF36" s="56"/>
      <c r="AEG36" s="56"/>
      <c r="AEH36" s="56"/>
      <c r="AEI36" s="56"/>
      <c r="AEJ36" s="56"/>
      <c r="AEK36" s="56"/>
      <c r="AEL36" s="56"/>
      <c r="AEM36" s="56"/>
      <c r="AEN36" s="56"/>
      <c r="AEO36" s="56"/>
      <c r="AEP36" s="56"/>
      <c r="AEQ36" s="56"/>
      <c r="AER36" s="56"/>
      <c r="AES36" s="56"/>
      <c r="AET36" s="56"/>
      <c r="AEU36" s="56"/>
      <c r="AEV36" s="56"/>
      <c r="AEW36" s="56"/>
      <c r="AEX36" s="56"/>
      <c r="AEY36" s="56"/>
      <c r="AEZ36" s="56"/>
      <c r="AFA36" s="56"/>
      <c r="AFB36" s="56"/>
      <c r="AFC36" s="56"/>
      <c r="AFD36" s="56"/>
      <c r="AFE36" s="56"/>
      <c r="AFF36" s="56"/>
      <c r="AFG36" s="56"/>
      <c r="AFH36" s="56"/>
      <c r="AFI36" s="56"/>
      <c r="AFJ36" s="56"/>
      <c r="AFK36" s="56"/>
      <c r="AFL36" s="56"/>
      <c r="AFM36" s="56"/>
      <c r="AFN36" s="56"/>
      <c r="AFO36" s="56"/>
      <c r="AFP36" s="56"/>
      <c r="AFQ36" s="56"/>
      <c r="AFR36" s="56"/>
      <c r="AFS36" s="56"/>
      <c r="AFT36" s="56"/>
      <c r="AFU36" s="56"/>
      <c r="AFV36" s="56"/>
      <c r="AFW36" s="56"/>
      <c r="AFX36" s="56"/>
      <c r="AFY36" s="56"/>
      <c r="AFZ36" s="56"/>
      <c r="AGA36" s="56"/>
      <c r="AGB36" s="56"/>
      <c r="AGC36" s="56"/>
      <c r="AGD36" s="56"/>
      <c r="AGE36" s="56"/>
      <c r="AGF36" s="56"/>
      <c r="AGG36" s="56"/>
      <c r="AGH36" s="56"/>
      <c r="AGI36" s="56"/>
      <c r="AGJ36" s="56"/>
      <c r="AGK36" s="56"/>
      <c r="AGL36" s="56"/>
      <c r="AGM36" s="56"/>
      <c r="AGN36" s="56"/>
      <c r="AGO36" s="56"/>
      <c r="AGP36" s="56"/>
      <c r="AGQ36" s="56"/>
      <c r="AGR36" s="56"/>
      <c r="AGS36" s="56"/>
      <c r="AGT36" s="56"/>
      <c r="AGU36" s="56"/>
      <c r="AGV36" s="56"/>
      <c r="AGW36" s="56"/>
      <c r="AGX36" s="56"/>
      <c r="AGY36" s="56"/>
      <c r="AGZ36" s="56"/>
      <c r="AHA36" s="56"/>
      <c r="AHB36" s="56"/>
      <c r="AHC36" s="56"/>
      <c r="AHD36" s="56"/>
      <c r="AHE36" s="56"/>
      <c r="AHF36" s="56"/>
      <c r="AHG36" s="56"/>
      <c r="AHH36" s="56"/>
      <c r="AHI36" s="56"/>
      <c r="AHJ36" s="56"/>
      <c r="AHK36" s="56"/>
      <c r="AHL36" s="56"/>
      <c r="AHM36" s="56"/>
      <c r="AHN36" s="56"/>
      <c r="AHO36" s="56"/>
      <c r="AHP36" s="56"/>
      <c r="AHQ36" s="56"/>
      <c r="AHR36" s="56"/>
      <c r="AHS36" s="56"/>
      <c r="AHT36" s="56"/>
      <c r="AHU36" s="56"/>
      <c r="AHV36" s="56"/>
      <c r="AHW36" s="56"/>
      <c r="AHX36" s="56"/>
      <c r="AHY36" s="56"/>
      <c r="AHZ36" s="56"/>
      <c r="AIA36" s="56"/>
      <c r="AIB36" s="56"/>
      <c r="AIC36" s="56"/>
      <c r="AID36" s="56"/>
      <c r="AIE36" s="56"/>
      <c r="AIF36" s="56"/>
      <c r="AIG36" s="56"/>
      <c r="AIH36" s="56"/>
      <c r="AII36" s="56"/>
      <c r="AIJ36" s="56"/>
      <c r="AIK36" s="56"/>
      <c r="AIL36" s="56"/>
      <c r="AIM36" s="56"/>
      <c r="AIN36" s="56"/>
      <c r="AIO36" s="56"/>
      <c r="AIP36" s="56"/>
      <c r="AIQ36" s="56"/>
      <c r="AIR36" s="56"/>
      <c r="AIS36" s="56"/>
      <c r="AIT36" s="56"/>
      <c r="AIU36" s="56"/>
      <c r="AIV36" s="56"/>
      <c r="AIW36" s="56"/>
      <c r="AIX36" s="56"/>
      <c r="AIY36" s="56"/>
      <c r="AIZ36" s="56"/>
      <c r="AJA36" s="56"/>
      <c r="AJB36" s="56"/>
      <c r="AJC36" s="56"/>
      <c r="AJD36" s="56"/>
      <c r="AJE36" s="56"/>
      <c r="AJF36" s="56"/>
      <c r="AJG36" s="56"/>
      <c r="AJH36" s="56"/>
      <c r="AJI36" s="56"/>
      <c r="AJJ36" s="56"/>
      <c r="AJK36" s="56"/>
      <c r="AJL36" s="56"/>
      <c r="AJM36" s="56"/>
      <c r="AJN36" s="56"/>
      <c r="AJO36" s="56"/>
      <c r="AJP36" s="56"/>
      <c r="AJQ36" s="56"/>
      <c r="AJR36" s="56"/>
      <c r="AJS36" s="56"/>
      <c r="AJT36" s="56"/>
      <c r="AJU36" s="56"/>
      <c r="AJV36" s="56"/>
      <c r="AJW36" s="56"/>
      <c r="AJX36" s="56"/>
      <c r="AJY36" s="56"/>
      <c r="AJZ36" s="56"/>
      <c r="AKA36" s="56"/>
      <c r="AKB36" s="56"/>
      <c r="AKC36" s="56"/>
      <c r="AKD36" s="56"/>
      <c r="AKE36" s="56"/>
      <c r="AKF36" s="56"/>
      <c r="AKG36" s="56"/>
      <c r="AKH36" s="56"/>
      <c r="AKI36" s="56"/>
      <c r="AKJ36" s="56"/>
      <c r="AKK36" s="56"/>
      <c r="AKL36" s="56"/>
      <c r="AKM36" s="56"/>
      <c r="AKN36" s="56"/>
      <c r="AKO36" s="56"/>
      <c r="AKP36" s="56"/>
      <c r="AKQ36" s="56"/>
      <c r="AKR36" s="56"/>
      <c r="AKS36" s="56"/>
      <c r="AKT36" s="56"/>
      <c r="AKU36" s="56"/>
      <c r="AKV36" s="56"/>
      <c r="AKW36" s="56"/>
      <c r="AKX36" s="56"/>
      <c r="AKY36" s="56"/>
      <c r="AKZ36" s="56"/>
      <c r="ALA36" s="56"/>
      <c r="ALB36" s="56"/>
      <c r="ALC36" s="56"/>
      <c r="ALD36" s="56"/>
      <c r="ALE36" s="56"/>
      <c r="ALF36" s="56"/>
      <c r="ALG36" s="56"/>
      <c r="ALH36" s="56"/>
      <c r="ALI36" s="56"/>
      <c r="ALJ36" s="56"/>
      <c r="ALK36" s="56"/>
      <c r="ALL36" s="56"/>
      <c r="ALM36" s="56"/>
      <c r="ALN36" s="56"/>
      <c r="ALO36" s="56"/>
      <c r="ALP36" s="56"/>
      <c r="ALQ36" s="56"/>
      <c r="ALR36" s="56"/>
      <c r="ALS36" s="56"/>
      <c r="ALT36" s="56"/>
      <c r="ALU36" s="56"/>
      <c r="ALV36" s="56"/>
      <c r="ALW36" s="56"/>
      <c r="ALX36" s="56"/>
      <c r="ALY36" s="56"/>
      <c r="ALZ36" s="56"/>
      <c r="AMA36" s="56"/>
      <c r="AMB36" s="56"/>
      <c r="AMC36" s="56"/>
      <c r="AMD36" s="56"/>
      <c r="AME36" s="56"/>
      <c r="AMF36" s="56"/>
      <c r="AMG36" s="56"/>
      <c r="AMH36" s="56"/>
      <c r="AMI36" s="56"/>
      <c r="AMJ36" s="56"/>
      <c r="AMK36" s="56"/>
      <c r="AML36" s="56"/>
      <c r="AMM36" s="56"/>
      <c r="AMN36" s="56"/>
      <c r="AMO36" s="56"/>
      <c r="AMP36" s="56"/>
      <c r="AMQ36" s="56"/>
      <c r="AMR36" s="56"/>
      <c r="AMS36" s="56"/>
      <c r="AMT36" s="56"/>
      <c r="AMU36" s="56"/>
      <c r="AMV36" s="56"/>
      <c r="AMW36" s="56"/>
      <c r="AMX36" s="56"/>
      <c r="AMY36" s="56"/>
      <c r="AMZ36" s="56"/>
      <c r="ANA36" s="56"/>
      <c r="ANB36" s="56"/>
      <c r="ANC36" s="56"/>
      <c r="AND36" s="56"/>
      <c r="ANE36" s="56"/>
      <c r="ANF36" s="56"/>
      <c r="ANG36" s="56"/>
      <c r="ANH36" s="56"/>
      <c r="ANI36" s="56"/>
      <c r="ANJ36" s="56"/>
      <c r="ANK36" s="56"/>
      <c r="ANL36" s="56"/>
      <c r="ANM36" s="56"/>
      <c r="ANN36" s="56"/>
      <c r="ANO36" s="56"/>
      <c r="ANP36" s="56"/>
      <c r="ANQ36" s="56"/>
      <c r="ANR36" s="56"/>
      <c r="ANS36" s="56"/>
      <c r="ANT36" s="56"/>
      <c r="ANU36" s="56"/>
      <c r="ANV36" s="56"/>
      <c r="ANW36" s="56"/>
      <c r="ANX36" s="56"/>
      <c r="ANY36" s="56"/>
      <c r="ANZ36" s="56"/>
      <c r="AOA36" s="56"/>
      <c r="AOB36" s="56"/>
      <c r="AOC36" s="56"/>
      <c r="AOD36" s="56"/>
      <c r="AOE36" s="56"/>
      <c r="AOF36" s="56"/>
      <c r="AOG36" s="56"/>
      <c r="AOH36" s="56"/>
      <c r="AOI36" s="56"/>
      <c r="AOJ36" s="56"/>
      <c r="AOK36" s="56"/>
      <c r="AOL36" s="56"/>
      <c r="AOM36" s="56"/>
      <c r="AON36" s="56"/>
      <c r="AOO36" s="56"/>
      <c r="AOP36" s="56"/>
      <c r="AOQ36" s="56"/>
      <c r="AOR36" s="56"/>
      <c r="AOS36" s="56"/>
      <c r="AOT36" s="56"/>
      <c r="AOU36" s="56"/>
      <c r="AOV36" s="56"/>
      <c r="AOW36" s="56"/>
      <c r="AOX36" s="56"/>
      <c r="AOY36" s="56"/>
      <c r="AOZ36" s="56"/>
      <c r="APA36" s="56"/>
      <c r="APB36" s="56"/>
      <c r="APC36" s="56"/>
      <c r="APD36" s="56"/>
      <c r="APE36" s="56"/>
      <c r="APF36" s="56"/>
      <c r="APG36" s="56"/>
      <c r="APH36" s="56"/>
      <c r="API36" s="56"/>
      <c r="APJ36" s="56"/>
      <c r="APK36" s="56"/>
      <c r="APL36" s="56"/>
      <c r="APM36" s="56"/>
      <c r="APN36" s="56"/>
      <c r="APO36" s="56"/>
      <c r="APP36" s="56"/>
      <c r="APQ36" s="56"/>
      <c r="APR36" s="56"/>
      <c r="APS36" s="56"/>
      <c r="APT36" s="56"/>
      <c r="APU36" s="56"/>
      <c r="APV36" s="56"/>
      <c r="APW36" s="56"/>
      <c r="APX36" s="56"/>
      <c r="APY36" s="56"/>
      <c r="APZ36" s="56"/>
      <c r="AQA36" s="56"/>
      <c r="AQB36" s="56"/>
      <c r="AQC36" s="56"/>
      <c r="AQD36" s="56"/>
      <c r="AQE36" s="56"/>
      <c r="AQF36" s="56"/>
      <c r="AQG36" s="56"/>
      <c r="AQH36" s="56"/>
      <c r="AQI36" s="56"/>
      <c r="AQJ36" s="56"/>
      <c r="AQK36" s="56"/>
      <c r="AQL36" s="56"/>
      <c r="AQM36" s="56"/>
      <c r="AQN36" s="56"/>
      <c r="AQO36" s="56"/>
      <c r="AQP36" s="56"/>
      <c r="AQQ36" s="56"/>
      <c r="AQR36" s="56"/>
      <c r="AQS36" s="56"/>
      <c r="AQT36" s="56"/>
      <c r="AQU36" s="56"/>
      <c r="AQV36" s="56"/>
      <c r="AQW36" s="56"/>
      <c r="AQX36" s="56"/>
      <c r="AQY36" s="56"/>
      <c r="AQZ36" s="56"/>
      <c r="ARA36" s="56"/>
      <c r="ARB36" s="56"/>
      <c r="ARC36" s="56"/>
      <c r="ARD36" s="56"/>
      <c r="ARE36" s="56"/>
      <c r="ARF36" s="56"/>
      <c r="ARG36" s="56"/>
      <c r="ARH36" s="56"/>
      <c r="ARI36" s="56"/>
      <c r="ARJ36" s="56"/>
      <c r="ARK36" s="56"/>
      <c r="ARL36" s="56"/>
      <c r="ARM36" s="56"/>
      <c r="ARN36" s="56"/>
      <c r="ARO36" s="56"/>
      <c r="ARP36" s="56"/>
      <c r="ARQ36" s="56"/>
      <c r="ARR36" s="56"/>
      <c r="ARS36" s="56"/>
      <c r="ART36" s="56"/>
      <c r="ARU36" s="56"/>
      <c r="ARV36" s="56"/>
      <c r="ARW36" s="56"/>
      <c r="ARX36" s="56"/>
      <c r="ARY36" s="56"/>
      <c r="ARZ36" s="56"/>
      <c r="ASA36" s="56"/>
      <c r="ASB36" s="56"/>
      <c r="ASC36" s="56"/>
      <c r="ASD36" s="56"/>
      <c r="ASE36" s="56"/>
      <c r="ASF36" s="56"/>
      <c r="ASG36" s="56"/>
      <c r="ASH36" s="56"/>
      <c r="ASI36" s="56"/>
      <c r="ASJ36" s="56"/>
      <c r="ASK36" s="56"/>
      <c r="ASL36" s="56"/>
      <c r="ASM36" s="56"/>
      <c r="ASN36" s="56"/>
      <c r="ASO36" s="56"/>
      <c r="ASP36" s="56"/>
      <c r="ASQ36" s="56"/>
      <c r="ASR36" s="56"/>
      <c r="ASS36" s="56"/>
      <c r="AST36" s="56"/>
      <c r="ASU36" s="56"/>
      <c r="ASV36" s="56"/>
      <c r="ASW36" s="56"/>
      <c r="ASX36" s="56"/>
      <c r="ASY36" s="56"/>
      <c r="ASZ36" s="56"/>
      <c r="ATA36" s="56"/>
      <c r="ATB36" s="56"/>
      <c r="ATC36" s="56"/>
      <c r="ATD36" s="56"/>
      <c r="ATE36" s="56"/>
      <c r="ATF36" s="56"/>
      <c r="ATG36" s="56"/>
      <c r="ATH36" s="56"/>
      <c r="ATI36" s="56"/>
      <c r="ATJ36" s="56"/>
      <c r="ATK36" s="56"/>
      <c r="ATL36" s="56"/>
      <c r="ATM36" s="56"/>
      <c r="ATN36" s="56"/>
      <c r="ATO36" s="56"/>
      <c r="ATP36" s="56"/>
      <c r="ATQ36" s="56"/>
      <c r="ATR36" s="56"/>
      <c r="ATS36" s="56"/>
      <c r="ATT36" s="56"/>
      <c r="ATU36" s="56"/>
      <c r="ATV36" s="56"/>
      <c r="ATW36" s="56"/>
      <c r="ATX36" s="56"/>
      <c r="ATY36" s="56"/>
      <c r="ATZ36" s="56"/>
      <c r="AUA36" s="56"/>
      <c r="AUB36" s="56"/>
      <c r="AUC36" s="56"/>
      <c r="AUD36" s="56"/>
      <c r="AUE36" s="56"/>
      <c r="AUF36" s="56"/>
      <c r="AUG36" s="56"/>
      <c r="AUH36" s="56"/>
      <c r="AUI36" s="56"/>
      <c r="AUJ36" s="56"/>
      <c r="AUK36" s="56"/>
      <c r="AUL36" s="56"/>
      <c r="AUM36" s="56"/>
      <c r="AUN36" s="56"/>
      <c r="AUO36" s="56"/>
      <c r="AUP36" s="56"/>
      <c r="AUQ36" s="56"/>
      <c r="AUR36" s="56"/>
      <c r="AUS36" s="56"/>
      <c r="AUT36" s="56"/>
      <c r="AUU36" s="56"/>
      <c r="AUV36" s="56"/>
      <c r="AUW36" s="56"/>
      <c r="AUX36" s="56"/>
      <c r="AUY36" s="56"/>
      <c r="AUZ36" s="56"/>
      <c r="AVA36" s="56"/>
      <c r="AVB36" s="56"/>
      <c r="AVC36" s="56"/>
      <c r="AVD36" s="56"/>
      <c r="AVE36" s="56"/>
      <c r="AVF36" s="56"/>
      <c r="AVG36" s="56"/>
      <c r="AVH36" s="56"/>
      <c r="AVI36" s="56"/>
      <c r="AVJ36" s="56"/>
      <c r="AVK36" s="56"/>
      <c r="AVL36" s="56"/>
      <c r="AVM36" s="56"/>
      <c r="AVN36" s="56"/>
      <c r="AVO36" s="56"/>
      <c r="AVP36" s="56"/>
      <c r="AVQ36" s="56"/>
      <c r="AVR36" s="56"/>
      <c r="AVS36" s="56"/>
      <c r="AVT36" s="56"/>
      <c r="AVU36" s="56"/>
      <c r="AVV36" s="56"/>
      <c r="AVW36" s="56"/>
      <c r="AVX36" s="56"/>
      <c r="AVY36" s="56"/>
      <c r="AVZ36" s="56"/>
      <c r="AWA36" s="56"/>
      <c r="AWB36" s="56"/>
      <c r="AWC36" s="56"/>
      <c r="AWD36" s="56"/>
      <c r="AWE36" s="56"/>
      <c r="AWF36" s="56"/>
      <c r="AWG36" s="56"/>
      <c r="AWH36" s="56"/>
      <c r="AWI36" s="56"/>
      <c r="AWJ36" s="56"/>
      <c r="AWK36" s="56"/>
      <c r="AWL36" s="56"/>
      <c r="AWM36" s="56"/>
      <c r="AWN36" s="56"/>
      <c r="AWO36" s="56"/>
      <c r="AWP36" s="56"/>
      <c r="AWQ36" s="56"/>
      <c r="AWR36" s="56"/>
      <c r="AWS36" s="56"/>
      <c r="AWT36" s="56"/>
      <c r="AWU36" s="56"/>
      <c r="AWV36" s="56"/>
      <c r="AWW36" s="56"/>
      <c r="AWX36" s="56"/>
      <c r="AWY36" s="56"/>
      <c r="AWZ36" s="56"/>
      <c r="AXA36" s="56"/>
      <c r="AXB36" s="56"/>
      <c r="AXC36" s="56"/>
      <c r="AXD36" s="56"/>
      <c r="AXE36" s="56"/>
      <c r="AXF36" s="56"/>
      <c r="AXG36" s="56"/>
      <c r="AXH36" s="56"/>
      <c r="AXI36" s="56"/>
      <c r="AXJ36" s="56"/>
      <c r="AXK36" s="56"/>
      <c r="AXL36" s="56"/>
      <c r="AXM36" s="56"/>
      <c r="AXN36" s="56"/>
      <c r="AXO36" s="56"/>
      <c r="AXP36" s="56"/>
      <c r="AXQ36" s="56"/>
      <c r="AXR36" s="56"/>
      <c r="AXS36" s="56"/>
      <c r="AXT36" s="56"/>
      <c r="AXU36" s="56"/>
      <c r="AXV36" s="56"/>
      <c r="AXW36" s="56"/>
      <c r="AXX36" s="56"/>
      <c r="AXY36" s="56"/>
      <c r="AXZ36" s="56"/>
      <c r="AYA36" s="56"/>
      <c r="AYB36" s="56"/>
      <c r="AYC36" s="56"/>
      <c r="AYD36" s="56"/>
      <c r="AYE36" s="56"/>
      <c r="AYF36" s="56"/>
      <c r="AYG36" s="56"/>
      <c r="AYH36" s="56"/>
      <c r="AYI36" s="56"/>
      <c r="AYJ36" s="56"/>
      <c r="AYK36" s="56"/>
      <c r="AYL36" s="56"/>
      <c r="AYM36" s="56"/>
      <c r="AYN36" s="56"/>
      <c r="AYO36" s="56"/>
      <c r="AYP36" s="56"/>
      <c r="AYQ36" s="56"/>
      <c r="AYR36" s="56"/>
      <c r="AYS36" s="56"/>
      <c r="AYT36" s="56"/>
      <c r="AYU36" s="56"/>
      <c r="AYV36" s="56"/>
      <c r="AYW36" s="56"/>
      <c r="AYX36" s="56"/>
      <c r="AYY36" s="56"/>
      <c r="AYZ36" s="56"/>
      <c r="AZA36" s="56"/>
      <c r="AZB36" s="56"/>
      <c r="AZC36" s="56"/>
      <c r="AZD36" s="56"/>
      <c r="AZE36" s="56"/>
      <c r="AZF36" s="56"/>
      <c r="AZG36" s="56"/>
      <c r="AZH36" s="56"/>
      <c r="AZI36" s="56"/>
      <c r="AZJ36" s="56"/>
      <c r="AZK36" s="56"/>
      <c r="AZL36" s="56"/>
      <c r="AZM36" s="56"/>
      <c r="AZN36" s="56"/>
      <c r="AZO36" s="56"/>
      <c r="AZP36" s="56"/>
      <c r="AZQ36" s="56"/>
      <c r="AZR36" s="56"/>
      <c r="AZS36" s="56"/>
      <c r="AZT36" s="56"/>
      <c r="AZU36" s="56"/>
      <c r="AZV36" s="56"/>
      <c r="AZW36" s="56"/>
      <c r="AZX36" s="56"/>
      <c r="AZY36" s="56"/>
      <c r="AZZ36" s="56"/>
      <c r="BAA36" s="56"/>
      <c r="BAB36" s="56"/>
      <c r="BAC36" s="56"/>
      <c r="BAD36" s="56"/>
      <c r="BAE36" s="56"/>
      <c r="BAF36" s="56"/>
      <c r="BAG36" s="56"/>
      <c r="BAH36" s="56"/>
      <c r="BAI36" s="56"/>
      <c r="BAJ36" s="56"/>
      <c r="BAK36" s="56"/>
      <c r="BAL36" s="56"/>
      <c r="BAM36" s="56"/>
      <c r="BAN36" s="56"/>
      <c r="BAO36" s="56"/>
      <c r="BAP36" s="56"/>
      <c r="BAQ36" s="56"/>
      <c r="BAR36" s="56"/>
      <c r="BAS36" s="56"/>
      <c r="BAT36" s="56"/>
      <c r="BAU36" s="56"/>
      <c r="BAV36" s="56"/>
      <c r="BAW36" s="56"/>
      <c r="BAX36" s="56"/>
      <c r="BAY36" s="56"/>
      <c r="BAZ36" s="56"/>
      <c r="BBA36" s="56"/>
      <c r="BBB36" s="56"/>
      <c r="BBC36" s="56"/>
      <c r="BBD36" s="56"/>
      <c r="BBE36" s="56"/>
      <c r="BBF36" s="56"/>
      <c r="BBG36" s="56"/>
      <c r="BBH36" s="56"/>
      <c r="BBI36" s="56"/>
      <c r="BBJ36" s="56"/>
      <c r="BBK36" s="56"/>
      <c r="BBL36" s="56"/>
      <c r="BBM36" s="56"/>
      <c r="BBN36" s="56"/>
      <c r="BBO36" s="56"/>
      <c r="BBP36" s="56"/>
      <c r="BBQ36" s="56"/>
      <c r="BBR36" s="56"/>
      <c r="BBS36" s="56"/>
      <c r="BBT36" s="56"/>
      <c r="BBU36" s="56"/>
      <c r="BBV36" s="56"/>
      <c r="BBW36" s="56"/>
      <c r="BBX36" s="56"/>
      <c r="BBY36" s="56"/>
      <c r="BBZ36" s="56"/>
      <c r="BCA36" s="56"/>
      <c r="BCB36" s="56"/>
      <c r="BCC36" s="56"/>
      <c r="BCD36" s="56"/>
      <c r="BCE36" s="56"/>
      <c r="BCF36" s="56"/>
      <c r="BCG36" s="56"/>
      <c r="BCH36" s="56"/>
      <c r="BCI36" s="56"/>
      <c r="BCJ36" s="56"/>
      <c r="BCK36" s="56"/>
      <c r="BCL36" s="56"/>
      <c r="BCM36" s="56"/>
      <c r="BCN36" s="56"/>
      <c r="BCO36" s="56"/>
      <c r="BCP36" s="56"/>
      <c r="BCQ36" s="56"/>
      <c r="BCR36" s="56"/>
      <c r="BCS36" s="56"/>
      <c r="BCT36" s="56"/>
      <c r="BCU36" s="56"/>
      <c r="BCV36" s="56"/>
      <c r="BCW36" s="56"/>
      <c r="BCX36" s="56"/>
      <c r="BCY36" s="56"/>
      <c r="BCZ36" s="56"/>
      <c r="BDA36" s="56"/>
      <c r="BDB36" s="56"/>
      <c r="BDC36" s="56"/>
      <c r="BDD36" s="56"/>
      <c r="BDE36" s="56"/>
      <c r="BDF36" s="56"/>
      <c r="BDG36" s="56"/>
      <c r="BDH36" s="56"/>
      <c r="BDI36" s="56"/>
      <c r="BDJ36" s="56"/>
      <c r="BDK36" s="56"/>
      <c r="BDL36" s="56"/>
      <c r="BDM36" s="56"/>
      <c r="BDN36" s="56"/>
      <c r="BDO36" s="56"/>
      <c r="BDP36" s="56"/>
      <c r="BDQ36" s="56"/>
      <c r="BDR36" s="56"/>
      <c r="BDS36" s="56"/>
      <c r="BDT36" s="56"/>
      <c r="BDU36" s="56"/>
      <c r="BDV36" s="56"/>
      <c r="BDW36" s="56"/>
      <c r="BDX36" s="56"/>
      <c r="BDY36" s="56"/>
      <c r="BDZ36" s="56"/>
      <c r="BEA36" s="56"/>
      <c r="BEB36" s="56"/>
      <c r="BEC36" s="56"/>
      <c r="BED36" s="56"/>
      <c r="BEE36" s="56"/>
      <c r="BEF36" s="56"/>
      <c r="BEG36" s="56"/>
      <c r="BEH36" s="56"/>
      <c r="BEI36" s="56"/>
      <c r="BEJ36" s="56"/>
      <c r="BEK36" s="56"/>
      <c r="BEL36" s="56"/>
      <c r="BEM36" s="56"/>
      <c r="BEN36" s="56"/>
      <c r="BEO36" s="56"/>
      <c r="BEP36" s="56"/>
      <c r="BEQ36" s="56"/>
      <c r="BER36" s="56"/>
      <c r="BES36" s="56"/>
      <c r="BET36" s="56"/>
      <c r="BEU36" s="56"/>
      <c r="BEV36" s="56"/>
      <c r="BEW36" s="56"/>
      <c r="BEX36" s="56"/>
      <c r="BEY36" s="56"/>
      <c r="BEZ36" s="56"/>
      <c r="BFA36" s="56"/>
      <c r="BFB36" s="56"/>
      <c r="BFC36" s="56"/>
      <c r="BFD36" s="56"/>
      <c r="BFE36" s="56"/>
      <c r="BFF36" s="56"/>
      <c r="BFG36" s="56"/>
      <c r="BFH36" s="56"/>
      <c r="BFI36" s="56"/>
      <c r="BFJ36" s="56"/>
      <c r="BFK36" s="56"/>
      <c r="BFL36" s="56"/>
      <c r="BFM36" s="56"/>
      <c r="BFN36" s="56"/>
      <c r="BFO36" s="56"/>
      <c r="BFP36" s="56"/>
      <c r="BFQ36" s="56"/>
      <c r="BFR36" s="56"/>
      <c r="BFS36" s="56"/>
      <c r="BFT36" s="56"/>
      <c r="BFU36" s="56"/>
      <c r="BFV36" s="56"/>
      <c r="BFW36" s="56"/>
      <c r="BFX36" s="56"/>
      <c r="BFY36" s="56"/>
      <c r="BFZ36" s="56"/>
      <c r="BGA36" s="56"/>
      <c r="BGB36" s="56"/>
      <c r="BGC36" s="56"/>
      <c r="BGD36" s="56"/>
      <c r="BGE36" s="56"/>
      <c r="BGF36" s="56"/>
      <c r="BGG36" s="56"/>
      <c r="BGH36" s="56"/>
      <c r="BGI36" s="56"/>
      <c r="BGJ36" s="56"/>
      <c r="BGK36" s="56"/>
      <c r="BGL36" s="56"/>
      <c r="BGM36" s="56"/>
      <c r="BGN36" s="56"/>
      <c r="BGO36" s="56"/>
      <c r="BGP36" s="56"/>
      <c r="BGQ36" s="56"/>
      <c r="BGR36" s="56"/>
      <c r="BGS36" s="56"/>
      <c r="BGT36" s="56"/>
      <c r="BGU36" s="56"/>
      <c r="BGV36" s="56"/>
      <c r="BGW36" s="56"/>
      <c r="BGX36" s="56"/>
      <c r="BGY36" s="56"/>
      <c r="BGZ36" s="56"/>
      <c r="BHA36" s="56"/>
      <c r="BHB36" s="56"/>
      <c r="BHC36" s="56"/>
      <c r="BHD36" s="56"/>
      <c r="BHE36" s="56"/>
      <c r="BHF36" s="56"/>
      <c r="BHG36" s="56"/>
      <c r="BHH36" s="56"/>
      <c r="BHI36" s="56"/>
      <c r="BHJ36" s="56"/>
      <c r="BHK36" s="56"/>
      <c r="BHL36" s="56"/>
      <c r="BHM36" s="56"/>
      <c r="BHN36" s="56"/>
      <c r="BHO36" s="56"/>
      <c r="BHP36" s="56"/>
      <c r="BHQ36" s="56"/>
      <c r="BHR36" s="56"/>
      <c r="BHS36" s="56"/>
      <c r="BHT36" s="56"/>
      <c r="BHU36" s="56"/>
      <c r="BHV36" s="56"/>
      <c r="BHW36" s="56"/>
      <c r="BHX36" s="56"/>
      <c r="BHY36" s="56"/>
      <c r="BHZ36" s="56"/>
      <c r="BIA36" s="56"/>
      <c r="BIB36" s="56"/>
      <c r="BIC36" s="56"/>
      <c r="BID36" s="56"/>
      <c r="BIE36" s="56"/>
      <c r="BIF36" s="56"/>
      <c r="BIG36" s="56"/>
      <c r="BIH36" s="56"/>
      <c r="BII36" s="56"/>
      <c r="BIJ36" s="56"/>
      <c r="BIK36" s="56"/>
      <c r="BIL36" s="56"/>
      <c r="BIM36" s="56"/>
      <c r="BIN36" s="56"/>
      <c r="BIO36" s="56"/>
      <c r="BIP36" s="56"/>
      <c r="BIQ36" s="56"/>
      <c r="BIR36" s="56"/>
      <c r="BIS36" s="56"/>
      <c r="BIT36" s="56"/>
      <c r="BIU36" s="56"/>
      <c r="BIV36" s="56"/>
      <c r="BIW36" s="56"/>
      <c r="BIX36" s="56"/>
      <c r="BIY36" s="56"/>
      <c r="BIZ36" s="56"/>
      <c r="BJA36" s="56"/>
      <c r="BJB36" s="56"/>
      <c r="BJC36" s="56"/>
      <c r="BJD36" s="56"/>
      <c r="BJE36" s="56"/>
      <c r="BJF36" s="56"/>
      <c r="BJG36" s="56"/>
      <c r="BJH36" s="56"/>
      <c r="BJI36" s="56"/>
      <c r="BJJ36" s="56"/>
      <c r="BJK36" s="56"/>
      <c r="BJL36" s="56"/>
      <c r="BJM36" s="56"/>
      <c r="BJN36" s="56"/>
      <c r="BJO36" s="56"/>
      <c r="BJP36" s="56"/>
      <c r="BJQ36" s="56"/>
      <c r="BJR36" s="56"/>
      <c r="BJS36" s="56"/>
      <c r="BJT36" s="56"/>
      <c r="BJU36" s="56"/>
      <c r="BJV36" s="56"/>
      <c r="BJW36" s="56"/>
      <c r="BJX36" s="56"/>
      <c r="BJY36" s="56"/>
      <c r="BJZ36" s="56"/>
      <c r="BKA36" s="56"/>
      <c r="BKB36" s="56"/>
      <c r="BKC36" s="56"/>
      <c r="BKD36" s="56"/>
      <c r="BKE36" s="56"/>
      <c r="BKF36" s="56"/>
      <c r="BKG36" s="56"/>
      <c r="BKH36" s="56"/>
      <c r="BKI36" s="56"/>
      <c r="BKJ36" s="56"/>
      <c r="BKK36" s="56"/>
      <c r="BKL36" s="56"/>
      <c r="BKM36" s="56"/>
      <c r="BKN36" s="56"/>
      <c r="BKO36" s="56"/>
      <c r="BKP36" s="56"/>
      <c r="BKQ36" s="56"/>
      <c r="BKR36" s="56"/>
      <c r="BKS36" s="56"/>
      <c r="BKT36" s="56"/>
      <c r="BKU36" s="56"/>
      <c r="BKV36" s="56"/>
      <c r="BKW36" s="56"/>
      <c r="BKX36" s="56"/>
      <c r="BKY36" s="56"/>
      <c r="BKZ36" s="56"/>
      <c r="BLA36" s="56"/>
      <c r="BLB36" s="56"/>
      <c r="BLC36" s="56"/>
      <c r="BLD36" s="56"/>
      <c r="BLE36" s="56"/>
      <c r="BLF36" s="56"/>
      <c r="BLG36" s="56"/>
      <c r="BLH36" s="56"/>
      <c r="BLI36" s="56"/>
      <c r="BLJ36" s="56"/>
      <c r="BLK36" s="56"/>
      <c r="BLL36" s="56"/>
      <c r="BLM36" s="56"/>
      <c r="BLN36" s="56"/>
      <c r="BLO36" s="56"/>
      <c r="BLP36" s="56"/>
      <c r="BLQ36" s="56"/>
      <c r="BLR36" s="56"/>
      <c r="BLS36" s="56"/>
      <c r="BLT36" s="56"/>
      <c r="BLU36" s="56"/>
      <c r="BLV36" s="56"/>
      <c r="BLW36" s="56"/>
      <c r="BLX36" s="56"/>
      <c r="BLY36" s="56"/>
      <c r="BLZ36" s="56"/>
      <c r="BMA36" s="56"/>
      <c r="BMB36" s="56"/>
      <c r="BMC36" s="56"/>
      <c r="BMD36" s="56"/>
      <c r="BME36" s="56"/>
      <c r="BMF36" s="56"/>
      <c r="BMG36" s="56"/>
      <c r="BMH36" s="56"/>
      <c r="BMI36" s="56"/>
      <c r="BMJ36" s="56"/>
      <c r="BMK36" s="56"/>
      <c r="BML36" s="56"/>
      <c r="BMM36" s="56"/>
      <c r="BMN36" s="56"/>
      <c r="BMO36" s="56"/>
      <c r="BMP36" s="56"/>
      <c r="BMQ36" s="56"/>
      <c r="BMR36" s="56"/>
      <c r="BMS36" s="56"/>
      <c r="BMT36" s="56"/>
      <c r="BMU36" s="56"/>
      <c r="BMV36" s="56"/>
      <c r="BMW36" s="56"/>
      <c r="BMX36" s="56"/>
      <c r="BMY36" s="56"/>
      <c r="BMZ36" s="56"/>
      <c r="BNA36" s="56"/>
      <c r="BNB36" s="56"/>
      <c r="BNC36" s="56"/>
      <c r="BND36" s="56"/>
      <c r="BNE36" s="56"/>
      <c r="BNF36" s="56"/>
      <c r="BNG36" s="56"/>
      <c r="BNH36" s="56"/>
      <c r="BNI36" s="56"/>
      <c r="BNJ36" s="56"/>
      <c r="BNK36" s="56"/>
      <c r="BNL36" s="56"/>
      <c r="BNM36" s="56"/>
      <c r="BNN36" s="56"/>
      <c r="BNO36" s="56"/>
      <c r="BNP36" s="56"/>
      <c r="BNQ36" s="56"/>
      <c r="BNR36" s="56"/>
      <c r="BNS36" s="56"/>
      <c r="BNT36" s="56"/>
      <c r="BNU36" s="56"/>
      <c r="BNV36" s="56"/>
      <c r="BNW36" s="56"/>
      <c r="BNX36" s="56"/>
      <c r="BNY36" s="56"/>
      <c r="BNZ36" s="56"/>
      <c r="BOA36" s="56"/>
      <c r="BOB36" s="56"/>
      <c r="BOC36" s="56"/>
      <c r="BOD36" s="56"/>
      <c r="BOE36" s="56"/>
      <c r="BOF36" s="56"/>
      <c r="BOG36" s="56"/>
      <c r="BOH36" s="56"/>
      <c r="BOI36" s="56"/>
      <c r="BOJ36" s="56"/>
      <c r="BOK36" s="56"/>
      <c r="BOL36" s="56"/>
      <c r="BOM36" s="56"/>
      <c r="BON36" s="56"/>
      <c r="BOO36" s="56"/>
      <c r="BOP36" s="56"/>
      <c r="BOQ36" s="56"/>
      <c r="BOR36" s="56"/>
      <c r="BOS36" s="56"/>
      <c r="BOT36" s="56"/>
      <c r="BOU36" s="56"/>
      <c r="BOV36" s="56"/>
      <c r="BOW36" s="56"/>
      <c r="BOX36" s="56"/>
      <c r="BOY36" s="56"/>
      <c r="BOZ36" s="56"/>
      <c r="BPA36" s="56"/>
      <c r="BPB36" s="56"/>
      <c r="BPC36" s="56"/>
      <c r="BPD36" s="56"/>
      <c r="BPE36" s="56"/>
      <c r="BPF36" s="56"/>
      <c r="BPG36" s="56"/>
      <c r="BPH36" s="56"/>
      <c r="BPI36" s="56"/>
      <c r="BPJ36" s="56"/>
      <c r="BPK36" s="56"/>
      <c r="BPL36" s="56"/>
      <c r="BPM36" s="56"/>
      <c r="BPN36" s="56"/>
      <c r="BPO36" s="56"/>
      <c r="BPP36" s="56"/>
      <c r="BPQ36" s="56"/>
      <c r="BPR36" s="56"/>
      <c r="BPS36" s="56"/>
      <c r="BPT36" s="56"/>
      <c r="BPU36" s="56"/>
      <c r="BPV36" s="56"/>
      <c r="BPW36" s="56"/>
      <c r="BPX36" s="56"/>
      <c r="BPY36" s="56"/>
      <c r="BPZ36" s="56"/>
      <c r="BQA36" s="56"/>
      <c r="BQB36" s="56"/>
      <c r="BQC36" s="56"/>
      <c r="BQD36" s="56"/>
      <c r="BQE36" s="56"/>
      <c r="BQF36" s="56"/>
      <c r="BQG36" s="56"/>
      <c r="BQH36" s="56"/>
      <c r="BQI36" s="56"/>
      <c r="BQJ36" s="56"/>
      <c r="BQK36" s="56"/>
      <c r="BQL36" s="56"/>
      <c r="BQM36" s="56"/>
      <c r="BQN36" s="56"/>
      <c r="BQO36" s="56"/>
      <c r="BQP36" s="56"/>
      <c r="BQQ36" s="56"/>
      <c r="BQR36" s="56"/>
      <c r="BQS36" s="56"/>
      <c r="BQT36" s="56"/>
      <c r="BQU36" s="56"/>
      <c r="BQV36" s="56"/>
      <c r="BQW36" s="56"/>
      <c r="BQX36" s="56"/>
      <c r="BQY36" s="56"/>
      <c r="BQZ36" s="56"/>
      <c r="BRA36" s="56"/>
      <c r="BRB36" s="56"/>
      <c r="BRC36" s="56"/>
      <c r="BRD36" s="56"/>
      <c r="BRE36" s="56"/>
      <c r="BRF36" s="56"/>
      <c r="BRG36" s="56"/>
      <c r="BRH36" s="56"/>
      <c r="BRI36" s="56"/>
      <c r="BRJ36" s="56"/>
      <c r="BRK36" s="56"/>
      <c r="BRL36" s="56"/>
      <c r="BRM36" s="56"/>
      <c r="BRN36" s="56"/>
      <c r="BRO36" s="56"/>
      <c r="BRP36" s="56"/>
      <c r="BRQ36" s="56"/>
      <c r="BRR36" s="56"/>
      <c r="BRS36" s="56"/>
      <c r="BRT36" s="56"/>
      <c r="BRU36" s="56"/>
      <c r="BRV36" s="56"/>
      <c r="BRW36" s="56"/>
      <c r="BRX36" s="56"/>
      <c r="BRY36" s="56"/>
      <c r="BRZ36" s="56"/>
      <c r="BSA36" s="56"/>
      <c r="BSB36" s="56"/>
      <c r="BSC36" s="56"/>
      <c r="BSD36" s="56"/>
      <c r="BSE36" s="56"/>
      <c r="BSF36" s="56"/>
      <c r="BSG36" s="56"/>
      <c r="BSH36" s="56"/>
      <c r="BSI36" s="56"/>
      <c r="BSJ36" s="56"/>
      <c r="BSK36" s="56"/>
      <c r="BSL36" s="56"/>
      <c r="BSM36" s="56"/>
      <c r="BSN36" s="56"/>
      <c r="BSO36" s="56"/>
      <c r="BSP36" s="56"/>
      <c r="BSQ36" s="56"/>
      <c r="BSR36" s="56"/>
      <c r="BSS36" s="56"/>
      <c r="BST36" s="56"/>
      <c r="BSU36" s="56"/>
      <c r="BSV36" s="56"/>
      <c r="BSW36" s="56"/>
      <c r="BSX36" s="56"/>
      <c r="BSY36" s="56"/>
      <c r="BSZ36" s="56"/>
      <c r="BTA36" s="56"/>
      <c r="BTB36" s="56"/>
      <c r="BTC36" s="56"/>
      <c r="BTD36" s="56"/>
      <c r="BTE36" s="56"/>
      <c r="BTF36" s="56"/>
      <c r="BTG36" s="56"/>
      <c r="BTH36" s="56"/>
      <c r="BTI36" s="56"/>
      <c r="BTJ36" s="56"/>
      <c r="BTK36" s="56"/>
      <c r="BTL36" s="56"/>
      <c r="BTM36" s="56"/>
      <c r="BTN36" s="56"/>
      <c r="BTO36" s="56"/>
      <c r="BTP36" s="56"/>
      <c r="BTQ36" s="56"/>
      <c r="BTR36" s="56"/>
      <c r="BTS36" s="56"/>
      <c r="BTT36" s="56"/>
      <c r="BTU36" s="56"/>
      <c r="BTV36" s="56"/>
      <c r="BTW36" s="56"/>
      <c r="BTX36" s="56"/>
      <c r="BTY36" s="56"/>
      <c r="BTZ36" s="56"/>
      <c r="BUA36" s="56"/>
      <c r="BUB36" s="56"/>
      <c r="BUC36" s="56"/>
      <c r="BUD36" s="56"/>
      <c r="BUE36" s="56"/>
      <c r="BUF36" s="56"/>
      <c r="BUG36" s="56"/>
      <c r="BUH36" s="56"/>
      <c r="BUI36" s="56"/>
      <c r="BUJ36" s="56"/>
      <c r="BUK36" s="56"/>
      <c r="BUL36" s="56"/>
      <c r="BUM36" s="56"/>
      <c r="BUN36" s="56"/>
      <c r="BUO36" s="56"/>
      <c r="BUP36" s="56"/>
      <c r="BUQ36" s="56"/>
      <c r="BUR36" s="56"/>
      <c r="BUS36" s="56"/>
      <c r="BUT36" s="56"/>
      <c r="BUU36" s="56"/>
      <c r="BUV36" s="56"/>
      <c r="BUW36" s="56"/>
      <c r="BUX36" s="56"/>
      <c r="BUY36" s="56"/>
      <c r="BUZ36" s="56"/>
      <c r="BVA36" s="56"/>
      <c r="BVB36" s="56"/>
      <c r="BVC36" s="56"/>
      <c r="BVD36" s="56"/>
      <c r="BVE36" s="56"/>
      <c r="BVF36" s="56"/>
      <c r="BVG36" s="56"/>
      <c r="BVH36" s="56"/>
      <c r="BVI36" s="56"/>
      <c r="BVJ36" s="56"/>
      <c r="BVK36" s="56"/>
      <c r="BVL36" s="56"/>
      <c r="BVM36" s="56"/>
      <c r="BVN36" s="56"/>
      <c r="BVO36" s="56"/>
      <c r="BVP36" s="56"/>
      <c r="BVQ36" s="56"/>
      <c r="BVR36" s="56"/>
      <c r="BVS36" s="56"/>
      <c r="BVT36" s="56"/>
      <c r="BVU36" s="56"/>
      <c r="BVV36" s="56"/>
      <c r="BVW36" s="56"/>
      <c r="BVX36" s="56"/>
      <c r="BVY36" s="56"/>
      <c r="BVZ36" s="56"/>
      <c r="BWA36" s="56"/>
      <c r="BWB36" s="56"/>
      <c r="BWC36" s="56"/>
      <c r="BWD36" s="56"/>
      <c r="BWE36" s="56"/>
      <c r="BWF36" s="56"/>
      <c r="BWG36" s="56"/>
      <c r="BWH36" s="56"/>
      <c r="BWI36" s="56"/>
      <c r="BWJ36" s="56"/>
      <c r="BWK36" s="56"/>
      <c r="BWL36" s="56"/>
      <c r="BWM36" s="56"/>
      <c r="BWN36" s="56"/>
      <c r="BWO36" s="56"/>
      <c r="BWP36" s="56"/>
      <c r="BWQ36" s="56"/>
      <c r="BWR36" s="56"/>
      <c r="BWS36" s="56"/>
      <c r="BWT36" s="56"/>
      <c r="BWU36" s="56"/>
      <c r="BWV36" s="56"/>
      <c r="BWW36" s="56"/>
      <c r="BWX36" s="56"/>
      <c r="BWY36" s="56"/>
      <c r="BWZ36" s="56"/>
      <c r="BXA36" s="56"/>
      <c r="BXB36" s="56"/>
      <c r="BXC36" s="56"/>
      <c r="BXD36" s="56"/>
      <c r="BXE36" s="56"/>
      <c r="BXF36" s="56"/>
      <c r="BXG36" s="56"/>
      <c r="BXH36" s="56"/>
      <c r="BXI36" s="56"/>
      <c r="BXJ36" s="56"/>
      <c r="BXK36" s="56"/>
      <c r="BXL36" s="56"/>
      <c r="BXM36" s="56"/>
      <c r="BXN36" s="56"/>
      <c r="BXO36" s="56"/>
      <c r="BXP36" s="56"/>
      <c r="BXQ36" s="56"/>
      <c r="BXR36" s="56"/>
      <c r="BXS36" s="56"/>
      <c r="BXT36" s="56"/>
      <c r="BXU36" s="56"/>
      <c r="BXV36" s="56"/>
      <c r="BXW36" s="56"/>
      <c r="BXX36" s="56"/>
      <c r="BXY36" s="56"/>
      <c r="BXZ36" s="56"/>
      <c r="BYA36" s="56"/>
      <c r="BYB36" s="56"/>
      <c r="BYC36" s="56"/>
      <c r="BYD36" s="56"/>
      <c r="BYE36" s="56"/>
      <c r="BYF36" s="56"/>
      <c r="BYG36" s="56"/>
      <c r="BYH36" s="56"/>
      <c r="BYI36" s="56"/>
      <c r="BYJ36" s="56"/>
      <c r="BYK36" s="56"/>
      <c r="BYL36" s="56"/>
      <c r="BYM36" s="56"/>
      <c r="BYN36" s="56"/>
      <c r="BYO36" s="56"/>
      <c r="BYP36" s="56"/>
      <c r="BYQ36" s="56"/>
      <c r="BYR36" s="56"/>
      <c r="BYS36" s="56"/>
      <c r="BYT36" s="56"/>
      <c r="BYU36" s="56"/>
      <c r="BYV36" s="56"/>
      <c r="BYW36" s="56"/>
      <c r="BYX36" s="56"/>
      <c r="BYY36" s="56"/>
      <c r="BYZ36" s="56"/>
      <c r="BZA36" s="56"/>
      <c r="BZB36" s="56"/>
      <c r="BZC36" s="56"/>
      <c r="BZD36" s="56"/>
      <c r="BZE36" s="56"/>
      <c r="BZF36" s="56"/>
      <c r="BZG36" s="56"/>
      <c r="BZH36" s="56"/>
      <c r="BZI36" s="56"/>
      <c r="BZJ36" s="56"/>
      <c r="BZK36" s="56"/>
      <c r="BZL36" s="56"/>
      <c r="BZM36" s="56"/>
      <c r="BZN36" s="56"/>
      <c r="BZO36" s="56"/>
      <c r="BZP36" s="56"/>
      <c r="BZQ36" s="56"/>
      <c r="BZR36" s="56"/>
      <c r="BZS36" s="56"/>
      <c r="BZT36" s="56"/>
      <c r="BZU36" s="56"/>
      <c r="BZV36" s="56"/>
      <c r="BZW36" s="56"/>
      <c r="BZX36" s="56"/>
      <c r="BZY36" s="56"/>
      <c r="BZZ36" s="56"/>
      <c r="CAA36" s="56"/>
      <c r="CAB36" s="56"/>
      <c r="CAC36" s="56"/>
      <c r="CAD36" s="56"/>
      <c r="CAE36" s="56"/>
      <c r="CAF36" s="56"/>
      <c r="CAG36" s="56"/>
      <c r="CAH36" s="56"/>
      <c r="CAI36" s="56"/>
      <c r="CAJ36" s="56"/>
      <c r="CAK36" s="56"/>
      <c r="CAL36" s="56"/>
      <c r="CAM36" s="56"/>
      <c r="CAN36" s="56"/>
      <c r="CAO36" s="56"/>
      <c r="CAP36" s="56"/>
      <c r="CAQ36" s="56"/>
      <c r="CAR36" s="56"/>
      <c r="CAS36" s="56"/>
      <c r="CAT36" s="56"/>
      <c r="CAU36" s="56"/>
      <c r="CAV36" s="56"/>
      <c r="CAW36" s="56"/>
      <c r="CAX36" s="56"/>
      <c r="CAY36" s="56"/>
      <c r="CAZ36" s="56"/>
      <c r="CBA36" s="56"/>
      <c r="CBB36" s="56"/>
      <c r="CBC36" s="56"/>
      <c r="CBD36" s="56"/>
      <c r="CBE36" s="56"/>
      <c r="CBF36" s="56"/>
      <c r="CBG36" s="56"/>
      <c r="CBH36" s="56"/>
      <c r="CBI36" s="56"/>
      <c r="CBJ36" s="56"/>
      <c r="CBK36" s="56"/>
      <c r="CBL36" s="56"/>
      <c r="CBM36" s="56"/>
      <c r="CBN36" s="56"/>
      <c r="CBO36" s="56"/>
      <c r="CBP36" s="56"/>
      <c r="CBQ36" s="56"/>
      <c r="CBR36" s="56"/>
      <c r="CBS36" s="56"/>
      <c r="CBT36" s="56"/>
      <c r="CBU36" s="56"/>
      <c r="CBV36" s="56"/>
      <c r="CBW36" s="56"/>
      <c r="CBX36" s="56"/>
      <c r="CBY36" s="56"/>
      <c r="CBZ36" s="56"/>
      <c r="CCA36" s="56"/>
      <c r="CCB36" s="56"/>
      <c r="CCC36" s="56"/>
      <c r="CCD36" s="56"/>
      <c r="CCE36" s="56"/>
      <c r="CCF36" s="56"/>
      <c r="CCG36" s="56"/>
      <c r="CCH36" s="56"/>
      <c r="CCI36" s="56"/>
      <c r="CCJ36" s="56"/>
      <c r="CCK36" s="56"/>
      <c r="CCL36" s="56"/>
      <c r="CCM36" s="56"/>
      <c r="CCN36" s="56"/>
      <c r="CCO36" s="56"/>
      <c r="CCP36" s="56"/>
      <c r="CCQ36" s="56"/>
      <c r="CCR36" s="56"/>
      <c r="CCS36" s="56"/>
      <c r="CCT36" s="56"/>
      <c r="CCU36" s="56"/>
      <c r="CCV36" s="56"/>
      <c r="CCW36" s="56"/>
      <c r="CCX36" s="56"/>
      <c r="CCY36" s="56"/>
      <c r="CCZ36" s="56"/>
      <c r="CDA36" s="56"/>
      <c r="CDB36" s="56"/>
      <c r="CDC36" s="56"/>
      <c r="CDD36" s="56"/>
      <c r="CDE36" s="56"/>
      <c r="CDF36" s="56"/>
      <c r="CDG36" s="56"/>
      <c r="CDH36" s="56"/>
      <c r="CDI36" s="56"/>
      <c r="CDJ36" s="56"/>
      <c r="CDK36" s="56"/>
      <c r="CDL36" s="56"/>
      <c r="CDM36" s="56"/>
      <c r="CDN36" s="56"/>
      <c r="CDO36" s="56"/>
      <c r="CDP36" s="56"/>
      <c r="CDQ36" s="56"/>
      <c r="CDR36" s="56"/>
      <c r="CDS36" s="56"/>
      <c r="CDT36" s="56"/>
      <c r="CDU36" s="56"/>
      <c r="CDV36" s="56"/>
      <c r="CDW36" s="56"/>
      <c r="CDX36" s="56"/>
      <c r="CDY36" s="56"/>
      <c r="CDZ36" s="56"/>
      <c r="CEA36" s="56"/>
      <c r="CEB36" s="56"/>
      <c r="CEC36" s="56"/>
      <c r="CED36" s="56"/>
      <c r="CEE36" s="56"/>
      <c r="CEF36" s="56"/>
      <c r="CEG36" s="56"/>
      <c r="CEH36" s="56"/>
      <c r="CEI36" s="56"/>
      <c r="CEJ36" s="56"/>
      <c r="CEK36" s="56"/>
      <c r="CEL36" s="56"/>
      <c r="CEM36" s="56"/>
      <c r="CEN36" s="56"/>
      <c r="CEO36" s="56"/>
      <c r="CEP36" s="56"/>
      <c r="CEQ36" s="56"/>
      <c r="CER36" s="56"/>
      <c r="CES36" s="56"/>
      <c r="CET36" s="56"/>
      <c r="CEU36" s="56"/>
      <c r="CEV36" s="56"/>
      <c r="CEW36" s="56"/>
      <c r="CEX36" s="56"/>
      <c r="CEY36" s="56"/>
      <c r="CEZ36" s="56"/>
      <c r="CFA36" s="56"/>
      <c r="CFB36" s="56"/>
      <c r="CFC36" s="56"/>
      <c r="CFD36" s="56"/>
      <c r="CFE36" s="56"/>
      <c r="CFF36" s="56"/>
      <c r="CFG36" s="56"/>
      <c r="CFH36" s="56"/>
      <c r="CFI36" s="56"/>
      <c r="CFJ36" s="56"/>
      <c r="CFK36" s="56"/>
      <c r="CFL36" s="56"/>
      <c r="CFM36" s="56"/>
      <c r="CFN36" s="56"/>
      <c r="CFO36" s="56"/>
      <c r="CFP36" s="56"/>
      <c r="CFQ36" s="56"/>
      <c r="CFR36" s="56"/>
      <c r="CFS36" s="56"/>
      <c r="CFT36" s="56"/>
      <c r="CFU36" s="56"/>
      <c r="CFV36" s="56"/>
      <c r="CFW36" s="56"/>
      <c r="CFX36" s="56"/>
      <c r="CFY36" s="56"/>
      <c r="CFZ36" s="56"/>
      <c r="CGA36" s="56"/>
      <c r="CGB36" s="56"/>
      <c r="CGC36" s="56"/>
      <c r="CGD36" s="56"/>
      <c r="CGE36" s="56"/>
      <c r="CGF36" s="56"/>
      <c r="CGG36" s="56"/>
      <c r="CGH36" s="56"/>
      <c r="CGI36" s="56"/>
      <c r="CGJ36" s="56"/>
      <c r="CGK36" s="56"/>
      <c r="CGL36" s="56"/>
      <c r="CGM36" s="56"/>
      <c r="CGN36" s="56"/>
      <c r="CGO36" s="56"/>
      <c r="CGP36" s="56"/>
      <c r="CGQ36" s="56"/>
      <c r="CGR36" s="56"/>
      <c r="CGS36" s="56"/>
      <c r="CGT36" s="56"/>
      <c r="CGU36" s="56"/>
      <c r="CGV36" s="56"/>
      <c r="CGW36" s="56"/>
      <c r="CGX36" s="56"/>
      <c r="CGY36" s="56"/>
      <c r="CGZ36" s="56"/>
      <c r="CHA36" s="56"/>
      <c r="CHB36" s="56"/>
      <c r="CHC36" s="56"/>
      <c r="CHD36" s="56"/>
      <c r="CHE36" s="56"/>
      <c r="CHF36" s="56"/>
      <c r="CHG36" s="56"/>
      <c r="CHH36" s="56"/>
      <c r="CHI36" s="56"/>
      <c r="CHJ36" s="56"/>
      <c r="CHK36" s="56"/>
      <c r="CHL36" s="56"/>
      <c r="CHM36" s="56"/>
      <c r="CHN36" s="56"/>
      <c r="CHO36" s="56"/>
      <c r="CHP36" s="56"/>
      <c r="CHQ36" s="56"/>
      <c r="CHR36" s="56"/>
      <c r="CHS36" s="56"/>
      <c r="CHT36" s="56"/>
      <c r="CHU36" s="56"/>
      <c r="CHV36" s="56"/>
      <c r="CHW36" s="56"/>
      <c r="CHX36" s="56"/>
      <c r="CHY36" s="56"/>
      <c r="CHZ36" s="56"/>
      <c r="CIA36" s="56"/>
      <c r="CIB36" s="56"/>
      <c r="CIC36" s="56"/>
      <c r="CID36" s="56"/>
      <c r="CIE36" s="56"/>
      <c r="CIF36" s="56"/>
      <c r="CIG36" s="56"/>
      <c r="CIH36" s="56"/>
      <c r="CII36" s="56"/>
      <c r="CIJ36" s="56"/>
      <c r="CIK36" s="56"/>
      <c r="CIL36" s="56"/>
      <c r="CIM36" s="56"/>
      <c r="CIN36" s="56"/>
      <c r="CIO36" s="56"/>
      <c r="CIP36" s="56"/>
      <c r="CIQ36" s="56"/>
      <c r="CIR36" s="56"/>
      <c r="CIS36" s="56"/>
      <c r="CIT36" s="56"/>
      <c r="CIU36" s="56"/>
      <c r="CIV36" s="56"/>
      <c r="CIW36" s="56"/>
      <c r="CIX36" s="56"/>
      <c r="CIY36" s="56"/>
      <c r="CIZ36" s="56"/>
      <c r="CJA36" s="56"/>
      <c r="CJB36" s="56"/>
      <c r="CJC36" s="56"/>
      <c r="CJD36" s="56"/>
      <c r="CJE36" s="56"/>
      <c r="CJF36" s="56"/>
      <c r="CJG36" s="56"/>
      <c r="CJH36" s="56"/>
      <c r="CJI36" s="56"/>
      <c r="CJJ36" s="56"/>
      <c r="CJK36" s="56"/>
      <c r="CJL36" s="56"/>
      <c r="CJM36" s="56"/>
      <c r="CJN36" s="56"/>
      <c r="CJO36" s="56"/>
      <c r="CJP36" s="56"/>
      <c r="CJQ36" s="56"/>
      <c r="CJR36" s="56"/>
      <c r="CJS36" s="56"/>
      <c r="CJT36" s="56"/>
      <c r="CJU36" s="56"/>
      <c r="CJV36" s="56"/>
      <c r="CJW36" s="56"/>
      <c r="CJX36" s="56"/>
      <c r="CJY36" s="56"/>
      <c r="CJZ36" s="56"/>
      <c r="CKA36" s="56"/>
      <c r="CKB36" s="56"/>
      <c r="CKC36" s="56"/>
      <c r="CKD36" s="56"/>
      <c r="CKE36" s="56"/>
      <c r="CKF36" s="56"/>
      <c r="CKG36" s="56"/>
      <c r="CKH36" s="56"/>
      <c r="CKI36" s="56"/>
      <c r="CKJ36" s="56"/>
      <c r="CKK36" s="56"/>
      <c r="CKL36" s="56"/>
      <c r="CKM36" s="56"/>
      <c r="CKN36" s="56"/>
      <c r="CKO36" s="56"/>
      <c r="CKP36" s="56"/>
      <c r="CKQ36" s="56"/>
      <c r="CKR36" s="56"/>
      <c r="CKS36" s="56"/>
      <c r="CKT36" s="56"/>
      <c r="CKU36" s="56"/>
      <c r="CKV36" s="56"/>
      <c r="CKW36" s="56"/>
      <c r="CKX36" s="56"/>
      <c r="CKY36" s="56"/>
      <c r="CKZ36" s="56"/>
      <c r="CLA36" s="56"/>
      <c r="CLB36" s="56"/>
      <c r="CLC36" s="56"/>
      <c r="CLD36" s="56"/>
      <c r="CLE36" s="56"/>
      <c r="CLF36" s="56"/>
      <c r="CLG36" s="56"/>
      <c r="CLH36" s="56"/>
      <c r="CLI36" s="56"/>
      <c r="CLJ36" s="56"/>
      <c r="CLK36" s="56"/>
      <c r="CLL36" s="56"/>
      <c r="CLM36" s="56"/>
      <c r="CLN36" s="56"/>
      <c r="CLO36" s="56"/>
      <c r="CLP36" s="56"/>
      <c r="CLQ36" s="56"/>
      <c r="CLR36" s="56"/>
      <c r="CLS36" s="56"/>
      <c r="CLT36" s="56"/>
      <c r="CLU36" s="56"/>
      <c r="CLV36" s="56"/>
      <c r="CLW36" s="56"/>
      <c r="CLX36" s="56"/>
      <c r="CLY36" s="56"/>
      <c r="CLZ36" s="56"/>
      <c r="CMA36" s="56"/>
      <c r="CMB36" s="56"/>
      <c r="CMC36" s="56"/>
      <c r="CMD36" s="56"/>
      <c r="CME36" s="56"/>
      <c r="CMF36" s="56"/>
      <c r="CMG36" s="56"/>
      <c r="CMH36" s="56"/>
      <c r="CMI36" s="56"/>
      <c r="CMJ36" s="56"/>
      <c r="CMK36" s="56"/>
      <c r="CML36" s="56"/>
      <c r="CMM36" s="56"/>
      <c r="CMN36" s="56"/>
      <c r="CMO36" s="56"/>
      <c r="CMP36" s="56"/>
      <c r="CMQ36" s="56"/>
      <c r="CMR36" s="56"/>
      <c r="CMS36" s="56"/>
      <c r="CMT36" s="56"/>
      <c r="CMU36" s="56"/>
      <c r="CMV36" s="56"/>
      <c r="CMW36" s="56"/>
      <c r="CMX36" s="56"/>
      <c r="CMY36" s="56"/>
      <c r="CMZ36" s="56"/>
      <c r="CNA36" s="56"/>
      <c r="CNB36" s="56"/>
      <c r="CNC36" s="56"/>
      <c r="CND36" s="56"/>
      <c r="CNE36" s="56"/>
      <c r="CNF36" s="56"/>
      <c r="CNG36" s="56"/>
      <c r="CNH36" s="56"/>
      <c r="CNI36" s="56"/>
      <c r="CNJ36" s="56"/>
      <c r="CNK36" s="56"/>
      <c r="CNL36" s="56"/>
      <c r="CNM36" s="56"/>
      <c r="CNN36" s="56"/>
      <c r="CNO36" s="56"/>
      <c r="CNP36" s="56"/>
      <c r="CNQ36" s="56"/>
      <c r="CNR36" s="56"/>
      <c r="CNS36" s="56"/>
      <c r="CNT36" s="56"/>
      <c r="CNU36" s="56"/>
      <c r="CNV36" s="56"/>
      <c r="CNW36" s="56"/>
      <c r="CNX36" s="56"/>
      <c r="CNY36" s="56"/>
      <c r="CNZ36" s="56"/>
      <c r="COA36" s="56"/>
      <c r="COB36" s="56"/>
      <c r="COC36" s="56"/>
      <c r="COD36" s="56"/>
      <c r="COE36" s="56"/>
      <c r="COF36" s="56"/>
      <c r="COG36" s="56"/>
      <c r="COH36" s="56"/>
      <c r="COI36" s="56"/>
      <c r="COJ36" s="56"/>
      <c r="COK36" s="56"/>
      <c r="COL36" s="56"/>
      <c r="COM36" s="56"/>
      <c r="CON36" s="56"/>
      <c r="COO36" s="56"/>
      <c r="COP36" s="56"/>
      <c r="COQ36" s="56"/>
      <c r="COR36" s="56"/>
      <c r="COS36" s="56"/>
      <c r="COT36" s="56"/>
      <c r="COU36" s="56"/>
      <c r="COV36" s="56"/>
      <c r="COW36" s="56"/>
      <c r="COX36" s="56"/>
      <c r="COY36" s="56"/>
      <c r="COZ36" s="56"/>
      <c r="CPA36" s="56"/>
      <c r="CPB36" s="56"/>
      <c r="CPC36" s="56"/>
      <c r="CPD36" s="56"/>
      <c r="CPE36" s="56"/>
      <c r="CPF36" s="56"/>
      <c r="CPG36" s="56"/>
      <c r="CPH36" s="56"/>
      <c r="CPI36" s="56"/>
      <c r="CPJ36" s="56"/>
      <c r="CPK36" s="56"/>
      <c r="CPL36" s="56"/>
      <c r="CPM36" s="56"/>
      <c r="CPN36" s="56"/>
      <c r="CPO36" s="56"/>
      <c r="CPP36" s="56"/>
      <c r="CPQ36" s="56"/>
      <c r="CPR36" s="56"/>
      <c r="CPS36" s="56"/>
      <c r="CPT36" s="56"/>
      <c r="CPU36" s="56"/>
      <c r="CPV36" s="56"/>
      <c r="CPW36" s="56"/>
      <c r="CPX36" s="56"/>
      <c r="CPY36" s="56"/>
      <c r="CPZ36" s="56"/>
      <c r="CQA36" s="56"/>
      <c r="CQB36" s="56"/>
      <c r="CQC36" s="56"/>
      <c r="CQD36" s="56"/>
      <c r="CQE36" s="56"/>
      <c r="CQF36" s="56"/>
      <c r="CQG36" s="56"/>
      <c r="CQH36" s="56"/>
      <c r="CQI36" s="56"/>
      <c r="CQJ36" s="56"/>
      <c r="CQK36" s="56"/>
      <c r="CQL36" s="56"/>
      <c r="CQM36" s="56"/>
      <c r="CQN36" s="56"/>
      <c r="CQO36" s="56"/>
      <c r="CQP36" s="56"/>
      <c r="CQQ36" s="56"/>
      <c r="CQR36" s="56"/>
      <c r="CQS36" s="56"/>
      <c r="CQT36" s="56"/>
      <c r="CQU36" s="56"/>
      <c r="CQV36" s="56"/>
      <c r="CQW36" s="56"/>
      <c r="CQX36" s="56"/>
      <c r="CQY36" s="56"/>
      <c r="CQZ36" s="56"/>
      <c r="CRA36" s="56"/>
      <c r="CRB36" s="56"/>
      <c r="CRC36" s="56"/>
      <c r="CRD36" s="56"/>
      <c r="CRE36" s="56"/>
      <c r="CRF36" s="56"/>
      <c r="CRG36" s="56"/>
      <c r="CRH36" s="56"/>
      <c r="CRI36" s="56"/>
      <c r="CRJ36" s="56"/>
      <c r="CRK36" s="56"/>
      <c r="CRL36" s="56"/>
      <c r="CRM36" s="56"/>
      <c r="CRN36" s="56"/>
      <c r="CRO36" s="56"/>
      <c r="CRP36" s="56"/>
      <c r="CRQ36" s="56"/>
      <c r="CRR36" s="56"/>
      <c r="CRS36" s="56"/>
      <c r="CRT36" s="56"/>
      <c r="CRU36" s="56"/>
      <c r="CRV36" s="56"/>
      <c r="CRW36" s="56"/>
      <c r="CRX36" s="56"/>
      <c r="CRY36" s="56"/>
      <c r="CRZ36" s="56"/>
      <c r="CSA36" s="56"/>
      <c r="CSB36" s="56"/>
      <c r="CSC36" s="56"/>
      <c r="CSD36" s="56"/>
      <c r="CSE36" s="56"/>
      <c r="CSF36" s="56"/>
      <c r="CSG36" s="56"/>
      <c r="CSH36" s="56"/>
      <c r="CSI36" s="56"/>
      <c r="CSJ36" s="56"/>
      <c r="CSK36" s="56"/>
      <c r="CSL36" s="56"/>
      <c r="CSM36" s="56"/>
      <c r="CSN36" s="56"/>
      <c r="CSO36" s="56"/>
      <c r="CSP36" s="56"/>
      <c r="CSQ36" s="56"/>
      <c r="CSR36" s="56"/>
      <c r="CSS36" s="56"/>
      <c r="CST36" s="56"/>
      <c r="CSU36" s="56"/>
      <c r="CSV36" s="56"/>
      <c r="CSW36" s="56"/>
      <c r="CSX36" s="56"/>
      <c r="CSY36" s="56"/>
      <c r="CSZ36" s="56"/>
      <c r="CTA36" s="56"/>
      <c r="CTB36" s="56"/>
      <c r="CTC36" s="56"/>
      <c r="CTD36" s="56"/>
      <c r="CTE36" s="56"/>
      <c r="CTF36" s="56"/>
      <c r="CTG36" s="56"/>
      <c r="CTH36" s="56"/>
      <c r="CTI36" s="56"/>
      <c r="CTJ36" s="56"/>
      <c r="CTK36" s="56"/>
      <c r="CTL36" s="56"/>
      <c r="CTM36" s="56"/>
      <c r="CTN36" s="56"/>
      <c r="CTO36" s="56"/>
      <c r="CTP36" s="56"/>
      <c r="CTQ36" s="56"/>
      <c r="CTR36" s="56"/>
      <c r="CTS36" s="56"/>
      <c r="CTT36" s="56"/>
      <c r="CTU36" s="56"/>
      <c r="CTV36" s="56"/>
      <c r="CTW36" s="56"/>
      <c r="CTX36" s="56"/>
      <c r="CTY36" s="56"/>
      <c r="CTZ36" s="56"/>
      <c r="CUA36" s="56"/>
      <c r="CUB36" s="56"/>
      <c r="CUC36" s="56"/>
      <c r="CUD36" s="56"/>
      <c r="CUE36" s="56"/>
      <c r="CUF36" s="56"/>
      <c r="CUG36" s="56"/>
      <c r="CUH36" s="56"/>
      <c r="CUI36" s="56"/>
      <c r="CUJ36" s="56"/>
      <c r="CUK36" s="56"/>
      <c r="CUL36" s="56"/>
      <c r="CUM36" s="56"/>
      <c r="CUN36" s="56"/>
      <c r="CUO36" s="56"/>
      <c r="CUP36" s="56"/>
      <c r="CUQ36" s="56"/>
      <c r="CUR36" s="56"/>
      <c r="CUS36" s="56"/>
      <c r="CUT36" s="56"/>
      <c r="CUU36" s="56"/>
      <c r="CUV36" s="56"/>
      <c r="CUW36" s="56"/>
      <c r="CUX36" s="56"/>
      <c r="CUY36" s="56"/>
      <c r="CUZ36" s="56"/>
      <c r="CVA36" s="56"/>
      <c r="CVB36" s="56"/>
      <c r="CVC36" s="56"/>
      <c r="CVD36" s="56"/>
      <c r="CVE36" s="56"/>
      <c r="CVF36" s="56"/>
      <c r="CVG36" s="56"/>
      <c r="CVH36" s="56"/>
      <c r="CVI36" s="56"/>
      <c r="CVJ36" s="56"/>
      <c r="CVK36" s="56"/>
      <c r="CVL36" s="56"/>
      <c r="CVM36" s="56"/>
      <c r="CVN36" s="56"/>
      <c r="CVO36" s="56"/>
      <c r="CVP36" s="56"/>
      <c r="CVQ36" s="56"/>
      <c r="CVR36" s="56"/>
      <c r="CVS36" s="56"/>
      <c r="CVT36" s="56"/>
      <c r="CVU36" s="56"/>
      <c r="CVV36" s="56"/>
      <c r="CVW36" s="56"/>
      <c r="CVX36" s="56"/>
      <c r="CVY36" s="56"/>
      <c r="CVZ36" s="56"/>
      <c r="CWA36" s="56"/>
      <c r="CWB36" s="56"/>
      <c r="CWC36" s="56"/>
      <c r="CWD36" s="56"/>
      <c r="CWE36" s="56"/>
      <c r="CWF36" s="56"/>
      <c r="CWG36" s="56"/>
      <c r="CWH36" s="56"/>
      <c r="CWI36" s="56"/>
      <c r="CWJ36" s="56"/>
      <c r="CWK36" s="56"/>
      <c r="CWL36" s="56"/>
      <c r="CWM36" s="56"/>
      <c r="CWN36" s="56"/>
      <c r="CWO36" s="56"/>
      <c r="CWP36" s="56"/>
      <c r="CWQ36" s="56"/>
      <c r="CWR36" s="56"/>
      <c r="CWS36" s="56"/>
      <c r="CWT36" s="56"/>
      <c r="CWU36" s="56"/>
      <c r="CWV36" s="56"/>
      <c r="CWW36" s="56"/>
      <c r="CWX36" s="56"/>
      <c r="CWY36" s="56"/>
      <c r="CWZ36" s="56"/>
      <c r="CXA36" s="56"/>
      <c r="CXB36" s="56"/>
      <c r="CXC36" s="56"/>
      <c r="CXD36" s="56"/>
      <c r="CXE36" s="56"/>
      <c r="CXF36" s="56"/>
      <c r="CXG36" s="56"/>
      <c r="CXH36" s="56"/>
      <c r="CXI36" s="56"/>
      <c r="CXJ36" s="56"/>
      <c r="CXK36" s="56"/>
      <c r="CXL36" s="56"/>
      <c r="CXM36" s="56"/>
      <c r="CXN36" s="56"/>
      <c r="CXO36" s="56"/>
      <c r="CXP36" s="56"/>
      <c r="CXQ36" s="56"/>
      <c r="CXR36" s="56"/>
      <c r="CXS36" s="56"/>
      <c r="CXT36" s="56"/>
      <c r="CXU36" s="56"/>
      <c r="CXV36" s="56"/>
      <c r="CXW36" s="56"/>
      <c r="CXX36" s="56"/>
      <c r="CXY36" s="56"/>
      <c r="CXZ36" s="56"/>
      <c r="CYA36" s="56"/>
      <c r="CYB36" s="56"/>
      <c r="CYC36" s="56"/>
      <c r="CYD36" s="56"/>
      <c r="CYE36" s="56"/>
      <c r="CYF36" s="56"/>
      <c r="CYG36" s="56"/>
      <c r="CYH36" s="56"/>
      <c r="CYI36" s="56"/>
      <c r="CYJ36" s="56"/>
      <c r="CYK36" s="56"/>
      <c r="CYL36" s="56"/>
      <c r="CYM36" s="56"/>
      <c r="CYN36" s="56"/>
      <c r="CYO36" s="56"/>
      <c r="CYP36" s="56"/>
      <c r="CYQ36" s="56"/>
      <c r="CYR36" s="56"/>
      <c r="CYS36" s="56"/>
      <c r="CYT36" s="56"/>
      <c r="CYU36" s="56"/>
      <c r="CYV36" s="56"/>
      <c r="CYW36" s="56"/>
      <c r="CYX36" s="56"/>
      <c r="CYY36" s="56"/>
      <c r="CYZ36" s="56"/>
      <c r="CZA36" s="56"/>
      <c r="CZB36" s="56"/>
      <c r="CZC36" s="56"/>
      <c r="CZD36" s="56"/>
      <c r="CZE36" s="56"/>
      <c r="CZF36" s="56"/>
      <c r="CZG36" s="56"/>
      <c r="CZH36" s="56"/>
      <c r="CZI36" s="56"/>
      <c r="CZJ36" s="56"/>
      <c r="CZK36" s="56"/>
      <c r="CZL36" s="56"/>
      <c r="CZM36" s="56"/>
      <c r="CZN36" s="56"/>
      <c r="CZO36" s="56"/>
      <c r="CZP36" s="56"/>
      <c r="CZQ36" s="56"/>
      <c r="CZR36" s="56"/>
      <c r="CZS36" s="56"/>
      <c r="CZT36" s="56"/>
      <c r="CZU36" s="56"/>
      <c r="CZV36" s="56"/>
      <c r="CZW36" s="56"/>
      <c r="CZX36" s="56"/>
      <c r="CZY36" s="56"/>
      <c r="CZZ36" s="56"/>
      <c r="DAA36" s="56"/>
      <c r="DAB36" s="56"/>
      <c r="DAC36" s="56"/>
      <c r="DAD36" s="56"/>
      <c r="DAE36" s="56"/>
      <c r="DAF36" s="56"/>
      <c r="DAG36" s="56"/>
      <c r="DAH36" s="56"/>
      <c r="DAI36" s="56"/>
      <c r="DAJ36" s="56"/>
      <c r="DAK36" s="56"/>
      <c r="DAL36" s="56"/>
      <c r="DAM36" s="56"/>
      <c r="DAN36" s="56"/>
      <c r="DAO36" s="56"/>
      <c r="DAP36" s="56"/>
      <c r="DAQ36" s="56"/>
      <c r="DAR36" s="56"/>
      <c r="DAS36" s="56"/>
      <c r="DAT36" s="56"/>
      <c r="DAU36" s="56"/>
      <c r="DAV36" s="56"/>
      <c r="DAW36" s="56"/>
      <c r="DAX36" s="56"/>
      <c r="DAY36" s="56"/>
      <c r="DAZ36" s="56"/>
      <c r="DBA36" s="56"/>
      <c r="DBB36" s="56"/>
      <c r="DBC36" s="56"/>
      <c r="DBD36" s="56"/>
      <c r="DBE36" s="56"/>
      <c r="DBF36" s="56"/>
      <c r="DBG36" s="56"/>
      <c r="DBH36" s="56"/>
      <c r="DBI36" s="56"/>
      <c r="DBJ36" s="56"/>
      <c r="DBK36" s="56"/>
      <c r="DBL36" s="56"/>
      <c r="DBM36" s="56"/>
      <c r="DBN36" s="56"/>
      <c r="DBO36" s="56"/>
      <c r="DBP36" s="56"/>
      <c r="DBQ36" s="56"/>
      <c r="DBR36" s="56"/>
      <c r="DBS36" s="56"/>
      <c r="DBT36" s="56"/>
      <c r="DBU36" s="56"/>
      <c r="DBV36" s="56"/>
      <c r="DBW36" s="56"/>
      <c r="DBX36" s="56"/>
      <c r="DBY36" s="56"/>
      <c r="DBZ36" s="56"/>
      <c r="DCA36" s="56"/>
      <c r="DCB36" s="56"/>
      <c r="DCC36" s="56"/>
      <c r="DCD36" s="56"/>
      <c r="DCE36" s="56"/>
      <c r="DCF36" s="56"/>
      <c r="DCG36" s="56"/>
      <c r="DCH36" s="56"/>
      <c r="DCI36" s="56"/>
      <c r="DCJ36" s="56"/>
      <c r="DCK36" s="56"/>
      <c r="DCL36" s="56"/>
      <c r="DCM36" s="56"/>
      <c r="DCN36" s="56"/>
      <c r="DCO36" s="56"/>
      <c r="DCP36" s="56"/>
      <c r="DCQ36" s="56"/>
      <c r="DCR36" s="56"/>
      <c r="DCS36" s="56"/>
      <c r="DCT36" s="56"/>
      <c r="DCU36" s="56"/>
      <c r="DCV36" s="56"/>
      <c r="DCW36" s="56"/>
      <c r="DCX36" s="56"/>
      <c r="DCY36" s="56"/>
      <c r="DCZ36" s="56"/>
      <c r="DDA36" s="56"/>
      <c r="DDB36" s="56"/>
      <c r="DDC36" s="56"/>
      <c r="DDD36" s="56"/>
      <c r="DDE36" s="56"/>
      <c r="DDF36" s="56"/>
      <c r="DDG36" s="56"/>
      <c r="DDH36" s="56"/>
      <c r="DDI36" s="56"/>
      <c r="DDJ36" s="56"/>
      <c r="DDK36" s="56"/>
      <c r="DDL36" s="56"/>
      <c r="DDM36" s="56"/>
      <c r="DDN36" s="56"/>
      <c r="DDO36" s="56"/>
      <c r="DDP36" s="56"/>
      <c r="DDQ36" s="56"/>
      <c r="DDR36" s="56"/>
      <c r="DDS36" s="56"/>
      <c r="DDT36" s="56"/>
      <c r="DDU36" s="56"/>
      <c r="DDV36" s="56"/>
      <c r="DDW36" s="56"/>
      <c r="DDX36" s="56"/>
      <c r="DDY36" s="56"/>
      <c r="DDZ36" s="56"/>
      <c r="DEA36" s="56"/>
      <c r="DEB36" s="56"/>
      <c r="DEC36" s="56"/>
      <c r="DED36" s="56"/>
      <c r="DEE36" s="56"/>
      <c r="DEF36" s="56"/>
      <c r="DEG36" s="56"/>
      <c r="DEH36" s="56"/>
      <c r="DEI36" s="56"/>
      <c r="DEJ36" s="56"/>
      <c r="DEK36" s="56"/>
      <c r="DEL36" s="56"/>
      <c r="DEM36" s="56"/>
      <c r="DEN36" s="56"/>
      <c r="DEO36" s="56"/>
      <c r="DEP36" s="56"/>
      <c r="DEQ36" s="56"/>
      <c r="DER36" s="56"/>
      <c r="DES36" s="56"/>
      <c r="DET36" s="56"/>
      <c r="DEU36" s="56"/>
      <c r="DEV36" s="56"/>
      <c r="DEW36" s="56"/>
      <c r="DEX36" s="56"/>
      <c r="DEY36" s="56"/>
      <c r="DEZ36" s="56"/>
      <c r="DFA36" s="56"/>
      <c r="DFB36" s="56"/>
      <c r="DFC36" s="56"/>
      <c r="DFD36" s="56"/>
      <c r="DFE36" s="56"/>
      <c r="DFF36" s="56"/>
      <c r="DFG36" s="56"/>
      <c r="DFH36" s="56"/>
      <c r="DFI36" s="56"/>
      <c r="DFJ36" s="56"/>
      <c r="DFK36" s="56"/>
      <c r="DFL36" s="56"/>
      <c r="DFM36" s="56"/>
      <c r="DFN36" s="56"/>
      <c r="DFO36" s="56"/>
      <c r="DFP36" s="56"/>
      <c r="DFQ36" s="56"/>
      <c r="DFR36" s="56"/>
      <c r="DFS36" s="56"/>
      <c r="DFT36" s="56"/>
      <c r="DFU36" s="56"/>
      <c r="DFV36" s="56"/>
      <c r="DFW36" s="56"/>
      <c r="DFX36" s="56"/>
      <c r="DFY36" s="56"/>
      <c r="DFZ36" s="56"/>
      <c r="DGA36" s="56"/>
      <c r="DGB36" s="56"/>
      <c r="DGC36" s="56"/>
      <c r="DGD36" s="56"/>
      <c r="DGE36" s="56"/>
      <c r="DGF36" s="56"/>
      <c r="DGG36" s="56"/>
      <c r="DGH36" s="56"/>
      <c r="DGI36" s="56"/>
      <c r="DGJ36" s="56"/>
      <c r="DGK36" s="56"/>
      <c r="DGL36" s="56"/>
      <c r="DGM36" s="56"/>
      <c r="DGN36" s="56"/>
      <c r="DGO36" s="56"/>
      <c r="DGP36" s="56"/>
      <c r="DGQ36" s="56"/>
      <c r="DGR36" s="56"/>
      <c r="DGS36" s="56"/>
      <c r="DGT36" s="56"/>
      <c r="DGU36" s="56"/>
      <c r="DGV36" s="56"/>
      <c r="DGW36" s="56"/>
      <c r="DGX36" s="56"/>
      <c r="DGY36" s="56"/>
      <c r="DGZ36" s="56"/>
      <c r="DHA36" s="56"/>
      <c r="DHB36" s="56"/>
      <c r="DHC36" s="56"/>
      <c r="DHD36" s="56"/>
      <c r="DHE36" s="56"/>
      <c r="DHF36" s="56"/>
      <c r="DHG36" s="56"/>
      <c r="DHH36" s="56"/>
      <c r="DHI36" s="56"/>
      <c r="DHJ36" s="56"/>
      <c r="DHK36" s="56"/>
      <c r="DHL36" s="56"/>
      <c r="DHM36" s="56"/>
      <c r="DHN36" s="56"/>
      <c r="DHO36" s="56"/>
      <c r="DHP36" s="56"/>
      <c r="DHQ36" s="56"/>
      <c r="DHR36" s="56"/>
      <c r="DHS36" s="56"/>
      <c r="DHT36" s="56"/>
      <c r="DHU36" s="56"/>
      <c r="DHV36" s="56"/>
      <c r="DHW36" s="56"/>
      <c r="DHX36" s="56"/>
      <c r="DHY36" s="56"/>
      <c r="DHZ36" s="56"/>
      <c r="DIA36" s="56"/>
      <c r="DIB36" s="56"/>
      <c r="DIC36" s="56"/>
      <c r="DID36" s="56"/>
      <c r="DIE36" s="56"/>
      <c r="DIF36" s="56"/>
      <c r="DIG36" s="56"/>
      <c r="DIH36" s="56"/>
      <c r="DII36" s="56"/>
      <c r="DIJ36" s="56"/>
      <c r="DIK36" s="56"/>
      <c r="DIL36" s="56"/>
      <c r="DIM36" s="56"/>
      <c r="DIN36" s="56"/>
      <c r="DIO36" s="56"/>
      <c r="DIP36" s="56"/>
      <c r="DIQ36" s="56"/>
      <c r="DIR36" s="56"/>
      <c r="DIS36" s="56"/>
      <c r="DIT36" s="56"/>
      <c r="DIU36" s="56"/>
      <c r="DIV36" s="56"/>
      <c r="DIW36" s="56"/>
      <c r="DIX36" s="56"/>
      <c r="DIY36" s="56"/>
      <c r="DIZ36" s="56"/>
      <c r="DJA36" s="56"/>
      <c r="DJB36" s="56"/>
      <c r="DJC36" s="56"/>
      <c r="DJD36" s="56"/>
      <c r="DJE36" s="56"/>
      <c r="DJF36" s="56"/>
      <c r="DJG36" s="56"/>
      <c r="DJH36" s="56"/>
      <c r="DJI36" s="56"/>
      <c r="DJJ36" s="56"/>
      <c r="DJK36" s="56"/>
      <c r="DJL36" s="56"/>
      <c r="DJM36" s="56"/>
      <c r="DJN36" s="56"/>
      <c r="DJO36" s="56"/>
      <c r="DJP36" s="56"/>
      <c r="DJQ36" s="56"/>
      <c r="DJR36" s="56"/>
      <c r="DJS36" s="56"/>
      <c r="DJT36" s="56"/>
      <c r="DJU36" s="56"/>
      <c r="DJV36" s="56"/>
      <c r="DJW36" s="56"/>
      <c r="DJX36" s="56"/>
      <c r="DJY36" s="56"/>
      <c r="DJZ36" s="56"/>
      <c r="DKA36" s="56"/>
      <c r="DKB36" s="56"/>
      <c r="DKC36" s="56"/>
      <c r="DKD36" s="56"/>
      <c r="DKE36" s="56"/>
      <c r="DKF36" s="56"/>
      <c r="DKG36" s="56"/>
      <c r="DKH36" s="56"/>
      <c r="DKI36" s="56"/>
      <c r="DKJ36" s="56"/>
      <c r="DKK36" s="56"/>
      <c r="DKL36" s="56"/>
      <c r="DKM36" s="56"/>
      <c r="DKN36" s="56"/>
      <c r="DKO36" s="56"/>
      <c r="DKP36" s="56"/>
      <c r="DKQ36" s="56"/>
      <c r="DKR36" s="56"/>
      <c r="DKS36" s="56"/>
      <c r="DKT36" s="56"/>
      <c r="DKU36" s="56"/>
      <c r="DKV36" s="56"/>
      <c r="DKW36" s="56"/>
      <c r="DKX36" s="56"/>
      <c r="DKY36" s="56"/>
      <c r="DKZ36" s="56"/>
      <c r="DLA36" s="56"/>
      <c r="DLB36" s="56"/>
      <c r="DLC36" s="56"/>
      <c r="DLD36" s="56"/>
      <c r="DLE36" s="56"/>
      <c r="DLF36" s="56"/>
      <c r="DLG36" s="56"/>
      <c r="DLH36" s="56"/>
      <c r="DLI36" s="56"/>
      <c r="DLJ36" s="56"/>
      <c r="DLK36" s="56"/>
      <c r="DLL36" s="56"/>
      <c r="DLM36" s="56"/>
      <c r="DLN36" s="56"/>
      <c r="DLO36" s="56"/>
      <c r="DLP36" s="56"/>
      <c r="DLQ36" s="56"/>
      <c r="DLR36" s="56"/>
      <c r="DLS36" s="56"/>
      <c r="DLT36" s="56"/>
      <c r="DLU36" s="56"/>
      <c r="DLV36" s="56"/>
      <c r="DLW36" s="56"/>
      <c r="DLX36" s="56"/>
      <c r="DLY36" s="56"/>
      <c r="DLZ36" s="56"/>
      <c r="DMA36" s="56"/>
      <c r="DMB36" s="56"/>
      <c r="DMC36" s="56"/>
      <c r="DMD36" s="56"/>
      <c r="DME36" s="56"/>
      <c r="DMF36" s="56"/>
      <c r="DMG36" s="56"/>
      <c r="DMH36" s="56"/>
      <c r="DMI36" s="56"/>
      <c r="DMJ36" s="56"/>
      <c r="DMK36" s="56"/>
      <c r="DML36" s="56"/>
      <c r="DMM36" s="56"/>
      <c r="DMN36" s="56"/>
      <c r="DMO36" s="56"/>
      <c r="DMP36" s="56"/>
      <c r="DMQ36" s="56"/>
      <c r="DMR36" s="56"/>
      <c r="DMS36" s="56"/>
      <c r="DMT36" s="56"/>
      <c r="DMU36" s="56"/>
      <c r="DMV36" s="56"/>
      <c r="DMW36" s="56"/>
      <c r="DMX36" s="56"/>
      <c r="DMY36" s="56"/>
      <c r="DMZ36" s="56"/>
      <c r="DNA36" s="56"/>
      <c r="DNB36" s="56"/>
      <c r="DNC36" s="56"/>
      <c r="DND36" s="56"/>
      <c r="DNE36" s="56"/>
      <c r="DNF36" s="56"/>
      <c r="DNG36" s="56"/>
      <c r="DNH36" s="56"/>
      <c r="DNI36" s="56"/>
      <c r="DNJ36" s="56"/>
      <c r="DNK36" s="56"/>
      <c r="DNL36" s="56"/>
      <c r="DNM36" s="56"/>
      <c r="DNN36" s="56"/>
      <c r="DNO36" s="56"/>
      <c r="DNP36" s="56"/>
      <c r="DNQ36" s="56"/>
      <c r="DNR36" s="56"/>
      <c r="DNS36" s="56"/>
      <c r="DNT36" s="56"/>
      <c r="DNU36" s="56"/>
      <c r="DNV36" s="56"/>
      <c r="DNW36" s="56"/>
      <c r="DNX36" s="56"/>
      <c r="DNY36" s="56"/>
      <c r="DNZ36" s="56"/>
      <c r="DOA36" s="56"/>
      <c r="DOB36" s="56"/>
      <c r="DOC36" s="56"/>
      <c r="DOD36" s="56"/>
      <c r="DOE36" s="56"/>
      <c r="DOF36" s="56"/>
      <c r="DOG36" s="56"/>
      <c r="DOH36" s="56"/>
      <c r="DOI36" s="56"/>
      <c r="DOJ36" s="56"/>
      <c r="DOK36" s="56"/>
      <c r="DOL36" s="56"/>
      <c r="DOM36" s="56"/>
      <c r="DON36" s="56"/>
      <c r="DOO36" s="56"/>
      <c r="DOP36" s="56"/>
      <c r="DOQ36" s="56"/>
      <c r="DOR36" s="56"/>
      <c r="DOS36" s="56"/>
      <c r="DOT36" s="56"/>
      <c r="DOU36" s="56"/>
      <c r="DOV36" s="56"/>
      <c r="DOW36" s="56"/>
      <c r="DOX36" s="56"/>
      <c r="DOY36" s="56"/>
      <c r="DOZ36" s="56"/>
      <c r="DPA36" s="56"/>
      <c r="DPB36" s="56"/>
      <c r="DPC36" s="56"/>
      <c r="DPD36" s="56"/>
      <c r="DPE36" s="56"/>
      <c r="DPF36" s="56"/>
      <c r="DPG36" s="56"/>
      <c r="DPH36" s="56"/>
      <c r="DPI36" s="56"/>
      <c r="DPJ36" s="56"/>
      <c r="DPK36" s="56"/>
      <c r="DPL36" s="56"/>
      <c r="DPM36" s="56"/>
      <c r="DPN36" s="56"/>
      <c r="DPO36" s="56"/>
      <c r="DPP36" s="56"/>
      <c r="DPQ36" s="56"/>
      <c r="DPR36" s="56"/>
      <c r="DPS36" s="56"/>
      <c r="DPT36" s="56"/>
      <c r="DPU36" s="56"/>
      <c r="DPV36" s="56"/>
      <c r="DPW36" s="56"/>
      <c r="DPX36" s="56"/>
      <c r="DPY36" s="56"/>
      <c r="DPZ36" s="56"/>
      <c r="DQA36" s="56"/>
      <c r="DQB36" s="56"/>
      <c r="DQC36" s="56"/>
      <c r="DQD36" s="56"/>
      <c r="DQE36" s="56"/>
      <c r="DQF36" s="56"/>
      <c r="DQG36" s="56"/>
      <c r="DQH36" s="56"/>
      <c r="DQI36" s="56"/>
      <c r="DQJ36" s="56"/>
      <c r="DQK36" s="56"/>
      <c r="DQL36" s="56"/>
      <c r="DQM36" s="56"/>
      <c r="DQN36" s="56"/>
      <c r="DQO36" s="56"/>
      <c r="DQP36" s="56"/>
      <c r="DQQ36" s="56"/>
      <c r="DQR36" s="56"/>
      <c r="DQS36" s="56"/>
      <c r="DQT36" s="56"/>
      <c r="DQU36" s="56"/>
      <c r="DQV36" s="56"/>
      <c r="DQW36" s="56"/>
      <c r="DQX36" s="56"/>
      <c r="DQY36" s="56"/>
      <c r="DQZ36" s="56"/>
      <c r="DRA36" s="56"/>
      <c r="DRB36" s="56"/>
      <c r="DRC36" s="56"/>
      <c r="DRD36" s="56"/>
      <c r="DRE36" s="56"/>
      <c r="DRF36" s="56"/>
      <c r="DRG36" s="56"/>
      <c r="DRH36" s="56"/>
      <c r="DRI36" s="56"/>
      <c r="DRJ36" s="56"/>
      <c r="DRK36" s="56"/>
      <c r="DRL36" s="56"/>
      <c r="DRM36" s="56"/>
      <c r="DRN36" s="56"/>
      <c r="DRO36" s="56"/>
      <c r="DRP36" s="56"/>
      <c r="DRQ36" s="56"/>
      <c r="DRR36" s="56"/>
      <c r="DRS36" s="56"/>
      <c r="DRT36" s="56"/>
      <c r="DRU36" s="56"/>
      <c r="DRV36" s="56"/>
      <c r="DRW36" s="56"/>
      <c r="DRX36" s="56"/>
      <c r="DRY36" s="56"/>
      <c r="DRZ36" s="56"/>
      <c r="DSA36" s="56"/>
      <c r="DSB36" s="56"/>
      <c r="DSC36" s="56"/>
      <c r="DSD36" s="56"/>
      <c r="DSE36" s="56"/>
      <c r="DSF36" s="56"/>
      <c r="DSG36" s="56"/>
      <c r="DSH36" s="56"/>
      <c r="DSI36" s="56"/>
      <c r="DSJ36" s="56"/>
      <c r="DSK36" s="56"/>
      <c r="DSL36" s="56"/>
      <c r="DSM36" s="56"/>
      <c r="DSN36" s="56"/>
      <c r="DSO36" s="56"/>
      <c r="DSP36" s="56"/>
      <c r="DSQ36" s="56"/>
      <c r="DSR36" s="56"/>
      <c r="DSS36" s="56"/>
      <c r="DST36" s="56"/>
      <c r="DSU36" s="56"/>
      <c r="DSV36" s="56"/>
      <c r="DSW36" s="56"/>
      <c r="DSX36" s="56"/>
      <c r="DSY36" s="56"/>
      <c r="DSZ36" s="56"/>
      <c r="DTA36" s="56"/>
      <c r="DTB36" s="56"/>
      <c r="DTC36" s="56"/>
      <c r="DTD36" s="56"/>
      <c r="DTE36" s="56"/>
      <c r="DTF36" s="56"/>
      <c r="DTG36" s="56"/>
      <c r="DTH36" s="56"/>
      <c r="DTI36" s="56"/>
      <c r="DTJ36" s="56"/>
      <c r="DTK36" s="56"/>
      <c r="DTL36" s="56"/>
      <c r="DTM36" s="56"/>
      <c r="DTN36" s="56"/>
      <c r="DTO36" s="56"/>
      <c r="DTP36" s="56"/>
      <c r="DTQ36" s="56"/>
      <c r="DTR36" s="56"/>
      <c r="DTS36" s="56"/>
      <c r="DTT36" s="56"/>
      <c r="DTU36" s="56"/>
      <c r="DTV36" s="56"/>
      <c r="DTW36" s="56"/>
      <c r="DTX36" s="56"/>
      <c r="DTY36" s="56"/>
      <c r="DTZ36" s="56"/>
      <c r="DUA36" s="56"/>
      <c r="DUB36" s="56"/>
      <c r="DUC36" s="56"/>
      <c r="DUD36" s="56"/>
      <c r="DUE36" s="56"/>
      <c r="DUF36" s="56"/>
      <c r="DUG36" s="56"/>
      <c r="DUH36" s="56"/>
      <c r="DUI36" s="56"/>
      <c r="DUJ36" s="56"/>
      <c r="DUK36" s="56"/>
      <c r="DUL36" s="56"/>
      <c r="DUM36" s="56"/>
      <c r="DUN36" s="56"/>
      <c r="DUO36" s="56"/>
      <c r="DUP36" s="56"/>
      <c r="DUQ36" s="56"/>
      <c r="DUR36" s="56"/>
      <c r="DUS36" s="56"/>
      <c r="DUT36" s="56"/>
      <c r="DUU36" s="56"/>
      <c r="DUV36" s="56"/>
      <c r="DUW36" s="56"/>
      <c r="DUX36" s="56"/>
      <c r="DUY36" s="56"/>
      <c r="DUZ36" s="56"/>
      <c r="DVA36" s="56"/>
      <c r="DVB36" s="56"/>
      <c r="DVC36" s="56"/>
      <c r="DVD36" s="56"/>
      <c r="DVE36" s="56"/>
      <c r="DVF36" s="56"/>
      <c r="DVG36" s="56"/>
      <c r="DVH36" s="56"/>
      <c r="DVI36" s="56"/>
      <c r="DVJ36" s="56"/>
      <c r="DVK36" s="56"/>
      <c r="DVL36" s="56"/>
      <c r="DVM36" s="56"/>
      <c r="DVN36" s="56"/>
      <c r="DVO36" s="56"/>
      <c r="DVP36" s="56"/>
      <c r="DVQ36" s="56"/>
      <c r="DVR36" s="56"/>
      <c r="DVS36" s="56"/>
      <c r="DVT36" s="56"/>
      <c r="DVU36" s="56"/>
      <c r="DVV36" s="56"/>
      <c r="DVW36" s="56"/>
      <c r="DVX36" s="56"/>
      <c r="DVY36" s="56"/>
      <c r="DVZ36" s="56"/>
      <c r="DWA36" s="56"/>
      <c r="DWB36" s="56"/>
      <c r="DWC36" s="56"/>
      <c r="DWD36" s="56"/>
      <c r="DWE36" s="56"/>
      <c r="DWF36" s="56"/>
      <c r="DWG36" s="56"/>
      <c r="DWH36" s="56"/>
      <c r="DWI36" s="56"/>
      <c r="DWJ36" s="56"/>
      <c r="DWK36" s="56"/>
      <c r="DWL36" s="56"/>
      <c r="DWM36" s="56"/>
      <c r="DWN36" s="56"/>
      <c r="DWO36" s="56"/>
      <c r="DWP36" s="56"/>
      <c r="DWQ36" s="56"/>
      <c r="DWR36" s="56"/>
      <c r="DWS36" s="56"/>
      <c r="DWT36" s="56"/>
      <c r="DWU36" s="56"/>
      <c r="DWV36" s="56"/>
      <c r="DWW36" s="56"/>
      <c r="DWX36" s="56"/>
      <c r="DWY36" s="56"/>
      <c r="DWZ36" s="56"/>
      <c r="DXA36" s="56"/>
      <c r="DXB36" s="56"/>
      <c r="DXC36" s="56"/>
      <c r="DXD36" s="56"/>
      <c r="DXE36" s="56"/>
      <c r="DXF36" s="56"/>
      <c r="DXG36" s="56"/>
      <c r="DXH36" s="56"/>
      <c r="DXI36" s="56"/>
      <c r="DXJ36" s="56"/>
      <c r="DXK36" s="56"/>
      <c r="DXL36" s="56"/>
      <c r="DXM36" s="56"/>
      <c r="DXN36" s="56"/>
      <c r="DXO36" s="56"/>
      <c r="DXP36" s="56"/>
      <c r="DXQ36" s="56"/>
      <c r="DXR36" s="56"/>
      <c r="DXS36" s="56"/>
      <c r="DXT36" s="56"/>
      <c r="DXU36" s="56"/>
      <c r="DXV36" s="56"/>
      <c r="DXW36" s="56"/>
      <c r="DXX36" s="56"/>
      <c r="DXY36" s="56"/>
      <c r="DXZ36" s="56"/>
      <c r="DYA36" s="56"/>
      <c r="DYB36" s="56"/>
      <c r="DYC36" s="56"/>
      <c r="DYD36" s="56"/>
      <c r="DYE36" s="56"/>
      <c r="DYF36" s="56"/>
      <c r="DYG36" s="56"/>
      <c r="DYH36" s="56"/>
      <c r="DYI36" s="56"/>
      <c r="DYJ36" s="56"/>
      <c r="DYK36" s="56"/>
      <c r="DYL36" s="56"/>
      <c r="DYM36" s="56"/>
      <c r="DYN36" s="56"/>
      <c r="DYO36" s="56"/>
      <c r="DYP36" s="56"/>
      <c r="DYQ36" s="56"/>
      <c r="DYR36" s="56"/>
      <c r="DYS36" s="56"/>
      <c r="DYT36" s="56"/>
      <c r="DYU36" s="56"/>
      <c r="DYV36" s="56"/>
      <c r="DYW36" s="56"/>
      <c r="DYX36" s="56"/>
      <c r="DYY36" s="56"/>
      <c r="DYZ36" s="56"/>
      <c r="DZA36" s="56"/>
      <c r="DZB36" s="56"/>
      <c r="DZC36" s="56"/>
      <c r="DZD36" s="56"/>
      <c r="DZE36" s="56"/>
      <c r="DZF36" s="56"/>
      <c r="DZG36" s="56"/>
      <c r="DZH36" s="56"/>
      <c r="DZI36" s="56"/>
      <c r="DZJ36" s="56"/>
      <c r="DZK36" s="56"/>
      <c r="DZL36" s="56"/>
      <c r="DZM36" s="56"/>
      <c r="DZN36" s="56"/>
      <c r="DZO36" s="56"/>
      <c r="DZP36" s="56"/>
      <c r="DZQ36" s="56"/>
      <c r="DZR36" s="56"/>
      <c r="DZS36" s="56"/>
      <c r="DZT36" s="56"/>
      <c r="DZU36" s="56"/>
      <c r="DZV36" s="56"/>
      <c r="DZW36" s="56"/>
      <c r="DZX36" s="56"/>
      <c r="DZY36" s="56"/>
      <c r="DZZ36" s="56"/>
      <c r="EAA36" s="56"/>
      <c r="EAB36" s="56"/>
      <c r="EAC36" s="56"/>
      <c r="EAD36" s="56"/>
      <c r="EAE36" s="56"/>
      <c r="EAF36" s="56"/>
      <c r="EAG36" s="56"/>
      <c r="EAH36" s="56"/>
      <c r="EAI36" s="56"/>
      <c r="EAJ36" s="56"/>
      <c r="EAK36" s="56"/>
      <c r="EAL36" s="56"/>
      <c r="EAM36" s="56"/>
      <c r="EAN36" s="56"/>
      <c r="EAO36" s="56"/>
      <c r="EAP36" s="56"/>
      <c r="EAQ36" s="56"/>
      <c r="EAR36" s="56"/>
      <c r="EAS36" s="56"/>
      <c r="EAT36" s="56"/>
      <c r="EAU36" s="56"/>
      <c r="EAV36" s="56"/>
      <c r="EAW36" s="56"/>
      <c r="EAX36" s="56"/>
      <c r="EAY36" s="56"/>
      <c r="EAZ36" s="56"/>
      <c r="EBA36" s="56"/>
      <c r="EBB36" s="56"/>
      <c r="EBC36" s="56"/>
      <c r="EBD36" s="56"/>
      <c r="EBE36" s="56"/>
      <c r="EBF36" s="56"/>
      <c r="EBG36" s="56"/>
      <c r="EBH36" s="56"/>
      <c r="EBI36" s="56"/>
      <c r="EBJ36" s="56"/>
      <c r="EBK36" s="56"/>
      <c r="EBL36" s="56"/>
      <c r="EBM36" s="56"/>
      <c r="EBN36" s="56"/>
      <c r="EBO36" s="56"/>
      <c r="EBP36" s="56"/>
      <c r="EBQ36" s="56"/>
      <c r="EBR36" s="56"/>
      <c r="EBS36" s="56"/>
      <c r="EBT36" s="56"/>
      <c r="EBU36" s="56"/>
      <c r="EBV36" s="56"/>
      <c r="EBW36" s="56"/>
      <c r="EBX36" s="56"/>
      <c r="EBY36" s="56"/>
      <c r="EBZ36" s="56"/>
      <c r="ECA36" s="56"/>
      <c r="ECB36" s="56"/>
      <c r="ECC36" s="56"/>
      <c r="ECD36" s="56"/>
      <c r="ECE36" s="56"/>
      <c r="ECF36" s="56"/>
      <c r="ECG36" s="56"/>
      <c r="ECH36" s="56"/>
      <c r="ECI36" s="56"/>
      <c r="ECJ36" s="56"/>
      <c r="ECK36" s="56"/>
      <c r="ECL36" s="56"/>
      <c r="ECM36" s="56"/>
      <c r="ECN36" s="56"/>
      <c r="ECO36" s="56"/>
      <c r="ECP36" s="56"/>
      <c r="ECQ36" s="56"/>
      <c r="ECR36" s="56"/>
      <c r="ECS36" s="56"/>
      <c r="ECT36" s="56"/>
      <c r="ECU36" s="56"/>
      <c r="ECV36" s="56"/>
      <c r="ECW36" s="56"/>
      <c r="ECX36" s="56"/>
      <c r="ECY36" s="56"/>
      <c r="ECZ36" s="56"/>
      <c r="EDA36" s="56"/>
      <c r="EDB36" s="56"/>
      <c r="EDC36" s="56"/>
      <c r="EDD36" s="56"/>
      <c r="EDE36" s="56"/>
      <c r="EDF36" s="56"/>
      <c r="EDG36" s="56"/>
      <c r="EDH36" s="56"/>
      <c r="EDI36" s="56"/>
      <c r="EDJ36" s="56"/>
      <c r="EDK36" s="56"/>
      <c r="EDL36" s="56"/>
      <c r="EDM36" s="56"/>
      <c r="EDN36" s="56"/>
      <c r="EDO36" s="56"/>
      <c r="EDP36" s="56"/>
      <c r="EDQ36" s="56"/>
      <c r="EDR36" s="56"/>
      <c r="EDS36" s="56"/>
      <c r="EDT36" s="56"/>
      <c r="EDU36" s="56"/>
      <c r="EDV36" s="56"/>
      <c r="EDW36" s="56"/>
      <c r="EDX36" s="56"/>
      <c r="EDY36" s="56"/>
      <c r="EDZ36" s="56"/>
      <c r="EEA36" s="56"/>
      <c r="EEB36" s="56"/>
      <c r="EEC36" s="56"/>
      <c r="EED36" s="56"/>
      <c r="EEE36" s="56"/>
      <c r="EEF36" s="56"/>
      <c r="EEG36" s="56"/>
      <c r="EEH36" s="56"/>
      <c r="EEI36" s="56"/>
      <c r="EEJ36" s="56"/>
      <c r="EEK36" s="56"/>
      <c r="EEL36" s="56"/>
      <c r="EEM36" s="56"/>
      <c r="EEN36" s="56"/>
      <c r="EEO36" s="56"/>
      <c r="EEP36" s="56"/>
      <c r="EEQ36" s="56"/>
      <c r="EER36" s="56"/>
      <c r="EES36" s="56"/>
      <c r="EET36" s="56"/>
      <c r="EEU36" s="56"/>
      <c r="EEV36" s="56"/>
      <c r="EEW36" s="56"/>
      <c r="EEX36" s="56"/>
      <c r="EEY36" s="56"/>
      <c r="EEZ36" s="56"/>
      <c r="EFA36" s="56"/>
      <c r="EFB36" s="56"/>
      <c r="EFC36" s="56"/>
      <c r="EFD36" s="56"/>
      <c r="EFE36" s="56"/>
      <c r="EFF36" s="56"/>
      <c r="EFG36" s="56"/>
      <c r="EFH36" s="56"/>
      <c r="EFI36" s="56"/>
      <c r="EFJ36" s="56"/>
      <c r="EFK36" s="56"/>
      <c r="EFL36" s="56"/>
      <c r="EFM36" s="56"/>
      <c r="EFN36" s="56"/>
      <c r="EFO36" s="56"/>
      <c r="EFP36" s="56"/>
      <c r="EFQ36" s="56"/>
      <c r="EFR36" s="56"/>
      <c r="EFS36" s="56"/>
      <c r="EFT36" s="56"/>
      <c r="EFU36" s="56"/>
      <c r="EFV36" s="56"/>
      <c r="EFW36" s="56"/>
      <c r="EFX36" s="56"/>
      <c r="EFY36" s="56"/>
      <c r="EFZ36" s="56"/>
      <c r="EGA36" s="56"/>
      <c r="EGB36" s="56"/>
      <c r="EGC36" s="56"/>
      <c r="EGD36" s="56"/>
      <c r="EGE36" s="56"/>
      <c r="EGF36" s="56"/>
      <c r="EGG36" s="56"/>
      <c r="EGH36" s="56"/>
      <c r="EGI36" s="56"/>
      <c r="EGJ36" s="56"/>
      <c r="EGK36" s="56"/>
      <c r="EGL36" s="56"/>
      <c r="EGM36" s="56"/>
      <c r="EGN36" s="56"/>
      <c r="EGO36" s="56"/>
      <c r="EGP36" s="56"/>
      <c r="EGQ36" s="56"/>
      <c r="EGR36" s="56"/>
      <c r="EGS36" s="56"/>
      <c r="EGT36" s="56"/>
      <c r="EGU36" s="56"/>
      <c r="EGV36" s="56"/>
      <c r="EGW36" s="56"/>
      <c r="EGX36" s="56"/>
      <c r="EGY36" s="56"/>
      <c r="EGZ36" s="56"/>
      <c r="EHA36" s="56"/>
      <c r="EHB36" s="56"/>
      <c r="EHC36" s="56"/>
      <c r="EHD36" s="56"/>
      <c r="EHE36" s="56"/>
      <c r="EHF36" s="56"/>
      <c r="EHG36" s="56"/>
      <c r="EHH36" s="56"/>
      <c r="EHI36" s="56"/>
      <c r="EHJ36" s="56"/>
      <c r="EHK36" s="56"/>
      <c r="EHL36" s="56"/>
      <c r="EHM36" s="56"/>
      <c r="EHN36" s="56"/>
      <c r="EHO36" s="56"/>
      <c r="EHP36" s="56"/>
      <c r="EHQ36" s="56"/>
      <c r="EHR36" s="56"/>
      <c r="EHS36" s="56"/>
      <c r="EHT36" s="56"/>
      <c r="EHU36" s="56"/>
      <c r="EHV36" s="56"/>
      <c r="EHW36" s="56"/>
      <c r="EHX36" s="56"/>
      <c r="EHY36" s="56"/>
      <c r="EHZ36" s="56"/>
      <c r="EIA36" s="56"/>
      <c r="EIB36" s="56"/>
      <c r="EIC36" s="56"/>
      <c r="EID36" s="56"/>
      <c r="EIE36" s="56"/>
      <c r="EIF36" s="56"/>
      <c r="EIG36" s="56"/>
      <c r="EIH36" s="56"/>
      <c r="EII36" s="56"/>
      <c r="EIJ36" s="56"/>
      <c r="EIK36" s="56"/>
      <c r="EIL36" s="56"/>
      <c r="EIM36" s="56"/>
      <c r="EIN36" s="56"/>
      <c r="EIO36" s="56"/>
      <c r="EIP36" s="56"/>
      <c r="EIQ36" s="56"/>
      <c r="EIR36" s="56"/>
      <c r="EIS36" s="56"/>
      <c r="EIT36" s="56"/>
      <c r="EIU36" s="56"/>
      <c r="EIV36" s="56"/>
      <c r="EIW36" s="56"/>
      <c r="EIX36" s="56"/>
      <c r="EIY36" s="56"/>
      <c r="EIZ36" s="56"/>
      <c r="EJA36" s="56"/>
      <c r="EJB36" s="56"/>
      <c r="EJC36" s="56"/>
      <c r="EJD36" s="56"/>
      <c r="EJE36" s="56"/>
      <c r="EJF36" s="56"/>
      <c r="EJG36" s="56"/>
      <c r="EJH36" s="56"/>
      <c r="EJI36" s="56"/>
      <c r="EJJ36" s="56"/>
      <c r="EJK36" s="56"/>
      <c r="EJL36" s="56"/>
      <c r="EJM36" s="56"/>
      <c r="EJN36" s="56"/>
      <c r="EJO36" s="56"/>
      <c r="EJP36" s="56"/>
      <c r="EJQ36" s="56"/>
      <c r="EJR36" s="56"/>
      <c r="EJS36" s="56"/>
      <c r="EJT36" s="56"/>
      <c r="EJU36" s="56"/>
      <c r="EJV36" s="56"/>
      <c r="EJW36" s="56"/>
      <c r="EJX36" s="56"/>
      <c r="EJY36" s="56"/>
      <c r="EJZ36" s="56"/>
      <c r="EKA36" s="56"/>
      <c r="EKB36" s="56"/>
      <c r="EKC36" s="56"/>
      <c r="EKD36" s="56"/>
      <c r="EKE36" s="56"/>
      <c r="EKF36" s="56"/>
      <c r="EKG36" s="56"/>
      <c r="EKH36" s="56"/>
      <c r="EKI36" s="56"/>
      <c r="EKJ36" s="56"/>
      <c r="EKK36" s="56"/>
      <c r="EKL36" s="56"/>
      <c r="EKM36" s="56"/>
      <c r="EKN36" s="56"/>
      <c r="EKO36" s="56"/>
      <c r="EKP36" s="56"/>
      <c r="EKQ36" s="56"/>
      <c r="EKR36" s="56"/>
      <c r="EKS36" s="56"/>
      <c r="EKT36" s="56"/>
      <c r="EKU36" s="56"/>
      <c r="EKV36" s="56"/>
      <c r="EKW36" s="56"/>
      <c r="EKX36" s="56"/>
      <c r="EKY36" s="56"/>
      <c r="EKZ36" s="56"/>
      <c r="ELA36" s="56"/>
      <c r="ELB36" s="56"/>
      <c r="ELC36" s="56"/>
      <c r="ELD36" s="56"/>
      <c r="ELE36" s="56"/>
      <c r="ELF36" s="56"/>
      <c r="ELG36" s="56"/>
      <c r="ELH36" s="56"/>
      <c r="ELI36" s="56"/>
      <c r="ELJ36" s="56"/>
      <c r="ELK36" s="56"/>
      <c r="ELL36" s="56"/>
      <c r="ELM36" s="56"/>
      <c r="ELN36" s="56"/>
      <c r="ELO36" s="56"/>
      <c r="ELP36" s="56"/>
      <c r="ELQ36" s="56"/>
      <c r="ELR36" s="56"/>
      <c r="ELS36" s="56"/>
      <c r="ELT36" s="56"/>
      <c r="ELU36" s="56"/>
      <c r="ELV36" s="56"/>
      <c r="ELW36" s="56"/>
      <c r="ELX36" s="56"/>
      <c r="ELY36" s="56"/>
      <c r="ELZ36" s="56"/>
      <c r="EMA36" s="56"/>
      <c r="EMB36" s="56"/>
      <c r="EMC36" s="56"/>
      <c r="EMD36" s="56"/>
      <c r="EME36" s="56"/>
      <c r="EMF36" s="56"/>
      <c r="EMG36" s="56"/>
      <c r="EMH36" s="56"/>
      <c r="EMI36" s="56"/>
      <c r="EMJ36" s="56"/>
      <c r="EMK36" s="56"/>
      <c r="EML36" s="56"/>
      <c r="EMM36" s="56"/>
      <c r="EMN36" s="56"/>
      <c r="EMO36" s="56"/>
      <c r="EMP36" s="56"/>
      <c r="EMQ36" s="56"/>
      <c r="EMR36" s="56"/>
      <c r="EMS36" s="56"/>
      <c r="EMT36" s="56"/>
      <c r="EMU36" s="56"/>
      <c r="EMV36" s="56"/>
      <c r="EMW36" s="56"/>
      <c r="EMX36" s="56"/>
      <c r="EMY36" s="56"/>
      <c r="EMZ36" s="56"/>
      <c r="ENA36" s="56"/>
      <c r="ENB36" s="56"/>
      <c r="ENC36" s="56"/>
      <c r="END36" s="56"/>
      <c r="ENE36" s="56"/>
      <c r="ENF36" s="56"/>
      <c r="ENG36" s="56"/>
      <c r="ENH36" s="56"/>
      <c r="ENI36" s="56"/>
      <c r="ENJ36" s="56"/>
      <c r="ENK36" s="56"/>
      <c r="ENL36" s="56"/>
      <c r="ENM36" s="56"/>
      <c r="ENN36" s="56"/>
      <c r="ENO36" s="56"/>
      <c r="ENP36" s="56"/>
      <c r="ENQ36" s="56"/>
      <c r="ENR36" s="56"/>
      <c r="ENS36" s="56"/>
      <c r="ENT36" s="56"/>
      <c r="ENU36" s="56"/>
      <c r="ENV36" s="56"/>
      <c r="ENW36" s="56"/>
      <c r="ENX36" s="56"/>
      <c r="ENY36" s="56"/>
      <c r="ENZ36" s="56"/>
      <c r="EOA36" s="56"/>
      <c r="EOB36" s="56"/>
      <c r="EOC36" s="56"/>
      <c r="EOD36" s="56"/>
      <c r="EOE36" s="56"/>
      <c r="EOF36" s="56"/>
      <c r="EOG36" s="56"/>
      <c r="EOH36" s="56"/>
      <c r="EOI36" s="56"/>
      <c r="EOJ36" s="56"/>
      <c r="EOK36" s="56"/>
      <c r="EOL36" s="56"/>
      <c r="EOM36" s="56"/>
      <c r="EON36" s="56"/>
      <c r="EOO36" s="56"/>
      <c r="EOP36" s="56"/>
      <c r="EOQ36" s="56"/>
      <c r="EOR36" s="56"/>
      <c r="EOS36" s="56"/>
      <c r="EOT36" s="56"/>
      <c r="EOU36" s="56"/>
      <c r="EOV36" s="56"/>
      <c r="EOW36" s="56"/>
      <c r="EOX36" s="56"/>
      <c r="EOY36" s="56"/>
      <c r="EOZ36" s="56"/>
      <c r="EPA36" s="56"/>
      <c r="EPB36" s="56"/>
      <c r="EPC36" s="56"/>
      <c r="EPD36" s="56"/>
      <c r="EPE36" s="56"/>
      <c r="EPF36" s="56"/>
      <c r="EPG36" s="56"/>
      <c r="EPH36" s="56"/>
      <c r="EPI36" s="56"/>
      <c r="EPJ36" s="56"/>
      <c r="EPK36" s="56"/>
      <c r="EPL36" s="56"/>
      <c r="EPM36" s="56"/>
      <c r="EPN36" s="56"/>
      <c r="EPO36" s="56"/>
      <c r="EPP36" s="56"/>
      <c r="EPQ36" s="56"/>
      <c r="EPR36" s="56"/>
      <c r="EPS36" s="56"/>
      <c r="EPT36" s="56"/>
      <c r="EPU36" s="56"/>
      <c r="EPV36" s="56"/>
      <c r="EPW36" s="56"/>
      <c r="EPX36" s="56"/>
      <c r="EPY36" s="56"/>
      <c r="EPZ36" s="56"/>
      <c r="EQA36" s="56"/>
      <c r="EQB36" s="56"/>
      <c r="EQC36" s="56"/>
      <c r="EQD36" s="56"/>
      <c r="EQE36" s="56"/>
      <c r="EQF36" s="56"/>
      <c r="EQG36" s="56"/>
      <c r="EQH36" s="56"/>
      <c r="EQI36" s="56"/>
      <c r="EQJ36" s="56"/>
      <c r="EQK36" s="56"/>
      <c r="EQL36" s="56"/>
      <c r="EQM36" s="56"/>
      <c r="EQN36" s="56"/>
      <c r="EQO36" s="56"/>
      <c r="EQP36" s="56"/>
      <c r="EQQ36" s="56"/>
      <c r="EQR36" s="56"/>
      <c r="EQS36" s="56"/>
      <c r="EQT36" s="56"/>
      <c r="EQU36" s="56"/>
      <c r="EQV36" s="56"/>
      <c r="EQW36" s="56"/>
      <c r="EQX36" s="56"/>
      <c r="EQY36" s="56"/>
      <c r="EQZ36" s="56"/>
      <c r="ERA36" s="56"/>
      <c r="ERB36" s="56"/>
      <c r="ERC36" s="56"/>
      <c r="ERD36" s="56"/>
      <c r="ERE36" s="56"/>
      <c r="ERF36" s="56"/>
      <c r="ERG36" s="56"/>
      <c r="ERH36" s="56"/>
      <c r="ERI36" s="56"/>
      <c r="ERJ36" s="56"/>
      <c r="ERK36" s="56"/>
      <c r="ERL36" s="56"/>
      <c r="ERM36" s="56"/>
      <c r="ERN36" s="56"/>
      <c r="ERO36" s="56"/>
      <c r="ERP36" s="56"/>
      <c r="ERQ36" s="56"/>
      <c r="ERR36" s="56"/>
      <c r="ERS36" s="56"/>
      <c r="ERT36" s="56"/>
      <c r="ERU36" s="56"/>
      <c r="ERV36" s="56"/>
      <c r="ERW36" s="56"/>
      <c r="ERX36" s="56"/>
      <c r="ERY36" s="56"/>
      <c r="ERZ36" s="56"/>
      <c r="ESA36" s="56"/>
      <c r="ESB36" s="56"/>
      <c r="ESC36" s="56"/>
      <c r="ESD36" s="56"/>
      <c r="ESE36" s="56"/>
      <c r="ESF36" s="56"/>
      <c r="ESG36" s="56"/>
      <c r="ESH36" s="56"/>
      <c r="ESI36" s="56"/>
      <c r="ESJ36" s="56"/>
      <c r="ESK36" s="56"/>
      <c r="ESL36" s="56"/>
      <c r="ESM36" s="56"/>
      <c r="ESN36" s="56"/>
      <c r="ESO36" s="56"/>
      <c r="ESP36" s="56"/>
      <c r="ESQ36" s="56"/>
      <c r="ESR36" s="56"/>
      <c r="ESS36" s="56"/>
      <c r="EST36" s="56"/>
      <c r="ESU36" s="56"/>
      <c r="ESV36" s="56"/>
      <c r="ESW36" s="56"/>
      <c r="ESX36" s="56"/>
      <c r="ESY36" s="56"/>
      <c r="ESZ36" s="56"/>
      <c r="ETA36" s="56"/>
      <c r="ETB36" s="56"/>
      <c r="ETC36" s="56"/>
      <c r="ETD36" s="56"/>
      <c r="ETE36" s="56"/>
      <c r="ETF36" s="56"/>
      <c r="ETG36" s="56"/>
      <c r="ETH36" s="56"/>
      <c r="ETI36" s="56"/>
      <c r="ETJ36" s="56"/>
      <c r="ETK36" s="56"/>
      <c r="ETL36" s="56"/>
      <c r="ETM36" s="56"/>
      <c r="ETN36" s="56"/>
      <c r="ETO36" s="56"/>
      <c r="ETP36" s="56"/>
      <c r="ETQ36" s="56"/>
      <c r="ETR36" s="56"/>
      <c r="ETS36" s="56"/>
      <c r="ETT36" s="56"/>
      <c r="ETU36" s="56"/>
      <c r="ETV36" s="56"/>
      <c r="ETW36" s="56"/>
      <c r="ETX36" s="56"/>
      <c r="ETY36" s="56"/>
      <c r="ETZ36" s="56"/>
      <c r="EUA36" s="56"/>
      <c r="EUB36" s="56"/>
      <c r="EUC36" s="56"/>
      <c r="EUD36" s="56"/>
      <c r="EUE36" s="56"/>
      <c r="EUF36" s="56"/>
      <c r="EUG36" s="56"/>
      <c r="EUH36" s="56"/>
      <c r="EUI36" s="56"/>
      <c r="EUJ36" s="56"/>
      <c r="EUK36" s="56"/>
      <c r="EUL36" s="56"/>
      <c r="EUM36" s="56"/>
      <c r="EUN36" s="56"/>
      <c r="EUO36" s="56"/>
      <c r="EUP36" s="56"/>
      <c r="EUQ36" s="56"/>
      <c r="EUR36" s="56"/>
      <c r="EUS36" s="56"/>
      <c r="EUT36" s="56"/>
      <c r="EUU36" s="56"/>
      <c r="EUV36" s="56"/>
      <c r="EUW36" s="56"/>
      <c r="EUX36" s="56"/>
      <c r="EUY36" s="56"/>
      <c r="EUZ36" s="56"/>
      <c r="EVA36" s="56"/>
      <c r="EVB36" s="56"/>
      <c r="EVC36" s="56"/>
      <c r="EVD36" s="56"/>
      <c r="EVE36" s="56"/>
      <c r="EVF36" s="56"/>
      <c r="EVG36" s="56"/>
      <c r="EVH36" s="56"/>
      <c r="EVI36" s="56"/>
      <c r="EVJ36" s="56"/>
      <c r="EVK36" s="56"/>
      <c r="EVL36" s="56"/>
      <c r="EVM36" s="56"/>
      <c r="EVN36" s="56"/>
      <c r="EVO36" s="56"/>
      <c r="EVP36" s="56"/>
      <c r="EVQ36" s="56"/>
      <c r="EVR36" s="56"/>
      <c r="EVS36" s="56"/>
      <c r="EVT36" s="56"/>
      <c r="EVU36" s="56"/>
      <c r="EVV36" s="56"/>
      <c r="EVW36" s="56"/>
      <c r="EVX36" s="56"/>
      <c r="EVY36" s="56"/>
      <c r="EVZ36" s="56"/>
      <c r="EWA36" s="56"/>
      <c r="EWB36" s="56"/>
      <c r="EWC36" s="56"/>
      <c r="EWD36" s="56"/>
      <c r="EWE36" s="56"/>
      <c r="EWF36" s="56"/>
      <c r="EWG36" s="56"/>
      <c r="EWH36" s="56"/>
      <c r="EWI36" s="56"/>
      <c r="EWJ36" s="56"/>
      <c r="EWK36" s="56"/>
      <c r="EWL36" s="56"/>
      <c r="EWM36" s="56"/>
      <c r="EWN36" s="56"/>
      <c r="EWO36" s="56"/>
      <c r="EWP36" s="56"/>
      <c r="EWQ36" s="56"/>
      <c r="EWR36" s="56"/>
      <c r="EWS36" s="56"/>
      <c r="EWT36" s="56"/>
      <c r="EWU36" s="56"/>
      <c r="EWV36" s="56"/>
      <c r="EWW36" s="56"/>
      <c r="EWX36" s="56"/>
      <c r="EWY36" s="56"/>
      <c r="EWZ36" s="56"/>
      <c r="EXA36" s="56"/>
      <c r="EXB36" s="56"/>
      <c r="EXC36" s="56"/>
      <c r="EXD36" s="56"/>
      <c r="EXE36" s="56"/>
      <c r="EXF36" s="56"/>
      <c r="EXG36" s="56"/>
      <c r="EXH36" s="56"/>
      <c r="EXI36" s="56"/>
      <c r="EXJ36" s="56"/>
      <c r="EXK36" s="56"/>
      <c r="EXL36" s="56"/>
      <c r="EXM36" s="56"/>
      <c r="EXN36" s="56"/>
      <c r="EXO36" s="56"/>
      <c r="EXP36" s="56"/>
      <c r="EXQ36" s="56"/>
      <c r="EXR36" s="56"/>
      <c r="EXS36" s="56"/>
      <c r="EXT36" s="56"/>
      <c r="EXU36" s="56"/>
      <c r="EXV36" s="56"/>
      <c r="EXW36" s="56"/>
      <c r="EXX36" s="56"/>
      <c r="EXY36" s="56"/>
      <c r="EXZ36" s="56"/>
      <c r="EYA36" s="56"/>
      <c r="EYB36" s="56"/>
      <c r="EYC36" s="56"/>
      <c r="EYD36" s="56"/>
      <c r="EYE36" s="56"/>
      <c r="EYF36" s="56"/>
      <c r="EYG36" s="56"/>
      <c r="EYH36" s="56"/>
      <c r="EYI36" s="56"/>
      <c r="EYJ36" s="56"/>
      <c r="EYK36" s="56"/>
      <c r="EYL36" s="56"/>
      <c r="EYM36" s="56"/>
      <c r="EYN36" s="56"/>
      <c r="EYO36" s="56"/>
      <c r="EYP36" s="56"/>
      <c r="EYQ36" s="56"/>
      <c r="EYR36" s="56"/>
      <c r="EYS36" s="56"/>
      <c r="EYT36" s="56"/>
      <c r="EYU36" s="56"/>
      <c r="EYV36" s="56"/>
      <c r="EYW36" s="56"/>
      <c r="EYX36" s="56"/>
      <c r="EYY36" s="56"/>
      <c r="EYZ36" s="56"/>
      <c r="EZA36" s="56"/>
      <c r="EZB36" s="56"/>
      <c r="EZC36" s="56"/>
      <c r="EZD36" s="56"/>
      <c r="EZE36" s="56"/>
      <c r="EZF36" s="56"/>
      <c r="EZG36" s="56"/>
      <c r="EZH36" s="56"/>
      <c r="EZI36" s="56"/>
      <c r="EZJ36" s="56"/>
      <c r="EZK36" s="56"/>
      <c r="EZL36" s="56"/>
      <c r="EZM36" s="56"/>
      <c r="EZN36" s="56"/>
      <c r="EZO36" s="56"/>
      <c r="EZP36" s="56"/>
      <c r="EZQ36" s="56"/>
      <c r="EZR36" s="56"/>
      <c r="EZS36" s="56"/>
      <c r="EZT36" s="56"/>
      <c r="EZU36" s="56"/>
      <c r="EZV36" s="56"/>
      <c r="EZW36" s="56"/>
      <c r="EZX36" s="56"/>
      <c r="EZY36" s="56"/>
      <c r="EZZ36" s="56"/>
      <c r="FAA36" s="56"/>
      <c r="FAB36" s="56"/>
      <c r="FAC36" s="56"/>
      <c r="FAD36" s="56"/>
      <c r="FAE36" s="56"/>
      <c r="FAF36" s="56"/>
      <c r="FAG36" s="56"/>
      <c r="FAH36" s="56"/>
      <c r="FAI36" s="56"/>
      <c r="FAJ36" s="56"/>
      <c r="FAK36" s="56"/>
      <c r="FAL36" s="56"/>
      <c r="FAM36" s="56"/>
      <c r="FAN36" s="56"/>
      <c r="FAO36" s="56"/>
      <c r="FAP36" s="56"/>
      <c r="FAQ36" s="56"/>
      <c r="FAR36" s="56"/>
      <c r="FAS36" s="56"/>
      <c r="FAT36" s="56"/>
      <c r="FAU36" s="56"/>
      <c r="FAV36" s="56"/>
      <c r="FAW36" s="56"/>
      <c r="FAX36" s="56"/>
      <c r="FAY36" s="56"/>
      <c r="FAZ36" s="56"/>
      <c r="FBA36" s="56"/>
      <c r="FBB36" s="56"/>
      <c r="FBC36" s="56"/>
      <c r="FBD36" s="56"/>
      <c r="FBE36" s="56"/>
      <c r="FBF36" s="56"/>
      <c r="FBG36" s="56"/>
      <c r="FBH36" s="56"/>
      <c r="FBI36" s="56"/>
      <c r="FBJ36" s="56"/>
      <c r="FBK36" s="56"/>
      <c r="FBL36" s="56"/>
      <c r="FBM36" s="56"/>
      <c r="FBN36" s="56"/>
      <c r="FBO36" s="56"/>
      <c r="FBP36" s="56"/>
      <c r="FBQ36" s="56"/>
      <c r="FBR36" s="56"/>
      <c r="FBS36" s="56"/>
      <c r="FBT36" s="56"/>
      <c r="FBU36" s="56"/>
      <c r="FBV36" s="56"/>
      <c r="FBW36" s="56"/>
      <c r="FBX36" s="56"/>
      <c r="FBY36" s="56"/>
      <c r="FBZ36" s="56"/>
      <c r="FCA36" s="56"/>
      <c r="FCB36" s="56"/>
      <c r="FCC36" s="56"/>
      <c r="FCD36" s="56"/>
      <c r="FCE36" s="56"/>
      <c r="FCF36" s="56"/>
      <c r="FCG36" s="56"/>
      <c r="FCH36" s="56"/>
      <c r="FCI36" s="56"/>
      <c r="FCJ36" s="56"/>
      <c r="FCK36" s="56"/>
      <c r="FCL36" s="56"/>
      <c r="FCM36" s="56"/>
      <c r="FCN36" s="56"/>
      <c r="FCO36" s="56"/>
      <c r="FCP36" s="56"/>
      <c r="FCQ36" s="56"/>
      <c r="FCR36" s="56"/>
      <c r="FCS36" s="56"/>
      <c r="FCT36" s="56"/>
      <c r="FCU36" s="56"/>
      <c r="FCV36" s="56"/>
      <c r="FCW36" s="56"/>
      <c r="FCX36" s="56"/>
      <c r="FCY36" s="56"/>
      <c r="FCZ36" s="56"/>
      <c r="FDA36" s="56"/>
      <c r="FDB36" s="56"/>
      <c r="FDC36" s="56"/>
      <c r="FDD36" s="56"/>
      <c r="FDE36" s="56"/>
      <c r="FDF36" s="56"/>
      <c r="FDG36" s="56"/>
      <c r="FDH36" s="56"/>
      <c r="FDI36" s="56"/>
      <c r="FDJ36" s="56"/>
      <c r="FDK36" s="56"/>
      <c r="FDL36" s="56"/>
      <c r="FDM36" s="56"/>
      <c r="FDN36" s="56"/>
      <c r="FDO36" s="56"/>
      <c r="FDP36" s="56"/>
      <c r="FDQ36" s="56"/>
      <c r="FDR36" s="56"/>
      <c r="FDS36" s="56"/>
      <c r="FDT36" s="56"/>
      <c r="FDU36" s="56"/>
      <c r="FDV36" s="56"/>
      <c r="FDW36" s="56"/>
      <c r="FDX36" s="56"/>
      <c r="FDY36" s="56"/>
      <c r="FDZ36" s="56"/>
      <c r="FEA36" s="56"/>
      <c r="FEB36" s="56"/>
      <c r="FEC36" s="56"/>
      <c r="FED36" s="56"/>
      <c r="FEE36" s="56"/>
      <c r="FEF36" s="56"/>
      <c r="FEG36" s="56"/>
      <c r="FEH36" s="56"/>
      <c r="FEI36" s="56"/>
      <c r="FEJ36" s="56"/>
      <c r="FEK36" s="56"/>
      <c r="FEL36" s="56"/>
      <c r="FEM36" s="56"/>
      <c r="FEN36" s="56"/>
      <c r="FEO36" s="56"/>
      <c r="FEP36" s="56"/>
      <c r="FEQ36" s="56"/>
      <c r="FER36" s="56"/>
      <c r="FES36" s="56"/>
      <c r="FET36" s="56"/>
      <c r="FEU36" s="56"/>
      <c r="FEV36" s="56"/>
      <c r="FEW36" s="56"/>
      <c r="FEX36" s="56"/>
      <c r="FEY36" s="56"/>
      <c r="FEZ36" s="56"/>
      <c r="FFA36" s="56"/>
      <c r="FFB36" s="56"/>
      <c r="FFC36" s="56"/>
      <c r="FFD36" s="56"/>
      <c r="FFE36" s="56"/>
      <c r="FFF36" s="56"/>
      <c r="FFG36" s="56"/>
      <c r="FFH36" s="56"/>
      <c r="FFI36" s="56"/>
      <c r="FFJ36" s="56"/>
      <c r="FFK36" s="56"/>
      <c r="FFL36" s="56"/>
      <c r="FFM36" s="56"/>
      <c r="FFN36" s="56"/>
      <c r="FFO36" s="56"/>
      <c r="FFP36" s="56"/>
      <c r="FFQ36" s="56"/>
      <c r="FFR36" s="56"/>
      <c r="FFS36" s="56"/>
      <c r="FFT36" s="56"/>
      <c r="FFU36" s="56"/>
      <c r="FFV36" s="56"/>
      <c r="FFW36" s="56"/>
      <c r="FFX36" s="56"/>
      <c r="FFY36" s="56"/>
      <c r="FFZ36" s="56"/>
      <c r="FGA36" s="56"/>
      <c r="FGB36" s="56"/>
      <c r="FGC36" s="56"/>
      <c r="FGD36" s="56"/>
      <c r="FGE36" s="56"/>
      <c r="FGF36" s="56"/>
      <c r="FGG36" s="56"/>
      <c r="FGH36" s="56"/>
      <c r="FGI36" s="56"/>
      <c r="FGJ36" s="56"/>
      <c r="FGK36" s="56"/>
      <c r="FGL36" s="56"/>
      <c r="FGM36" s="56"/>
      <c r="FGN36" s="56"/>
      <c r="FGO36" s="56"/>
      <c r="FGP36" s="56"/>
      <c r="FGQ36" s="56"/>
      <c r="FGR36" s="56"/>
      <c r="FGS36" s="56"/>
      <c r="FGT36" s="56"/>
      <c r="FGU36" s="56"/>
      <c r="FGV36" s="56"/>
      <c r="FGW36" s="56"/>
      <c r="FGX36" s="56"/>
      <c r="FGY36" s="56"/>
      <c r="FGZ36" s="56"/>
      <c r="FHA36" s="56"/>
      <c r="FHB36" s="56"/>
      <c r="FHC36" s="56"/>
      <c r="FHD36" s="56"/>
      <c r="FHE36" s="56"/>
      <c r="FHF36" s="56"/>
      <c r="FHG36" s="56"/>
      <c r="FHH36" s="56"/>
      <c r="FHI36" s="56"/>
      <c r="FHJ36" s="56"/>
      <c r="FHK36" s="56"/>
      <c r="FHL36" s="56"/>
      <c r="FHM36" s="56"/>
      <c r="FHN36" s="56"/>
      <c r="FHO36" s="56"/>
      <c r="FHP36" s="56"/>
      <c r="FHQ36" s="56"/>
      <c r="FHR36" s="56"/>
      <c r="FHS36" s="56"/>
      <c r="FHT36" s="56"/>
      <c r="FHU36" s="56"/>
      <c r="FHV36" s="56"/>
      <c r="FHW36" s="56"/>
      <c r="FHX36" s="56"/>
      <c r="FHY36" s="56"/>
      <c r="FHZ36" s="56"/>
      <c r="FIA36" s="56"/>
      <c r="FIB36" s="56"/>
      <c r="FIC36" s="56"/>
      <c r="FID36" s="56"/>
      <c r="FIE36" s="56"/>
      <c r="FIF36" s="56"/>
      <c r="FIG36" s="56"/>
      <c r="FIH36" s="56"/>
      <c r="FII36" s="56"/>
      <c r="FIJ36" s="56"/>
      <c r="FIK36" s="56"/>
      <c r="FIL36" s="56"/>
      <c r="FIM36" s="56"/>
      <c r="FIN36" s="56"/>
      <c r="FIO36" s="56"/>
      <c r="FIP36" s="56"/>
      <c r="FIQ36" s="56"/>
      <c r="FIR36" s="56"/>
      <c r="FIS36" s="56"/>
      <c r="FIT36" s="56"/>
      <c r="FIU36" s="56"/>
      <c r="FIV36" s="56"/>
      <c r="FIW36" s="56"/>
      <c r="FIX36" s="56"/>
      <c r="FIY36" s="56"/>
      <c r="FIZ36" s="56"/>
      <c r="FJA36" s="56"/>
      <c r="FJB36" s="56"/>
      <c r="FJC36" s="56"/>
      <c r="FJD36" s="56"/>
      <c r="FJE36" s="56"/>
      <c r="FJF36" s="56"/>
      <c r="FJG36" s="56"/>
      <c r="FJH36" s="56"/>
      <c r="FJI36" s="56"/>
      <c r="FJJ36" s="56"/>
      <c r="FJK36" s="56"/>
      <c r="FJL36" s="56"/>
      <c r="FJM36" s="56"/>
      <c r="FJN36" s="56"/>
      <c r="FJO36" s="56"/>
      <c r="FJP36" s="56"/>
      <c r="FJQ36" s="56"/>
      <c r="FJR36" s="56"/>
      <c r="FJS36" s="56"/>
      <c r="FJT36" s="56"/>
      <c r="FJU36" s="56"/>
      <c r="FJV36" s="56"/>
      <c r="FJW36" s="56"/>
      <c r="FJX36" s="56"/>
      <c r="FJY36" s="56"/>
      <c r="FJZ36" s="56"/>
      <c r="FKA36" s="56"/>
      <c r="FKB36" s="56"/>
      <c r="FKC36" s="56"/>
      <c r="FKD36" s="56"/>
      <c r="FKE36" s="56"/>
      <c r="FKF36" s="56"/>
      <c r="FKG36" s="56"/>
      <c r="FKH36" s="56"/>
      <c r="FKI36" s="56"/>
      <c r="FKJ36" s="56"/>
      <c r="FKK36" s="56"/>
      <c r="FKL36" s="56"/>
      <c r="FKM36" s="56"/>
      <c r="FKN36" s="56"/>
      <c r="FKO36" s="56"/>
      <c r="FKP36" s="56"/>
      <c r="FKQ36" s="56"/>
      <c r="FKR36" s="56"/>
      <c r="FKS36" s="56"/>
      <c r="FKT36" s="56"/>
      <c r="FKU36" s="56"/>
      <c r="FKV36" s="56"/>
      <c r="FKW36" s="56"/>
      <c r="FKX36" s="56"/>
      <c r="FKY36" s="56"/>
      <c r="FKZ36" s="56"/>
      <c r="FLA36" s="56"/>
      <c r="FLB36" s="56"/>
      <c r="FLC36" s="56"/>
      <c r="FLD36" s="56"/>
      <c r="FLE36" s="56"/>
      <c r="FLF36" s="56"/>
      <c r="FLG36" s="56"/>
      <c r="FLH36" s="56"/>
      <c r="FLI36" s="56"/>
      <c r="FLJ36" s="56"/>
      <c r="FLK36" s="56"/>
      <c r="FLL36" s="56"/>
      <c r="FLM36" s="56"/>
      <c r="FLN36" s="56"/>
      <c r="FLO36" s="56"/>
      <c r="FLP36" s="56"/>
      <c r="FLQ36" s="56"/>
      <c r="FLR36" s="56"/>
      <c r="FLS36" s="56"/>
      <c r="FLT36" s="56"/>
      <c r="FLU36" s="56"/>
      <c r="FLV36" s="56"/>
      <c r="FLW36" s="56"/>
      <c r="FLX36" s="56"/>
      <c r="FLY36" s="56"/>
      <c r="FLZ36" s="56"/>
      <c r="FMA36" s="56"/>
      <c r="FMB36" s="56"/>
      <c r="FMC36" s="56"/>
      <c r="FMD36" s="56"/>
      <c r="FME36" s="56"/>
      <c r="FMF36" s="56"/>
      <c r="FMG36" s="56"/>
      <c r="FMH36" s="56"/>
      <c r="FMI36" s="56"/>
      <c r="FMJ36" s="56"/>
      <c r="FMK36" s="56"/>
      <c r="FML36" s="56"/>
      <c r="FMM36" s="56"/>
      <c r="FMN36" s="56"/>
      <c r="FMO36" s="56"/>
      <c r="FMP36" s="56"/>
      <c r="FMQ36" s="56"/>
      <c r="FMR36" s="56"/>
      <c r="FMS36" s="56"/>
      <c r="FMT36" s="56"/>
      <c r="FMU36" s="56"/>
      <c r="FMV36" s="56"/>
      <c r="FMW36" s="56"/>
      <c r="FMX36" s="56"/>
      <c r="FMY36" s="56"/>
      <c r="FMZ36" s="56"/>
      <c r="FNA36" s="56"/>
      <c r="FNB36" s="56"/>
      <c r="FNC36" s="56"/>
      <c r="FND36" s="56"/>
      <c r="FNE36" s="56"/>
      <c r="FNF36" s="56"/>
      <c r="FNG36" s="56"/>
      <c r="FNH36" s="56"/>
      <c r="FNI36" s="56"/>
      <c r="FNJ36" s="56"/>
      <c r="FNK36" s="56"/>
      <c r="FNL36" s="56"/>
      <c r="FNM36" s="56"/>
      <c r="FNN36" s="56"/>
      <c r="FNO36" s="56"/>
      <c r="FNP36" s="56"/>
      <c r="FNQ36" s="56"/>
      <c r="FNR36" s="56"/>
      <c r="FNS36" s="56"/>
      <c r="FNT36" s="56"/>
      <c r="FNU36" s="56"/>
      <c r="FNV36" s="56"/>
      <c r="FNW36" s="56"/>
      <c r="FNX36" s="56"/>
      <c r="FNY36" s="56"/>
      <c r="FNZ36" s="56"/>
      <c r="FOA36" s="56"/>
      <c r="FOB36" s="56"/>
      <c r="FOC36" s="56"/>
      <c r="FOD36" s="56"/>
      <c r="FOE36" s="56"/>
      <c r="FOF36" s="56"/>
      <c r="FOG36" s="56"/>
      <c r="FOH36" s="56"/>
      <c r="FOI36" s="56"/>
      <c r="FOJ36" s="56"/>
      <c r="FOK36" s="56"/>
      <c r="FOL36" s="56"/>
      <c r="FOM36" s="56"/>
      <c r="FON36" s="56"/>
      <c r="FOO36" s="56"/>
      <c r="FOP36" s="56"/>
      <c r="FOQ36" s="56"/>
      <c r="FOR36" s="56"/>
      <c r="FOS36" s="56"/>
      <c r="FOT36" s="56"/>
      <c r="FOU36" s="56"/>
      <c r="FOV36" s="56"/>
      <c r="FOW36" s="56"/>
      <c r="FOX36" s="56"/>
      <c r="FOY36" s="56"/>
      <c r="FOZ36" s="56"/>
      <c r="FPA36" s="56"/>
      <c r="FPB36" s="56"/>
      <c r="FPC36" s="56"/>
      <c r="FPD36" s="56"/>
      <c r="FPE36" s="56"/>
      <c r="FPF36" s="56"/>
      <c r="FPG36" s="56"/>
      <c r="FPH36" s="56"/>
      <c r="FPI36" s="56"/>
      <c r="FPJ36" s="56"/>
      <c r="FPK36" s="56"/>
      <c r="FPL36" s="56"/>
      <c r="FPM36" s="56"/>
      <c r="FPN36" s="56"/>
      <c r="FPO36" s="56"/>
      <c r="FPP36" s="56"/>
      <c r="FPQ36" s="56"/>
      <c r="FPR36" s="56"/>
      <c r="FPS36" s="56"/>
      <c r="FPT36" s="56"/>
      <c r="FPU36" s="56"/>
      <c r="FPV36" s="56"/>
      <c r="FPW36" s="56"/>
      <c r="FPX36" s="56"/>
      <c r="FPY36" s="56"/>
      <c r="FPZ36" s="56"/>
      <c r="FQA36" s="56"/>
      <c r="FQB36" s="56"/>
      <c r="FQC36" s="56"/>
      <c r="FQD36" s="56"/>
      <c r="FQE36" s="56"/>
      <c r="FQF36" s="56"/>
      <c r="FQG36" s="56"/>
      <c r="FQH36" s="56"/>
      <c r="FQI36" s="56"/>
      <c r="FQJ36" s="56"/>
      <c r="FQK36" s="56"/>
      <c r="FQL36" s="56"/>
      <c r="FQM36" s="56"/>
      <c r="FQN36" s="56"/>
      <c r="FQO36" s="56"/>
      <c r="FQP36" s="56"/>
      <c r="FQQ36" s="56"/>
      <c r="FQR36" s="56"/>
      <c r="FQS36" s="56"/>
      <c r="FQT36" s="56"/>
      <c r="FQU36" s="56"/>
      <c r="FQV36" s="56"/>
      <c r="FQW36" s="56"/>
      <c r="FQX36" s="56"/>
      <c r="FQY36" s="56"/>
      <c r="FQZ36" s="56"/>
      <c r="FRA36" s="56"/>
      <c r="FRB36" s="56"/>
      <c r="FRC36" s="56"/>
      <c r="FRD36" s="56"/>
      <c r="FRE36" s="56"/>
      <c r="FRF36" s="56"/>
      <c r="FRG36" s="56"/>
      <c r="FRH36" s="56"/>
      <c r="FRI36" s="56"/>
      <c r="FRJ36" s="56"/>
      <c r="FRK36" s="56"/>
      <c r="FRL36" s="56"/>
      <c r="FRM36" s="56"/>
      <c r="FRN36" s="56"/>
      <c r="FRO36" s="56"/>
      <c r="FRP36" s="56"/>
      <c r="FRQ36" s="56"/>
      <c r="FRR36" s="56"/>
      <c r="FRS36" s="56"/>
      <c r="FRT36" s="56"/>
      <c r="FRU36" s="56"/>
      <c r="FRV36" s="56"/>
      <c r="FRW36" s="56"/>
      <c r="FRX36" s="56"/>
      <c r="FRY36" s="56"/>
      <c r="FRZ36" s="56"/>
      <c r="FSA36" s="56"/>
      <c r="FSB36" s="56"/>
      <c r="FSC36" s="56"/>
      <c r="FSD36" s="56"/>
      <c r="FSE36" s="56"/>
      <c r="FSF36" s="56"/>
      <c r="FSG36" s="56"/>
      <c r="FSH36" s="56"/>
      <c r="FSI36" s="56"/>
      <c r="FSJ36" s="56"/>
      <c r="FSK36" s="56"/>
      <c r="FSL36" s="56"/>
      <c r="FSM36" s="56"/>
      <c r="FSN36" s="56"/>
      <c r="FSO36" s="56"/>
      <c r="FSP36" s="56"/>
      <c r="FSQ36" s="56"/>
      <c r="FSR36" s="56"/>
      <c r="FSS36" s="56"/>
      <c r="FST36" s="56"/>
      <c r="FSU36" s="56"/>
      <c r="FSV36" s="56"/>
      <c r="FSW36" s="56"/>
      <c r="FSX36" s="56"/>
      <c r="FSY36" s="56"/>
      <c r="FSZ36" s="56"/>
      <c r="FTA36" s="56"/>
      <c r="FTB36" s="56"/>
      <c r="FTC36" s="56"/>
      <c r="FTD36" s="56"/>
      <c r="FTE36" s="56"/>
      <c r="FTF36" s="56"/>
      <c r="FTG36" s="56"/>
      <c r="FTH36" s="56"/>
      <c r="FTI36" s="56"/>
      <c r="FTJ36" s="56"/>
      <c r="FTK36" s="56"/>
      <c r="FTL36" s="56"/>
      <c r="FTM36" s="56"/>
      <c r="FTN36" s="56"/>
      <c r="FTO36" s="56"/>
      <c r="FTP36" s="56"/>
      <c r="FTQ36" s="56"/>
      <c r="FTR36" s="56"/>
      <c r="FTS36" s="56"/>
      <c r="FTT36" s="56"/>
      <c r="FTU36" s="56"/>
      <c r="FTV36" s="56"/>
      <c r="FTW36" s="56"/>
      <c r="FTX36" s="56"/>
      <c r="FTY36" s="56"/>
      <c r="FTZ36" s="56"/>
      <c r="FUA36" s="56"/>
      <c r="FUB36" s="56"/>
      <c r="FUC36" s="56"/>
      <c r="FUD36" s="56"/>
      <c r="FUE36" s="56"/>
      <c r="FUF36" s="56"/>
      <c r="FUG36" s="56"/>
      <c r="FUH36" s="56"/>
      <c r="FUI36" s="56"/>
      <c r="FUJ36" s="56"/>
      <c r="FUK36" s="56"/>
      <c r="FUL36" s="56"/>
      <c r="FUM36" s="56"/>
      <c r="FUN36" s="56"/>
      <c r="FUO36" s="56"/>
      <c r="FUP36" s="56"/>
      <c r="FUQ36" s="56"/>
      <c r="FUR36" s="56"/>
      <c r="FUS36" s="56"/>
      <c r="FUT36" s="56"/>
      <c r="FUU36" s="56"/>
      <c r="FUV36" s="56"/>
      <c r="FUW36" s="56"/>
      <c r="FUX36" s="56"/>
      <c r="FUY36" s="56"/>
      <c r="FUZ36" s="56"/>
      <c r="FVA36" s="56"/>
      <c r="FVB36" s="56"/>
      <c r="FVC36" s="56"/>
      <c r="FVD36" s="56"/>
      <c r="FVE36" s="56"/>
      <c r="FVF36" s="56"/>
      <c r="FVG36" s="56"/>
      <c r="FVH36" s="56"/>
      <c r="FVI36" s="56"/>
      <c r="FVJ36" s="56"/>
      <c r="FVK36" s="56"/>
      <c r="FVL36" s="56"/>
      <c r="FVM36" s="56"/>
      <c r="FVN36" s="56"/>
      <c r="FVO36" s="56"/>
      <c r="FVP36" s="56"/>
      <c r="FVQ36" s="56"/>
      <c r="FVR36" s="56"/>
      <c r="FVS36" s="56"/>
      <c r="FVT36" s="56"/>
      <c r="FVU36" s="56"/>
      <c r="FVV36" s="56"/>
      <c r="FVW36" s="56"/>
      <c r="FVX36" s="56"/>
      <c r="FVY36" s="56"/>
      <c r="FVZ36" s="56"/>
      <c r="FWA36" s="56"/>
      <c r="FWB36" s="56"/>
      <c r="FWC36" s="56"/>
      <c r="FWD36" s="56"/>
      <c r="FWE36" s="56"/>
      <c r="FWF36" s="56"/>
      <c r="FWG36" s="56"/>
      <c r="FWH36" s="56"/>
      <c r="FWI36" s="56"/>
      <c r="FWJ36" s="56"/>
      <c r="FWK36" s="56"/>
      <c r="FWL36" s="56"/>
      <c r="FWM36" s="56"/>
      <c r="FWN36" s="56"/>
      <c r="FWO36" s="56"/>
      <c r="FWP36" s="56"/>
      <c r="FWQ36" s="56"/>
      <c r="FWR36" s="56"/>
      <c r="FWS36" s="56"/>
      <c r="FWT36" s="56"/>
      <c r="FWU36" s="56"/>
      <c r="FWV36" s="56"/>
      <c r="FWW36" s="56"/>
      <c r="FWX36" s="56"/>
      <c r="FWY36" s="56"/>
      <c r="FWZ36" s="56"/>
      <c r="FXA36" s="56"/>
      <c r="FXB36" s="56"/>
      <c r="FXC36" s="56"/>
      <c r="FXD36" s="56"/>
      <c r="FXE36" s="56"/>
      <c r="FXF36" s="56"/>
      <c r="FXG36" s="56"/>
      <c r="FXH36" s="56"/>
      <c r="FXI36" s="56"/>
      <c r="FXJ36" s="56"/>
      <c r="FXK36" s="56"/>
      <c r="FXL36" s="56"/>
      <c r="FXM36" s="56"/>
      <c r="FXN36" s="56"/>
      <c r="FXO36" s="56"/>
      <c r="FXP36" s="56"/>
      <c r="FXQ36" s="56"/>
      <c r="FXR36" s="56"/>
      <c r="FXS36" s="56"/>
      <c r="FXT36" s="56"/>
      <c r="FXU36" s="56"/>
      <c r="FXV36" s="56"/>
      <c r="FXW36" s="56"/>
      <c r="FXX36" s="56"/>
      <c r="FXY36" s="56"/>
      <c r="FXZ36" s="56"/>
      <c r="FYA36" s="56"/>
      <c r="FYB36" s="56"/>
      <c r="FYC36" s="56"/>
      <c r="FYD36" s="56"/>
      <c r="FYE36" s="56"/>
      <c r="FYF36" s="56"/>
      <c r="FYG36" s="56"/>
      <c r="FYH36" s="56"/>
      <c r="FYI36" s="56"/>
      <c r="FYJ36" s="56"/>
      <c r="FYK36" s="56"/>
      <c r="FYL36" s="56"/>
      <c r="FYM36" s="56"/>
      <c r="FYN36" s="56"/>
      <c r="FYO36" s="56"/>
      <c r="FYP36" s="56"/>
      <c r="FYQ36" s="56"/>
      <c r="FYR36" s="56"/>
      <c r="FYS36" s="56"/>
      <c r="FYT36" s="56"/>
      <c r="FYU36" s="56"/>
      <c r="FYV36" s="56"/>
      <c r="FYW36" s="56"/>
      <c r="FYX36" s="56"/>
      <c r="FYY36" s="56"/>
      <c r="FYZ36" s="56"/>
      <c r="FZA36" s="56"/>
      <c r="FZB36" s="56"/>
      <c r="FZC36" s="56"/>
      <c r="FZD36" s="56"/>
      <c r="FZE36" s="56"/>
      <c r="FZF36" s="56"/>
      <c r="FZG36" s="56"/>
      <c r="FZH36" s="56"/>
      <c r="FZI36" s="56"/>
      <c r="FZJ36" s="56"/>
      <c r="FZK36" s="56"/>
      <c r="FZL36" s="56"/>
      <c r="FZM36" s="56"/>
      <c r="FZN36" s="56"/>
      <c r="FZO36" s="56"/>
      <c r="FZP36" s="56"/>
      <c r="FZQ36" s="56"/>
      <c r="FZR36" s="56"/>
      <c r="FZS36" s="56"/>
      <c r="FZT36" s="56"/>
      <c r="FZU36" s="56"/>
      <c r="FZV36" s="56"/>
      <c r="FZW36" s="56"/>
      <c r="FZX36" s="56"/>
      <c r="FZY36" s="56"/>
      <c r="FZZ36" s="56"/>
      <c r="GAA36" s="56"/>
      <c r="GAB36" s="56"/>
      <c r="GAC36" s="56"/>
      <c r="GAD36" s="56"/>
      <c r="GAE36" s="56"/>
      <c r="GAF36" s="56"/>
      <c r="GAG36" s="56"/>
      <c r="GAH36" s="56"/>
      <c r="GAI36" s="56"/>
      <c r="GAJ36" s="56"/>
      <c r="GAK36" s="56"/>
      <c r="GAL36" s="56"/>
      <c r="GAM36" s="56"/>
      <c r="GAN36" s="56"/>
      <c r="GAO36" s="56"/>
      <c r="GAP36" s="56"/>
      <c r="GAQ36" s="56"/>
      <c r="GAR36" s="56"/>
      <c r="GAS36" s="56"/>
      <c r="GAT36" s="56"/>
      <c r="GAU36" s="56"/>
      <c r="GAV36" s="56"/>
      <c r="GAW36" s="56"/>
      <c r="GAX36" s="56"/>
      <c r="GAY36" s="56"/>
      <c r="GAZ36" s="56"/>
      <c r="GBA36" s="56"/>
      <c r="GBB36" s="56"/>
      <c r="GBC36" s="56"/>
      <c r="GBD36" s="56"/>
      <c r="GBE36" s="56"/>
      <c r="GBF36" s="56"/>
      <c r="GBG36" s="56"/>
      <c r="GBH36" s="56"/>
      <c r="GBI36" s="56"/>
      <c r="GBJ36" s="56"/>
      <c r="GBK36" s="56"/>
      <c r="GBL36" s="56"/>
      <c r="GBM36" s="56"/>
      <c r="GBN36" s="56"/>
      <c r="GBO36" s="56"/>
      <c r="GBP36" s="56"/>
      <c r="GBQ36" s="56"/>
      <c r="GBR36" s="56"/>
      <c r="GBS36" s="56"/>
      <c r="GBT36" s="56"/>
      <c r="GBU36" s="56"/>
      <c r="GBV36" s="56"/>
      <c r="GBW36" s="56"/>
      <c r="GBX36" s="56"/>
      <c r="GBY36" s="56"/>
      <c r="GBZ36" s="56"/>
      <c r="GCA36" s="56"/>
      <c r="GCB36" s="56"/>
      <c r="GCC36" s="56"/>
      <c r="GCD36" s="56"/>
      <c r="GCE36" s="56"/>
      <c r="GCF36" s="56"/>
      <c r="GCG36" s="56"/>
      <c r="GCH36" s="56"/>
      <c r="GCI36" s="56"/>
      <c r="GCJ36" s="56"/>
      <c r="GCK36" s="56"/>
      <c r="GCL36" s="56"/>
      <c r="GCM36" s="56"/>
      <c r="GCN36" s="56"/>
      <c r="GCO36" s="56"/>
      <c r="GCP36" s="56"/>
      <c r="GCQ36" s="56"/>
      <c r="GCR36" s="56"/>
      <c r="GCS36" s="56"/>
      <c r="GCT36" s="56"/>
      <c r="GCU36" s="56"/>
      <c r="GCV36" s="56"/>
      <c r="GCW36" s="56"/>
      <c r="GCX36" s="56"/>
      <c r="GCY36" s="56"/>
      <c r="GCZ36" s="56"/>
      <c r="GDA36" s="56"/>
      <c r="GDB36" s="56"/>
      <c r="GDC36" s="56"/>
      <c r="GDD36" s="56"/>
      <c r="GDE36" s="56"/>
      <c r="GDF36" s="56"/>
      <c r="GDG36" s="56"/>
      <c r="GDH36" s="56"/>
      <c r="GDI36" s="56"/>
      <c r="GDJ36" s="56"/>
      <c r="GDK36" s="56"/>
      <c r="GDL36" s="56"/>
      <c r="GDM36" s="56"/>
      <c r="GDN36" s="56"/>
      <c r="GDO36" s="56"/>
      <c r="GDP36" s="56"/>
      <c r="GDQ36" s="56"/>
      <c r="GDR36" s="56"/>
      <c r="GDS36" s="56"/>
      <c r="GDT36" s="56"/>
      <c r="GDU36" s="56"/>
      <c r="GDV36" s="56"/>
      <c r="GDW36" s="56"/>
      <c r="GDX36" s="56"/>
      <c r="GDY36" s="56"/>
      <c r="GDZ36" s="56"/>
      <c r="GEA36" s="56"/>
      <c r="GEB36" s="56"/>
      <c r="GEC36" s="56"/>
      <c r="GED36" s="56"/>
      <c r="GEE36" s="56"/>
      <c r="GEF36" s="56"/>
      <c r="GEG36" s="56"/>
      <c r="GEH36" s="56"/>
      <c r="GEI36" s="56"/>
      <c r="GEJ36" s="56"/>
      <c r="GEK36" s="56"/>
      <c r="GEL36" s="56"/>
      <c r="GEM36" s="56"/>
      <c r="GEN36" s="56"/>
      <c r="GEO36" s="56"/>
      <c r="GEP36" s="56"/>
      <c r="GEQ36" s="56"/>
      <c r="GER36" s="56"/>
      <c r="GES36" s="56"/>
      <c r="GET36" s="56"/>
      <c r="GEU36" s="56"/>
      <c r="GEV36" s="56"/>
      <c r="GEW36" s="56"/>
      <c r="GEX36" s="56"/>
      <c r="GEY36" s="56"/>
      <c r="GEZ36" s="56"/>
      <c r="GFA36" s="56"/>
      <c r="GFB36" s="56"/>
      <c r="GFC36" s="56"/>
      <c r="GFD36" s="56"/>
      <c r="GFE36" s="56"/>
      <c r="GFF36" s="56"/>
      <c r="GFG36" s="56"/>
      <c r="GFH36" s="56"/>
      <c r="GFI36" s="56"/>
      <c r="GFJ36" s="56"/>
      <c r="GFK36" s="56"/>
      <c r="GFL36" s="56"/>
      <c r="GFM36" s="56"/>
      <c r="GFN36" s="56"/>
      <c r="GFO36" s="56"/>
      <c r="GFP36" s="56"/>
      <c r="GFQ36" s="56"/>
      <c r="GFR36" s="56"/>
      <c r="GFS36" s="56"/>
      <c r="GFT36" s="56"/>
      <c r="GFU36" s="56"/>
      <c r="GFV36" s="56"/>
      <c r="GFW36" s="56"/>
      <c r="GFX36" s="56"/>
      <c r="GFY36" s="56"/>
      <c r="GFZ36" s="56"/>
      <c r="GGA36" s="56"/>
      <c r="GGB36" s="56"/>
      <c r="GGC36" s="56"/>
      <c r="GGD36" s="56"/>
      <c r="GGE36" s="56"/>
      <c r="GGF36" s="56"/>
      <c r="GGG36" s="56"/>
      <c r="GGH36" s="56"/>
      <c r="GGI36" s="56"/>
      <c r="GGJ36" s="56"/>
      <c r="GGK36" s="56"/>
      <c r="GGL36" s="56"/>
      <c r="GGM36" s="56"/>
      <c r="GGN36" s="56"/>
      <c r="GGO36" s="56"/>
      <c r="GGP36" s="56"/>
      <c r="GGQ36" s="56"/>
      <c r="GGR36" s="56"/>
      <c r="GGS36" s="56"/>
      <c r="GGT36" s="56"/>
      <c r="GGU36" s="56"/>
      <c r="GGV36" s="56"/>
      <c r="GGW36" s="56"/>
      <c r="GGX36" s="56"/>
      <c r="GGY36" s="56"/>
      <c r="GGZ36" s="56"/>
      <c r="GHA36" s="56"/>
      <c r="GHB36" s="56"/>
      <c r="GHC36" s="56"/>
      <c r="GHD36" s="56"/>
      <c r="GHE36" s="56"/>
      <c r="GHF36" s="56"/>
      <c r="GHG36" s="56"/>
      <c r="GHH36" s="56"/>
      <c r="GHI36" s="56"/>
      <c r="GHJ36" s="56"/>
      <c r="GHK36" s="56"/>
      <c r="GHL36" s="56"/>
      <c r="GHM36" s="56"/>
      <c r="GHN36" s="56"/>
      <c r="GHO36" s="56"/>
      <c r="GHP36" s="56"/>
      <c r="GHQ36" s="56"/>
      <c r="GHR36" s="56"/>
      <c r="GHS36" s="56"/>
      <c r="GHT36" s="56"/>
      <c r="GHU36" s="56"/>
      <c r="GHV36" s="56"/>
      <c r="GHW36" s="56"/>
      <c r="GHX36" s="56"/>
      <c r="GHY36" s="56"/>
      <c r="GHZ36" s="56"/>
      <c r="GIA36" s="56"/>
      <c r="GIB36" s="56"/>
      <c r="GIC36" s="56"/>
      <c r="GID36" s="56"/>
      <c r="GIE36" s="56"/>
      <c r="GIF36" s="56"/>
      <c r="GIG36" s="56"/>
      <c r="GIH36" s="56"/>
      <c r="GII36" s="56"/>
      <c r="GIJ36" s="56"/>
      <c r="GIK36" s="56"/>
      <c r="GIL36" s="56"/>
      <c r="GIM36" s="56"/>
      <c r="GIN36" s="56"/>
      <c r="GIO36" s="56"/>
      <c r="GIP36" s="56"/>
      <c r="GIQ36" s="56"/>
      <c r="GIR36" s="56"/>
      <c r="GIS36" s="56"/>
      <c r="GIT36" s="56"/>
      <c r="GIU36" s="56"/>
      <c r="GIV36" s="56"/>
      <c r="GIW36" s="56"/>
      <c r="GIX36" s="56"/>
      <c r="GIY36" s="56"/>
      <c r="GIZ36" s="56"/>
      <c r="GJA36" s="56"/>
      <c r="GJB36" s="56"/>
      <c r="GJC36" s="56"/>
      <c r="GJD36" s="56"/>
      <c r="GJE36" s="56"/>
      <c r="GJF36" s="56"/>
      <c r="GJG36" s="56"/>
      <c r="GJH36" s="56"/>
      <c r="GJI36" s="56"/>
      <c r="GJJ36" s="56"/>
      <c r="GJK36" s="56"/>
      <c r="GJL36" s="56"/>
      <c r="GJM36" s="56"/>
      <c r="GJN36" s="56"/>
      <c r="GJO36" s="56"/>
      <c r="GJP36" s="56"/>
      <c r="GJQ36" s="56"/>
      <c r="GJR36" s="56"/>
      <c r="GJS36" s="56"/>
      <c r="GJT36" s="56"/>
      <c r="GJU36" s="56"/>
      <c r="GJV36" s="56"/>
      <c r="GJW36" s="56"/>
      <c r="GJX36" s="56"/>
      <c r="GJY36" s="56"/>
      <c r="GJZ36" s="56"/>
      <c r="GKA36" s="56"/>
      <c r="GKB36" s="56"/>
      <c r="GKC36" s="56"/>
      <c r="GKD36" s="56"/>
      <c r="GKE36" s="56"/>
      <c r="GKF36" s="56"/>
      <c r="GKG36" s="56"/>
      <c r="GKH36" s="56"/>
      <c r="GKI36" s="56"/>
      <c r="GKJ36" s="56"/>
      <c r="GKK36" s="56"/>
      <c r="GKL36" s="56"/>
      <c r="GKM36" s="56"/>
      <c r="GKN36" s="56"/>
      <c r="GKO36" s="56"/>
      <c r="GKP36" s="56"/>
      <c r="GKQ36" s="56"/>
      <c r="GKR36" s="56"/>
      <c r="GKS36" s="56"/>
      <c r="GKT36" s="56"/>
      <c r="GKU36" s="56"/>
      <c r="GKV36" s="56"/>
      <c r="GKW36" s="56"/>
      <c r="GKX36" s="56"/>
      <c r="GKY36" s="56"/>
      <c r="GKZ36" s="56"/>
      <c r="GLA36" s="56"/>
      <c r="GLB36" s="56"/>
      <c r="GLC36" s="56"/>
      <c r="GLD36" s="56"/>
      <c r="GLE36" s="56"/>
      <c r="GLF36" s="56"/>
      <c r="GLG36" s="56"/>
      <c r="GLH36" s="56"/>
      <c r="GLI36" s="56"/>
      <c r="GLJ36" s="56"/>
      <c r="GLK36" s="56"/>
      <c r="GLL36" s="56"/>
      <c r="GLM36" s="56"/>
      <c r="GLN36" s="56"/>
      <c r="GLO36" s="56"/>
      <c r="GLP36" s="56"/>
      <c r="GLQ36" s="56"/>
      <c r="GLR36" s="56"/>
      <c r="GLS36" s="56"/>
      <c r="GLT36" s="56"/>
      <c r="GLU36" s="56"/>
      <c r="GLV36" s="56"/>
      <c r="GLW36" s="56"/>
      <c r="GLX36" s="56"/>
      <c r="GLY36" s="56"/>
      <c r="GLZ36" s="56"/>
      <c r="GMA36" s="56"/>
      <c r="GMB36" s="56"/>
      <c r="GMC36" s="56"/>
      <c r="GMD36" s="56"/>
      <c r="GME36" s="56"/>
      <c r="GMF36" s="56"/>
      <c r="GMG36" s="56"/>
      <c r="GMH36" s="56"/>
      <c r="GMI36" s="56"/>
      <c r="GMJ36" s="56"/>
      <c r="GMK36" s="56"/>
      <c r="GML36" s="56"/>
      <c r="GMM36" s="56"/>
      <c r="GMN36" s="56"/>
      <c r="GMO36" s="56"/>
      <c r="GMP36" s="56"/>
      <c r="GMQ36" s="56"/>
      <c r="GMR36" s="56"/>
      <c r="GMS36" s="56"/>
      <c r="GMT36" s="56"/>
      <c r="GMU36" s="56"/>
      <c r="GMV36" s="56"/>
      <c r="GMW36" s="56"/>
      <c r="GMX36" s="56"/>
      <c r="GMY36" s="56"/>
      <c r="GMZ36" s="56"/>
      <c r="GNA36" s="56"/>
      <c r="GNB36" s="56"/>
      <c r="GNC36" s="56"/>
      <c r="GND36" s="56"/>
      <c r="GNE36" s="56"/>
      <c r="GNF36" s="56"/>
      <c r="GNG36" s="56"/>
      <c r="GNH36" s="56"/>
      <c r="GNI36" s="56"/>
      <c r="GNJ36" s="56"/>
      <c r="GNK36" s="56"/>
      <c r="GNL36" s="56"/>
      <c r="GNM36" s="56"/>
      <c r="GNN36" s="56"/>
      <c r="GNO36" s="56"/>
      <c r="GNP36" s="56"/>
      <c r="GNQ36" s="56"/>
      <c r="GNR36" s="56"/>
      <c r="GNS36" s="56"/>
      <c r="GNT36" s="56"/>
      <c r="GNU36" s="56"/>
      <c r="GNV36" s="56"/>
      <c r="GNW36" s="56"/>
      <c r="GNX36" s="56"/>
      <c r="GNY36" s="56"/>
      <c r="GNZ36" s="56"/>
      <c r="GOA36" s="56"/>
      <c r="GOB36" s="56"/>
      <c r="GOC36" s="56"/>
      <c r="GOD36" s="56"/>
      <c r="GOE36" s="56"/>
      <c r="GOF36" s="56"/>
      <c r="GOG36" s="56"/>
      <c r="GOH36" s="56"/>
      <c r="GOI36" s="56"/>
      <c r="GOJ36" s="56"/>
      <c r="GOK36" s="56"/>
      <c r="GOL36" s="56"/>
      <c r="GOM36" s="56"/>
      <c r="GON36" s="56"/>
      <c r="GOO36" s="56"/>
      <c r="GOP36" s="56"/>
      <c r="GOQ36" s="56"/>
      <c r="GOR36" s="56"/>
      <c r="GOS36" s="56"/>
      <c r="GOT36" s="56"/>
      <c r="GOU36" s="56"/>
      <c r="GOV36" s="56"/>
      <c r="GOW36" s="56"/>
      <c r="GOX36" s="56"/>
      <c r="GOY36" s="56"/>
      <c r="GOZ36" s="56"/>
      <c r="GPA36" s="56"/>
      <c r="GPB36" s="56"/>
      <c r="GPC36" s="56"/>
      <c r="GPD36" s="56"/>
      <c r="GPE36" s="56"/>
      <c r="GPF36" s="56"/>
      <c r="GPG36" s="56"/>
      <c r="GPH36" s="56"/>
      <c r="GPI36" s="56"/>
      <c r="GPJ36" s="56"/>
      <c r="GPK36" s="56"/>
      <c r="GPL36" s="56"/>
      <c r="GPM36" s="56"/>
      <c r="GPN36" s="56"/>
      <c r="GPO36" s="56"/>
      <c r="GPP36" s="56"/>
      <c r="GPQ36" s="56"/>
      <c r="GPR36" s="56"/>
      <c r="GPS36" s="56"/>
      <c r="GPT36" s="56"/>
      <c r="GPU36" s="56"/>
      <c r="GPV36" s="56"/>
      <c r="GPW36" s="56"/>
      <c r="GPX36" s="56"/>
      <c r="GPY36" s="56"/>
      <c r="GPZ36" s="56"/>
      <c r="GQA36" s="56"/>
      <c r="GQB36" s="56"/>
      <c r="GQC36" s="56"/>
      <c r="GQD36" s="56"/>
      <c r="GQE36" s="56"/>
      <c r="GQF36" s="56"/>
      <c r="GQG36" s="56"/>
      <c r="GQH36" s="56"/>
      <c r="GQI36" s="56"/>
      <c r="GQJ36" s="56"/>
      <c r="GQK36" s="56"/>
      <c r="GQL36" s="56"/>
      <c r="GQM36" s="56"/>
      <c r="GQN36" s="56"/>
      <c r="GQO36" s="56"/>
      <c r="GQP36" s="56"/>
      <c r="GQQ36" s="56"/>
      <c r="GQR36" s="56"/>
      <c r="GQS36" s="56"/>
      <c r="GQT36" s="56"/>
      <c r="GQU36" s="56"/>
      <c r="GQV36" s="56"/>
      <c r="GQW36" s="56"/>
      <c r="GQX36" s="56"/>
      <c r="GQY36" s="56"/>
      <c r="GQZ36" s="56"/>
      <c r="GRA36" s="56"/>
      <c r="GRB36" s="56"/>
      <c r="GRC36" s="56"/>
      <c r="GRD36" s="56"/>
      <c r="GRE36" s="56"/>
      <c r="GRF36" s="56"/>
      <c r="GRG36" s="56"/>
      <c r="GRH36" s="56"/>
      <c r="GRI36" s="56"/>
      <c r="GRJ36" s="56"/>
      <c r="GRK36" s="56"/>
      <c r="GRL36" s="56"/>
      <c r="GRM36" s="56"/>
      <c r="GRN36" s="56"/>
      <c r="GRO36" s="56"/>
      <c r="GRP36" s="56"/>
      <c r="GRQ36" s="56"/>
      <c r="GRR36" s="56"/>
      <c r="GRS36" s="56"/>
      <c r="GRT36" s="56"/>
      <c r="GRU36" s="56"/>
      <c r="GRV36" s="56"/>
      <c r="GRW36" s="56"/>
      <c r="GRX36" s="56"/>
      <c r="GRY36" s="56"/>
      <c r="GRZ36" s="56"/>
      <c r="GSA36" s="56"/>
      <c r="GSB36" s="56"/>
      <c r="GSC36" s="56"/>
      <c r="GSD36" s="56"/>
      <c r="GSE36" s="56"/>
      <c r="GSF36" s="56"/>
      <c r="GSG36" s="56"/>
      <c r="GSH36" s="56"/>
      <c r="GSI36" s="56"/>
      <c r="GSJ36" s="56"/>
      <c r="GSK36" s="56"/>
      <c r="GSL36" s="56"/>
      <c r="GSM36" s="56"/>
      <c r="GSN36" s="56"/>
      <c r="GSO36" s="56"/>
      <c r="GSP36" s="56"/>
      <c r="GSQ36" s="56"/>
      <c r="GSR36" s="56"/>
      <c r="GSS36" s="56"/>
      <c r="GST36" s="56"/>
      <c r="GSU36" s="56"/>
      <c r="GSV36" s="56"/>
      <c r="GSW36" s="56"/>
      <c r="GSX36" s="56"/>
      <c r="GSY36" s="56"/>
      <c r="GSZ36" s="56"/>
      <c r="GTA36" s="56"/>
      <c r="GTB36" s="56"/>
      <c r="GTC36" s="56"/>
      <c r="GTD36" s="56"/>
      <c r="GTE36" s="56"/>
      <c r="GTF36" s="56"/>
      <c r="GTG36" s="56"/>
      <c r="GTH36" s="56"/>
      <c r="GTI36" s="56"/>
      <c r="GTJ36" s="56"/>
      <c r="GTK36" s="56"/>
      <c r="GTL36" s="56"/>
      <c r="GTM36" s="56"/>
      <c r="GTN36" s="56"/>
      <c r="GTO36" s="56"/>
      <c r="GTP36" s="56"/>
      <c r="GTQ36" s="56"/>
      <c r="GTR36" s="56"/>
      <c r="GTS36" s="56"/>
      <c r="GTT36" s="56"/>
      <c r="GTU36" s="56"/>
      <c r="GTV36" s="56"/>
      <c r="GTW36" s="56"/>
      <c r="GTX36" s="56"/>
      <c r="GTY36" s="56"/>
      <c r="GTZ36" s="56"/>
      <c r="GUA36" s="56"/>
      <c r="GUB36" s="56"/>
      <c r="GUC36" s="56"/>
      <c r="GUD36" s="56"/>
      <c r="GUE36" s="56"/>
      <c r="GUF36" s="56"/>
      <c r="GUG36" s="56"/>
      <c r="GUH36" s="56"/>
      <c r="GUI36" s="56"/>
      <c r="GUJ36" s="56"/>
      <c r="GUK36" s="56"/>
      <c r="GUL36" s="56"/>
      <c r="GUM36" s="56"/>
      <c r="GUN36" s="56"/>
      <c r="GUO36" s="56"/>
      <c r="GUP36" s="56"/>
      <c r="GUQ36" s="56"/>
      <c r="GUR36" s="56"/>
      <c r="GUS36" s="56"/>
      <c r="GUT36" s="56"/>
      <c r="GUU36" s="56"/>
      <c r="GUV36" s="56"/>
      <c r="GUW36" s="56"/>
      <c r="GUX36" s="56"/>
      <c r="GUY36" s="56"/>
      <c r="GUZ36" s="56"/>
      <c r="GVA36" s="56"/>
      <c r="GVB36" s="56"/>
      <c r="GVC36" s="56"/>
      <c r="GVD36" s="56"/>
      <c r="GVE36" s="56"/>
      <c r="GVF36" s="56"/>
      <c r="GVG36" s="56"/>
      <c r="GVH36" s="56"/>
      <c r="GVI36" s="56"/>
      <c r="GVJ36" s="56"/>
      <c r="GVK36" s="56"/>
      <c r="GVL36" s="56"/>
      <c r="GVM36" s="56"/>
      <c r="GVN36" s="56"/>
      <c r="GVO36" s="56"/>
      <c r="GVP36" s="56"/>
      <c r="GVQ36" s="56"/>
      <c r="GVR36" s="56"/>
      <c r="GVS36" s="56"/>
      <c r="GVT36" s="56"/>
      <c r="GVU36" s="56"/>
      <c r="GVV36" s="56"/>
      <c r="GVW36" s="56"/>
      <c r="GVX36" s="56"/>
      <c r="GVY36" s="56"/>
      <c r="GVZ36" s="56"/>
      <c r="GWA36" s="56"/>
      <c r="GWB36" s="56"/>
      <c r="GWC36" s="56"/>
      <c r="GWD36" s="56"/>
      <c r="GWE36" s="56"/>
      <c r="GWF36" s="56"/>
      <c r="GWG36" s="56"/>
      <c r="GWH36" s="56"/>
      <c r="GWI36" s="56"/>
      <c r="GWJ36" s="56"/>
      <c r="GWK36" s="56"/>
      <c r="GWL36" s="56"/>
      <c r="GWM36" s="56"/>
      <c r="GWN36" s="56"/>
      <c r="GWO36" s="56"/>
      <c r="GWP36" s="56"/>
      <c r="GWQ36" s="56"/>
      <c r="GWR36" s="56"/>
      <c r="GWS36" s="56"/>
      <c r="GWT36" s="56"/>
      <c r="GWU36" s="56"/>
      <c r="GWV36" s="56"/>
      <c r="GWW36" s="56"/>
      <c r="GWX36" s="56"/>
      <c r="GWY36" s="56"/>
      <c r="GWZ36" s="56"/>
      <c r="GXA36" s="56"/>
      <c r="GXB36" s="56"/>
      <c r="GXC36" s="56"/>
      <c r="GXD36" s="56"/>
      <c r="GXE36" s="56"/>
      <c r="GXF36" s="56"/>
      <c r="GXG36" s="56"/>
      <c r="GXH36" s="56"/>
      <c r="GXI36" s="56"/>
      <c r="GXJ36" s="56"/>
      <c r="GXK36" s="56"/>
      <c r="GXL36" s="56"/>
      <c r="GXM36" s="56"/>
      <c r="GXN36" s="56"/>
      <c r="GXO36" s="56"/>
      <c r="GXP36" s="56"/>
      <c r="GXQ36" s="56"/>
      <c r="GXR36" s="56"/>
      <c r="GXS36" s="56"/>
      <c r="GXT36" s="56"/>
      <c r="GXU36" s="56"/>
      <c r="GXV36" s="56"/>
      <c r="GXW36" s="56"/>
      <c r="GXX36" s="56"/>
      <c r="GXY36" s="56"/>
      <c r="GXZ36" s="56"/>
      <c r="GYA36" s="56"/>
      <c r="GYB36" s="56"/>
      <c r="GYC36" s="56"/>
      <c r="GYD36" s="56"/>
      <c r="GYE36" s="56"/>
      <c r="GYF36" s="56"/>
      <c r="GYG36" s="56"/>
      <c r="GYH36" s="56"/>
      <c r="GYI36" s="56"/>
      <c r="GYJ36" s="56"/>
      <c r="GYK36" s="56"/>
      <c r="GYL36" s="56"/>
      <c r="GYM36" s="56"/>
      <c r="GYN36" s="56"/>
      <c r="GYO36" s="56"/>
      <c r="GYP36" s="56"/>
      <c r="GYQ36" s="56"/>
      <c r="GYR36" s="56"/>
      <c r="GYS36" s="56"/>
      <c r="GYT36" s="56"/>
      <c r="GYU36" s="56"/>
      <c r="GYV36" s="56"/>
      <c r="GYW36" s="56"/>
      <c r="GYX36" s="56"/>
      <c r="GYY36" s="56"/>
      <c r="GYZ36" s="56"/>
      <c r="GZA36" s="56"/>
      <c r="GZB36" s="56"/>
      <c r="GZC36" s="56"/>
      <c r="GZD36" s="56"/>
      <c r="GZE36" s="56"/>
      <c r="GZF36" s="56"/>
      <c r="GZG36" s="56"/>
      <c r="GZH36" s="56"/>
      <c r="GZI36" s="56"/>
      <c r="GZJ36" s="56"/>
      <c r="GZK36" s="56"/>
      <c r="GZL36" s="56"/>
      <c r="GZM36" s="56"/>
      <c r="GZN36" s="56"/>
      <c r="GZO36" s="56"/>
      <c r="GZP36" s="56"/>
      <c r="GZQ36" s="56"/>
      <c r="GZR36" s="56"/>
      <c r="GZS36" s="56"/>
      <c r="GZT36" s="56"/>
      <c r="GZU36" s="56"/>
      <c r="GZV36" s="56"/>
      <c r="GZW36" s="56"/>
      <c r="GZX36" s="56"/>
      <c r="GZY36" s="56"/>
      <c r="GZZ36" s="56"/>
      <c r="HAA36" s="56"/>
      <c r="HAB36" s="56"/>
      <c r="HAC36" s="56"/>
      <c r="HAD36" s="56"/>
      <c r="HAE36" s="56"/>
      <c r="HAF36" s="56"/>
      <c r="HAG36" s="56"/>
      <c r="HAH36" s="56"/>
      <c r="HAI36" s="56"/>
      <c r="HAJ36" s="56"/>
      <c r="HAK36" s="56"/>
      <c r="HAL36" s="56"/>
      <c r="HAM36" s="56"/>
      <c r="HAN36" s="56"/>
      <c r="HAO36" s="56"/>
      <c r="HAP36" s="56"/>
      <c r="HAQ36" s="56"/>
      <c r="HAR36" s="56"/>
      <c r="HAS36" s="56"/>
      <c r="HAT36" s="56"/>
      <c r="HAU36" s="56"/>
      <c r="HAV36" s="56"/>
      <c r="HAW36" s="56"/>
      <c r="HAX36" s="56"/>
      <c r="HAY36" s="56"/>
      <c r="HAZ36" s="56"/>
      <c r="HBA36" s="56"/>
      <c r="HBB36" s="56"/>
      <c r="HBC36" s="56"/>
      <c r="HBD36" s="56"/>
      <c r="HBE36" s="56"/>
      <c r="HBF36" s="56"/>
      <c r="HBG36" s="56"/>
      <c r="HBH36" s="56"/>
      <c r="HBI36" s="56"/>
      <c r="HBJ36" s="56"/>
      <c r="HBK36" s="56"/>
      <c r="HBL36" s="56"/>
      <c r="HBM36" s="56"/>
      <c r="HBN36" s="56"/>
      <c r="HBO36" s="56"/>
      <c r="HBP36" s="56"/>
      <c r="HBQ36" s="56"/>
      <c r="HBR36" s="56"/>
      <c r="HBS36" s="56"/>
      <c r="HBT36" s="56"/>
      <c r="HBU36" s="56"/>
      <c r="HBV36" s="56"/>
      <c r="HBW36" s="56"/>
      <c r="HBX36" s="56"/>
      <c r="HBY36" s="56"/>
      <c r="HBZ36" s="56"/>
      <c r="HCA36" s="56"/>
      <c r="HCB36" s="56"/>
      <c r="HCC36" s="56"/>
      <c r="HCD36" s="56"/>
      <c r="HCE36" s="56"/>
      <c r="HCF36" s="56"/>
      <c r="HCG36" s="56"/>
      <c r="HCH36" s="56"/>
      <c r="HCI36" s="56"/>
      <c r="HCJ36" s="56"/>
      <c r="HCK36" s="56"/>
      <c r="HCL36" s="56"/>
      <c r="HCM36" s="56"/>
      <c r="HCN36" s="56"/>
      <c r="HCO36" s="56"/>
      <c r="HCP36" s="56"/>
      <c r="HCQ36" s="56"/>
      <c r="HCR36" s="56"/>
      <c r="HCS36" s="56"/>
      <c r="HCT36" s="56"/>
      <c r="HCU36" s="56"/>
      <c r="HCV36" s="56"/>
      <c r="HCW36" s="56"/>
      <c r="HCX36" s="56"/>
      <c r="HCY36" s="56"/>
      <c r="HCZ36" s="56"/>
      <c r="HDA36" s="56"/>
      <c r="HDB36" s="56"/>
      <c r="HDC36" s="56"/>
      <c r="HDD36" s="56"/>
      <c r="HDE36" s="56"/>
      <c r="HDF36" s="56"/>
      <c r="HDG36" s="56"/>
      <c r="HDH36" s="56"/>
      <c r="HDI36" s="56"/>
      <c r="HDJ36" s="56"/>
      <c r="HDK36" s="56"/>
      <c r="HDL36" s="56"/>
      <c r="HDM36" s="56"/>
      <c r="HDN36" s="56"/>
      <c r="HDO36" s="56"/>
      <c r="HDP36" s="56"/>
      <c r="HDQ36" s="56"/>
      <c r="HDR36" s="56"/>
      <c r="HDS36" s="56"/>
      <c r="HDT36" s="56"/>
      <c r="HDU36" s="56"/>
      <c r="HDV36" s="56"/>
      <c r="HDW36" s="56"/>
      <c r="HDX36" s="56"/>
      <c r="HDY36" s="56"/>
      <c r="HDZ36" s="56"/>
      <c r="HEA36" s="56"/>
      <c r="HEB36" s="56"/>
      <c r="HEC36" s="56"/>
      <c r="HED36" s="56"/>
      <c r="HEE36" s="56"/>
      <c r="HEF36" s="56"/>
      <c r="HEG36" s="56"/>
      <c r="HEH36" s="56"/>
      <c r="HEI36" s="56"/>
      <c r="HEJ36" s="56"/>
      <c r="HEK36" s="56"/>
      <c r="HEL36" s="56"/>
      <c r="HEM36" s="56"/>
      <c r="HEN36" s="56"/>
      <c r="HEO36" s="56"/>
      <c r="HEP36" s="56"/>
      <c r="HEQ36" s="56"/>
      <c r="HER36" s="56"/>
      <c r="HES36" s="56"/>
      <c r="HET36" s="56"/>
      <c r="HEU36" s="56"/>
      <c r="HEV36" s="56"/>
      <c r="HEW36" s="56"/>
      <c r="HEX36" s="56"/>
      <c r="HEY36" s="56"/>
      <c r="HEZ36" s="56"/>
      <c r="HFA36" s="56"/>
      <c r="HFB36" s="56"/>
      <c r="HFC36" s="56"/>
      <c r="HFD36" s="56"/>
      <c r="HFE36" s="56"/>
      <c r="HFF36" s="56"/>
      <c r="HFG36" s="56"/>
      <c r="HFH36" s="56"/>
      <c r="HFI36" s="56"/>
      <c r="HFJ36" s="56"/>
      <c r="HFK36" s="56"/>
      <c r="HFL36" s="56"/>
      <c r="HFM36" s="56"/>
      <c r="HFN36" s="56"/>
      <c r="HFO36" s="56"/>
      <c r="HFP36" s="56"/>
      <c r="HFQ36" s="56"/>
      <c r="HFR36" s="56"/>
      <c r="HFS36" s="56"/>
      <c r="HFT36" s="56"/>
      <c r="HFU36" s="56"/>
      <c r="HFV36" s="56"/>
      <c r="HFW36" s="56"/>
      <c r="HFX36" s="56"/>
      <c r="HFY36" s="56"/>
      <c r="HFZ36" s="56"/>
      <c r="HGA36" s="56"/>
      <c r="HGB36" s="56"/>
      <c r="HGC36" s="56"/>
      <c r="HGD36" s="56"/>
      <c r="HGE36" s="56"/>
      <c r="HGF36" s="56"/>
      <c r="HGG36" s="56"/>
      <c r="HGH36" s="56"/>
      <c r="HGI36" s="56"/>
      <c r="HGJ36" s="56"/>
      <c r="HGK36" s="56"/>
      <c r="HGL36" s="56"/>
      <c r="HGM36" s="56"/>
      <c r="HGN36" s="56"/>
      <c r="HGO36" s="56"/>
      <c r="HGP36" s="56"/>
      <c r="HGQ36" s="56"/>
      <c r="HGR36" s="56"/>
      <c r="HGS36" s="56"/>
      <c r="HGT36" s="56"/>
      <c r="HGU36" s="56"/>
      <c r="HGV36" s="56"/>
      <c r="HGW36" s="56"/>
      <c r="HGX36" s="56"/>
      <c r="HGY36" s="56"/>
      <c r="HGZ36" s="56"/>
      <c r="HHA36" s="56"/>
      <c r="HHB36" s="56"/>
      <c r="HHC36" s="56"/>
      <c r="HHD36" s="56"/>
      <c r="HHE36" s="56"/>
      <c r="HHF36" s="56"/>
      <c r="HHG36" s="56"/>
      <c r="HHH36" s="56"/>
      <c r="HHI36" s="56"/>
      <c r="HHJ36" s="56"/>
      <c r="HHK36" s="56"/>
      <c r="HHL36" s="56"/>
      <c r="HHM36" s="56"/>
      <c r="HHN36" s="56"/>
      <c r="HHO36" s="56"/>
      <c r="HHP36" s="56"/>
      <c r="HHQ36" s="56"/>
      <c r="HHR36" s="56"/>
      <c r="HHS36" s="56"/>
      <c r="HHT36" s="56"/>
      <c r="HHU36" s="56"/>
      <c r="HHV36" s="56"/>
      <c r="HHW36" s="56"/>
      <c r="HHX36" s="56"/>
      <c r="HHY36" s="56"/>
      <c r="HHZ36" s="56"/>
      <c r="HIA36" s="56"/>
      <c r="HIB36" s="56"/>
      <c r="HIC36" s="56"/>
      <c r="HID36" s="56"/>
      <c r="HIE36" s="56"/>
      <c r="HIF36" s="56"/>
      <c r="HIG36" s="56"/>
      <c r="HIH36" s="56"/>
      <c r="HII36" s="56"/>
      <c r="HIJ36" s="56"/>
      <c r="HIK36" s="56"/>
      <c r="HIL36" s="56"/>
      <c r="HIM36" s="56"/>
      <c r="HIN36" s="56"/>
      <c r="HIO36" s="56"/>
      <c r="HIP36" s="56"/>
      <c r="HIQ36" s="56"/>
      <c r="HIR36" s="56"/>
      <c r="HIS36" s="56"/>
      <c r="HIT36" s="56"/>
      <c r="HIU36" s="56"/>
      <c r="HIV36" s="56"/>
      <c r="HIW36" s="56"/>
      <c r="HIX36" s="56"/>
      <c r="HIY36" s="56"/>
      <c r="HIZ36" s="56"/>
      <c r="HJA36" s="56"/>
      <c r="HJB36" s="56"/>
      <c r="HJC36" s="56"/>
      <c r="HJD36" s="56"/>
      <c r="HJE36" s="56"/>
      <c r="HJF36" s="56"/>
      <c r="HJG36" s="56"/>
      <c r="HJH36" s="56"/>
      <c r="HJI36" s="56"/>
      <c r="HJJ36" s="56"/>
      <c r="HJK36" s="56"/>
      <c r="HJL36" s="56"/>
      <c r="HJM36" s="56"/>
      <c r="HJN36" s="56"/>
      <c r="HJO36" s="56"/>
      <c r="HJP36" s="56"/>
      <c r="HJQ36" s="56"/>
      <c r="HJR36" s="56"/>
      <c r="HJS36" s="56"/>
      <c r="HJT36" s="56"/>
      <c r="HJU36" s="56"/>
      <c r="HJV36" s="56"/>
      <c r="HJW36" s="56"/>
      <c r="HJX36" s="56"/>
      <c r="HJY36" s="56"/>
      <c r="HJZ36" s="56"/>
      <c r="HKA36" s="56"/>
      <c r="HKB36" s="56"/>
      <c r="HKC36" s="56"/>
      <c r="HKD36" s="56"/>
      <c r="HKE36" s="56"/>
      <c r="HKF36" s="56"/>
      <c r="HKG36" s="56"/>
      <c r="HKH36" s="56"/>
      <c r="HKI36" s="56"/>
      <c r="HKJ36" s="56"/>
      <c r="HKK36" s="56"/>
      <c r="HKL36" s="56"/>
      <c r="HKM36" s="56"/>
      <c r="HKN36" s="56"/>
      <c r="HKO36" s="56"/>
      <c r="HKP36" s="56"/>
      <c r="HKQ36" s="56"/>
      <c r="HKR36" s="56"/>
      <c r="HKS36" s="56"/>
      <c r="HKT36" s="56"/>
      <c r="HKU36" s="56"/>
      <c r="HKV36" s="56"/>
      <c r="HKW36" s="56"/>
      <c r="HKX36" s="56"/>
      <c r="HKY36" s="56"/>
      <c r="HKZ36" s="56"/>
      <c r="HLA36" s="56"/>
      <c r="HLB36" s="56"/>
      <c r="HLC36" s="56"/>
      <c r="HLD36" s="56"/>
      <c r="HLE36" s="56"/>
      <c r="HLF36" s="56"/>
      <c r="HLG36" s="56"/>
      <c r="HLH36" s="56"/>
      <c r="HLI36" s="56"/>
      <c r="HLJ36" s="56"/>
      <c r="HLK36" s="56"/>
      <c r="HLL36" s="56"/>
      <c r="HLM36" s="56"/>
      <c r="HLN36" s="56"/>
      <c r="HLO36" s="56"/>
      <c r="HLP36" s="56"/>
      <c r="HLQ36" s="56"/>
      <c r="HLR36" s="56"/>
      <c r="HLS36" s="56"/>
      <c r="HLT36" s="56"/>
      <c r="HLU36" s="56"/>
      <c r="HLV36" s="56"/>
      <c r="HLW36" s="56"/>
      <c r="HLX36" s="56"/>
      <c r="HLY36" s="56"/>
      <c r="HLZ36" s="56"/>
      <c r="HMA36" s="56"/>
      <c r="HMB36" s="56"/>
      <c r="HMC36" s="56"/>
      <c r="HMD36" s="56"/>
      <c r="HME36" s="56"/>
      <c r="HMF36" s="56"/>
      <c r="HMG36" s="56"/>
      <c r="HMH36" s="56"/>
      <c r="HMI36" s="56"/>
      <c r="HMJ36" s="56"/>
      <c r="HMK36" s="56"/>
      <c r="HML36" s="56"/>
      <c r="HMM36" s="56"/>
      <c r="HMN36" s="56"/>
      <c r="HMO36" s="56"/>
      <c r="HMP36" s="56"/>
      <c r="HMQ36" s="56"/>
      <c r="HMR36" s="56"/>
      <c r="HMS36" s="56"/>
      <c r="HMT36" s="56"/>
      <c r="HMU36" s="56"/>
      <c r="HMV36" s="56"/>
      <c r="HMW36" s="56"/>
      <c r="HMX36" s="56"/>
      <c r="HMY36" s="56"/>
      <c r="HMZ36" s="56"/>
      <c r="HNA36" s="56"/>
      <c r="HNB36" s="56"/>
      <c r="HNC36" s="56"/>
      <c r="HND36" s="56"/>
      <c r="HNE36" s="56"/>
      <c r="HNF36" s="56"/>
      <c r="HNG36" s="56"/>
      <c r="HNH36" s="56"/>
      <c r="HNI36" s="56"/>
      <c r="HNJ36" s="56"/>
      <c r="HNK36" s="56"/>
      <c r="HNL36" s="56"/>
      <c r="HNM36" s="56"/>
      <c r="HNN36" s="56"/>
      <c r="HNO36" s="56"/>
      <c r="HNP36" s="56"/>
      <c r="HNQ36" s="56"/>
      <c r="HNR36" s="56"/>
      <c r="HNS36" s="56"/>
      <c r="HNT36" s="56"/>
      <c r="HNU36" s="56"/>
      <c r="HNV36" s="56"/>
      <c r="HNW36" s="56"/>
      <c r="HNX36" s="56"/>
      <c r="HNY36" s="56"/>
      <c r="HNZ36" s="56"/>
      <c r="HOA36" s="56"/>
      <c r="HOB36" s="56"/>
      <c r="HOC36" s="56"/>
      <c r="HOD36" s="56"/>
      <c r="HOE36" s="56"/>
      <c r="HOF36" s="56"/>
      <c r="HOG36" s="56"/>
      <c r="HOH36" s="56"/>
      <c r="HOI36" s="56"/>
      <c r="HOJ36" s="56"/>
      <c r="HOK36" s="56"/>
      <c r="HOL36" s="56"/>
      <c r="HOM36" s="56"/>
      <c r="HON36" s="56"/>
      <c r="HOO36" s="56"/>
      <c r="HOP36" s="56"/>
      <c r="HOQ36" s="56"/>
      <c r="HOR36" s="56"/>
      <c r="HOS36" s="56"/>
      <c r="HOT36" s="56"/>
      <c r="HOU36" s="56"/>
      <c r="HOV36" s="56"/>
      <c r="HOW36" s="56"/>
      <c r="HOX36" s="56"/>
      <c r="HOY36" s="56"/>
      <c r="HOZ36" s="56"/>
      <c r="HPA36" s="56"/>
      <c r="HPB36" s="56"/>
      <c r="HPC36" s="56"/>
      <c r="HPD36" s="56"/>
      <c r="HPE36" s="56"/>
      <c r="HPF36" s="56"/>
      <c r="HPG36" s="56"/>
      <c r="HPH36" s="56"/>
      <c r="HPI36" s="56"/>
      <c r="HPJ36" s="56"/>
      <c r="HPK36" s="56"/>
      <c r="HPL36" s="56"/>
      <c r="HPM36" s="56"/>
      <c r="HPN36" s="56"/>
      <c r="HPO36" s="56"/>
      <c r="HPP36" s="56"/>
      <c r="HPQ36" s="56"/>
      <c r="HPR36" s="56"/>
      <c r="HPS36" s="56"/>
      <c r="HPT36" s="56"/>
      <c r="HPU36" s="56"/>
      <c r="HPV36" s="56"/>
      <c r="HPW36" s="56"/>
      <c r="HPX36" s="56"/>
      <c r="HPY36" s="56"/>
      <c r="HPZ36" s="56"/>
      <c r="HQA36" s="56"/>
      <c r="HQB36" s="56"/>
      <c r="HQC36" s="56"/>
      <c r="HQD36" s="56"/>
      <c r="HQE36" s="56"/>
      <c r="HQF36" s="56"/>
      <c r="HQG36" s="56"/>
      <c r="HQH36" s="56"/>
      <c r="HQI36" s="56"/>
      <c r="HQJ36" s="56"/>
      <c r="HQK36" s="56"/>
      <c r="HQL36" s="56"/>
      <c r="HQM36" s="56"/>
      <c r="HQN36" s="56"/>
      <c r="HQO36" s="56"/>
      <c r="HQP36" s="56"/>
      <c r="HQQ36" s="56"/>
      <c r="HQR36" s="56"/>
      <c r="HQS36" s="56"/>
      <c r="HQT36" s="56"/>
      <c r="HQU36" s="56"/>
      <c r="HQV36" s="56"/>
      <c r="HQW36" s="56"/>
      <c r="HQX36" s="56"/>
      <c r="HQY36" s="56"/>
      <c r="HQZ36" s="56"/>
      <c r="HRA36" s="56"/>
      <c r="HRB36" s="56"/>
      <c r="HRC36" s="56"/>
      <c r="HRD36" s="56"/>
      <c r="HRE36" s="56"/>
      <c r="HRF36" s="56"/>
      <c r="HRG36" s="56"/>
      <c r="HRH36" s="56"/>
      <c r="HRI36" s="56"/>
      <c r="HRJ36" s="56"/>
      <c r="HRK36" s="56"/>
      <c r="HRL36" s="56"/>
      <c r="HRM36" s="56"/>
      <c r="HRN36" s="56"/>
      <c r="HRO36" s="56"/>
      <c r="HRP36" s="56"/>
      <c r="HRQ36" s="56"/>
      <c r="HRR36" s="56"/>
      <c r="HRS36" s="56"/>
      <c r="HRT36" s="56"/>
      <c r="HRU36" s="56"/>
      <c r="HRV36" s="56"/>
      <c r="HRW36" s="56"/>
      <c r="HRX36" s="56"/>
      <c r="HRY36" s="56"/>
      <c r="HRZ36" s="56"/>
      <c r="HSA36" s="56"/>
      <c r="HSB36" s="56"/>
      <c r="HSC36" s="56"/>
      <c r="HSD36" s="56"/>
      <c r="HSE36" s="56"/>
      <c r="HSF36" s="56"/>
      <c r="HSG36" s="56"/>
      <c r="HSH36" s="56"/>
      <c r="HSI36" s="56"/>
      <c r="HSJ36" s="56"/>
      <c r="HSK36" s="56"/>
      <c r="HSL36" s="56"/>
      <c r="HSM36" s="56"/>
      <c r="HSN36" s="56"/>
      <c r="HSO36" s="56"/>
      <c r="HSP36" s="56"/>
      <c r="HSQ36" s="56"/>
      <c r="HSR36" s="56"/>
      <c r="HSS36" s="56"/>
      <c r="HST36" s="56"/>
      <c r="HSU36" s="56"/>
      <c r="HSV36" s="56"/>
      <c r="HSW36" s="56"/>
      <c r="HSX36" s="56"/>
      <c r="HSY36" s="56"/>
      <c r="HSZ36" s="56"/>
      <c r="HTA36" s="56"/>
      <c r="HTB36" s="56"/>
      <c r="HTC36" s="56"/>
      <c r="HTD36" s="56"/>
      <c r="HTE36" s="56"/>
      <c r="HTF36" s="56"/>
      <c r="HTG36" s="56"/>
      <c r="HTH36" s="56"/>
      <c r="HTI36" s="56"/>
      <c r="HTJ36" s="56"/>
      <c r="HTK36" s="56"/>
      <c r="HTL36" s="56"/>
      <c r="HTM36" s="56"/>
      <c r="HTN36" s="56"/>
      <c r="HTO36" s="56"/>
      <c r="HTP36" s="56"/>
      <c r="HTQ36" s="56"/>
      <c r="HTR36" s="56"/>
      <c r="HTS36" s="56"/>
      <c r="HTT36" s="56"/>
      <c r="HTU36" s="56"/>
      <c r="HTV36" s="56"/>
      <c r="HTW36" s="56"/>
      <c r="HTX36" s="56"/>
      <c r="HTY36" s="56"/>
      <c r="HTZ36" s="56"/>
      <c r="HUA36" s="56"/>
      <c r="HUB36" s="56"/>
      <c r="HUC36" s="56"/>
      <c r="HUD36" s="56"/>
      <c r="HUE36" s="56"/>
      <c r="HUF36" s="56"/>
      <c r="HUG36" s="56"/>
      <c r="HUH36" s="56"/>
      <c r="HUI36" s="56"/>
      <c r="HUJ36" s="56"/>
      <c r="HUK36" s="56"/>
      <c r="HUL36" s="56"/>
      <c r="HUM36" s="56"/>
      <c r="HUN36" s="56"/>
      <c r="HUO36" s="56"/>
      <c r="HUP36" s="56"/>
      <c r="HUQ36" s="56"/>
      <c r="HUR36" s="56"/>
      <c r="HUS36" s="56"/>
      <c r="HUT36" s="56"/>
      <c r="HUU36" s="56"/>
      <c r="HUV36" s="56"/>
      <c r="HUW36" s="56"/>
      <c r="HUX36" s="56"/>
      <c r="HUY36" s="56"/>
      <c r="HUZ36" s="56"/>
      <c r="HVA36" s="56"/>
      <c r="HVB36" s="56"/>
      <c r="HVC36" s="56"/>
      <c r="HVD36" s="56"/>
      <c r="HVE36" s="56"/>
      <c r="HVF36" s="56"/>
      <c r="HVG36" s="56"/>
      <c r="HVH36" s="56"/>
      <c r="HVI36" s="56"/>
      <c r="HVJ36" s="56"/>
      <c r="HVK36" s="56"/>
      <c r="HVL36" s="56"/>
      <c r="HVM36" s="56"/>
      <c r="HVN36" s="56"/>
      <c r="HVO36" s="56"/>
      <c r="HVP36" s="56"/>
      <c r="HVQ36" s="56"/>
      <c r="HVR36" s="56"/>
      <c r="HVS36" s="56"/>
      <c r="HVT36" s="56"/>
      <c r="HVU36" s="56"/>
      <c r="HVV36" s="56"/>
      <c r="HVW36" s="56"/>
      <c r="HVX36" s="56"/>
      <c r="HVY36" s="56"/>
      <c r="HVZ36" s="56"/>
      <c r="HWA36" s="56"/>
      <c r="HWB36" s="56"/>
      <c r="HWC36" s="56"/>
      <c r="HWD36" s="56"/>
      <c r="HWE36" s="56"/>
      <c r="HWF36" s="56"/>
      <c r="HWG36" s="56"/>
      <c r="HWH36" s="56"/>
      <c r="HWI36" s="56"/>
      <c r="HWJ36" s="56"/>
      <c r="HWK36" s="56"/>
      <c r="HWL36" s="56"/>
      <c r="HWM36" s="56"/>
      <c r="HWN36" s="56"/>
      <c r="HWO36" s="56"/>
      <c r="HWP36" s="56"/>
      <c r="HWQ36" s="56"/>
      <c r="HWR36" s="56"/>
      <c r="HWS36" s="56"/>
      <c r="HWT36" s="56"/>
      <c r="HWU36" s="56"/>
      <c r="HWV36" s="56"/>
      <c r="HWW36" s="56"/>
      <c r="HWX36" s="56"/>
      <c r="HWY36" s="56"/>
      <c r="HWZ36" s="56"/>
      <c r="HXA36" s="56"/>
      <c r="HXB36" s="56"/>
      <c r="HXC36" s="56"/>
      <c r="HXD36" s="56"/>
      <c r="HXE36" s="56"/>
      <c r="HXF36" s="56"/>
      <c r="HXG36" s="56"/>
      <c r="HXH36" s="56"/>
      <c r="HXI36" s="56"/>
      <c r="HXJ36" s="56"/>
      <c r="HXK36" s="56"/>
      <c r="HXL36" s="56"/>
      <c r="HXM36" s="56"/>
      <c r="HXN36" s="56"/>
      <c r="HXO36" s="56"/>
      <c r="HXP36" s="56"/>
      <c r="HXQ36" s="56"/>
      <c r="HXR36" s="56"/>
      <c r="HXS36" s="56"/>
      <c r="HXT36" s="56"/>
      <c r="HXU36" s="56"/>
      <c r="HXV36" s="56"/>
      <c r="HXW36" s="56"/>
      <c r="HXX36" s="56"/>
      <c r="HXY36" s="56"/>
      <c r="HXZ36" s="56"/>
      <c r="HYA36" s="56"/>
      <c r="HYB36" s="56"/>
      <c r="HYC36" s="56"/>
      <c r="HYD36" s="56"/>
      <c r="HYE36" s="56"/>
      <c r="HYF36" s="56"/>
      <c r="HYG36" s="56"/>
      <c r="HYH36" s="56"/>
      <c r="HYI36" s="56"/>
      <c r="HYJ36" s="56"/>
      <c r="HYK36" s="56"/>
      <c r="HYL36" s="56"/>
      <c r="HYM36" s="56"/>
      <c r="HYN36" s="56"/>
      <c r="HYO36" s="56"/>
      <c r="HYP36" s="56"/>
      <c r="HYQ36" s="56"/>
      <c r="HYR36" s="56"/>
      <c r="HYS36" s="56"/>
      <c r="HYT36" s="56"/>
      <c r="HYU36" s="56"/>
      <c r="HYV36" s="56"/>
      <c r="HYW36" s="56"/>
      <c r="HYX36" s="56"/>
      <c r="HYY36" s="56"/>
      <c r="HYZ36" s="56"/>
      <c r="HZA36" s="56"/>
      <c r="HZB36" s="56"/>
      <c r="HZC36" s="56"/>
      <c r="HZD36" s="56"/>
      <c r="HZE36" s="56"/>
      <c r="HZF36" s="56"/>
      <c r="HZG36" s="56"/>
      <c r="HZH36" s="56"/>
      <c r="HZI36" s="56"/>
      <c r="HZJ36" s="56"/>
      <c r="HZK36" s="56"/>
      <c r="HZL36" s="56"/>
      <c r="HZM36" s="56"/>
      <c r="HZN36" s="56"/>
      <c r="HZO36" s="56"/>
      <c r="HZP36" s="56"/>
      <c r="HZQ36" s="56"/>
      <c r="HZR36" s="56"/>
      <c r="HZS36" s="56"/>
      <c r="HZT36" s="56"/>
      <c r="HZU36" s="56"/>
      <c r="HZV36" s="56"/>
      <c r="HZW36" s="56"/>
      <c r="HZX36" s="56"/>
      <c r="HZY36" s="56"/>
      <c r="HZZ36" s="56"/>
      <c r="IAA36" s="56"/>
      <c r="IAB36" s="56"/>
      <c r="IAC36" s="56"/>
      <c r="IAD36" s="56"/>
      <c r="IAE36" s="56"/>
      <c r="IAF36" s="56"/>
      <c r="IAG36" s="56"/>
      <c r="IAH36" s="56"/>
      <c r="IAI36" s="56"/>
      <c r="IAJ36" s="56"/>
      <c r="IAK36" s="56"/>
      <c r="IAL36" s="56"/>
      <c r="IAM36" s="56"/>
      <c r="IAN36" s="56"/>
      <c r="IAO36" s="56"/>
      <c r="IAP36" s="56"/>
      <c r="IAQ36" s="56"/>
      <c r="IAR36" s="56"/>
      <c r="IAS36" s="56"/>
      <c r="IAT36" s="56"/>
      <c r="IAU36" s="56"/>
      <c r="IAV36" s="56"/>
      <c r="IAW36" s="56"/>
      <c r="IAX36" s="56"/>
      <c r="IAY36" s="56"/>
      <c r="IAZ36" s="56"/>
      <c r="IBA36" s="56"/>
      <c r="IBB36" s="56"/>
      <c r="IBC36" s="56"/>
      <c r="IBD36" s="56"/>
      <c r="IBE36" s="56"/>
      <c r="IBF36" s="56"/>
      <c r="IBG36" s="56"/>
      <c r="IBH36" s="56"/>
      <c r="IBI36" s="56"/>
      <c r="IBJ36" s="56"/>
      <c r="IBK36" s="56"/>
      <c r="IBL36" s="56"/>
      <c r="IBM36" s="56"/>
      <c r="IBN36" s="56"/>
      <c r="IBO36" s="56"/>
      <c r="IBP36" s="56"/>
      <c r="IBQ36" s="56"/>
      <c r="IBR36" s="56"/>
      <c r="IBS36" s="56"/>
      <c r="IBT36" s="56"/>
      <c r="IBU36" s="56"/>
      <c r="IBV36" s="56"/>
      <c r="IBW36" s="56"/>
      <c r="IBX36" s="56"/>
      <c r="IBY36" s="56"/>
      <c r="IBZ36" s="56"/>
      <c r="ICA36" s="56"/>
      <c r="ICB36" s="56"/>
      <c r="ICC36" s="56"/>
      <c r="ICD36" s="56"/>
      <c r="ICE36" s="56"/>
      <c r="ICF36" s="56"/>
      <c r="ICG36" s="56"/>
      <c r="ICH36" s="56"/>
      <c r="ICI36" s="56"/>
      <c r="ICJ36" s="56"/>
      <c r="ICK36" s="56"/>
      <c r="ICL36" s="56"/>
      <c r="ICM36" s="56"/>
      <c r="ICN36" s="56"/>
      <c r="ICO36" s="56"/>
      <c r="ICP36" s="56"/>
      <c r="ICQ36" s="56"/>
      <c r="ICR36" s="56"/>
      <c r="ICS36" s="56"/>
      <c r="ICT36" s="56"/>
      <c r="ICU36" s="56"/>
      <c r="ICV36" s="56"/>
      <c r="ICW36" s="56"/>
      <c r="ICX36" s="56"/>
      <c r="ICY36" s="56"/>
      <c r="ICZ36" s="56"/>
      <c r="IDA36" s="56"/>
      <c r="IDB36" s="56"/>
      <c r="IDC36" s="56"/>
      <c r="IDD36" s="56"/>
      <c r="IDE36" s="56"/>
      <c r="IDF36" s="56"/>
      <c r="IDG36" s="56"/>
      <c r="IDH36" s="56"/>
      <c r="IDI36" s="56"/>
      <c r="IDJ36" s="56"/>
      <c r="IDK36" s="56"/>
      <c r="IDL36" s="56"/>
      <c r="IDM36" s="56"/>
      <c r="IDN36" s="56"/>
      <c r="IDO36" s="56"/>
      <c r="IDP36" s="56"/>
      <c r="IDQ36" s="56"/>
      <c r="IDR36" s="56"/>
      <c r="IDS36" s="56"/>
      <c r="IDT36" s="56"/>
      <c r="IDU36" s="56"/>
      <c r="IDV36" s="56"/>
      <c r="IDW36" s="56"/>
      <c r="IDX36" s="56"/>
      <c r="IDY36" s="56"/>
      <c r="IDZ36" s="56"/>
      <c r="IEA36" s="56"/>
      <c r="IEB36" s="56"/>
      <c r="IEC36" s="56"/>
      <c r="IED36" s="56"/>
      <c r="IEE36" s="56"/>
      <c r="IEF36" s="56"/>
      <c r="IEG36" s="56"/>
      <c r="IEH36" s="56"/>
      <c r="IEI36" s="56"/>
      <c r="IEJ36" s="56"/>
      <c r="IEK36" s="56"/>
      <c r="IEL36" s="56"/>
      <c r="IEM36" s="56"/>
      <c r="IEN36" s="56"/>
      <c r="IEO36" s="56"/>
      <c r="IEP36" s="56"/>
      <c r="IEQ36" s="56"/>
      <c r="IER36" s="56"/>
      <c r="IES36" s="56"/>
      <c r="IET36" s="56"/>
      <c r="IEU36" s="56"/>
      <c r="IEV36" s="56"/>
      <c r="IEW36" s="56"/>
      <c r="IEX36" s="56"/>
      <c r="IEY36" s="56"/>
      <c r="IEZ36" s="56"/>
      <c r="IFA36" s="56"/>
      <c r="IFB36" s="56"/>
      <c r="IFC36" s="56"/>
      <c r="IFD36" s="56"/>
      <c r="IFE36" s="56"/>
      <c r="IFF36" s="56"/>
      <c r="IFG36" s="56"/>
      <c r="IFH36" s="56"/>
      <c r="IFI36" s="56"/>
      <c r="IFJ36" s="56"/>
      <c r="IFK36" s="56"/>
      <c r="IFL36" s="56"/>
      <c r="IFM36" s="56"/>
      <c r="IFN36" s="56"/>
      <c r="IFO36" s="56"/>
      <c r="IFP36" s="56"/>
      <c r="IFQ36" s="56"/>
      <c r="IFR36" s="56"/>
      <c r="IFS36" s="56"/>
      <c r="IFT36" s="56"/>
      <c r="IFU36" s="56"/>
      <c r="IFV36" s="56"/>
      <c r="IFW36" s="56"/>
      <c r="IFX36" s="56"/>
      <c r="IFY36" s="56"/>
      <c r="IFZ36" s="56"/>
      <c r="IGA36" s="56"/>
      <c r="IGB36" s="56"/>
      <c r="IGC36" s="56"/>
      <c r="IGD36" s="56"/>
      <c r="IGE36" s="56"/>
      <c r="IGF36" s="56"/>
      <c r="IGG36" s="56"/>
      <c r="IGH36" s="56"/>
      <c r="IGI36" s="56"/>
      <c r="IGJ36" s="56"/>
      <c r="IGK36" s="56"/>
      <c r="IGL36" s="56"/>
      <c r="IGM36" s="56"/>
      <c r="IGN36" s="56"/>
      <c r="IGO36" s="56"/>
      <c r="IGP36" s="56"/>
      <c r="IGQ36" s="56"/>
      <c r="IGR36" s="56"/>
      <c r="IGS36" s="56"/>
      <c r="IGT36" s="56"/>
      <c r="IGU36" s="56"/>
      <c r="IGV36" s="56"/>
      <c r="IGW36" s="56"/>
      <c r="IGX36" s="56"/>
      <c r="IGY36" s="56"/>
      <c r="IGZ36" s="56"/>
      <c r="IHA36" s="56"/>
      <c r="IHB36" s="56"/>
      <c r="IHC36" s="56"/>
      <c r="IHD36" s="56"/>
      <c r="IHE36" s="56"/>
      <c r="IHF36" s="56"/>
      <c r="IHG36" s="56"/>
      <c r="IHH36" s="56"/>
      <c r="IHI36" s="56"/>
      <c r="IHJ36" s="56"/>
      <c r="IHK36" s="56"/>
      <c r="IHL36" s="56"/>
      <c r="IHM36" s="56"/>
      <c r="IHN36" s="56"/>
      <c r="IHO36" s="56"/>
      <c r="IHP36" s="56"/>
      <c r="IHQ36" s="56"/>
      <c r="IHR36" s="56"/>
      <c r="IHS36" s="56"/>
      <c r="IHT36" s="56"/>
      <c r="IHU36" s="56"/>
      <c r="IHV36" s="56"/>
      <c r="IHW36" s="56"/>
      <c r="IHX36" s="56"/>
      <c r="IHY36" s="56"/>
      <c r="IHZ36" s="56"/>
      <c r="IIA36" s="56"/>
      <c r="IIB36" s="56"/>
      <c r="IIC36" s="56"/>
      <c r="IID36" s="56"/>
      <c r="IIE36" s="56"/>
      <c r="IIF36" s="56"/>
      <c r="IIG36" s="56"/>
      <c r="IIH36" s="56"/>
      <c r="III36" s="56"/>
      <c r="IIJ36" s="56"/>
      <c r="IIK36" s="56"/>
      <c r="IIL36" s="56"/>
      <c r="IIM36" s="56"/>
      <c r="IIN36" s="56"/>
      <c r="IIO36" s="56"/>
      <c r="IIP36" s="56"/>
      <c r="IIQ36" s="56"/>
      <c r="IIR36" s="56"/>
      <c r="IIS36" s="56"/>
      <c r="IIT36" s="56"/>
      <c r="IIU36" s="56"/>
      <c r="IIV36" s="56"/>
      <c r="IIW36" s="56"/>
      <c r="IIX36" s="56"/>
      <c r="IIY36" s="56"/>
      <c r="IIZ36" s="56"/>
      <c r="IJA36" s="56"/>
      <c r="IJB36" s="56"/>
      <c r="IJC36" s="56"/>
      <c r="IJD36" s="56"/>
      <c r="IJE36" s="56"/>
      <c r="IJF36" s="56"/>
      <c r="IJG36" s="56"/>
      <c r="IJH36" s="56"/>
      <c r="IJI36" s="56"/>
      <c r="IJJ36" s="56"/>
      <c r="IJK36" s="56"/>
      <c r="IJL36" s="56"/>
      <c r="IJM36" s="56"/>
      <c r="IJN36" s="56"/>
      <c r="IJO36" s="56"/>
      <c r="IJP36" s="56"/>
      <c r="IJQ36" s="56"/>
      <c r="IJR36" s="56"/>
      <c r="IJS36" s="56"/>
      <c r="IJT36" s="56"/>
      <c r="IJU36" s="56"/>
      <c r="IJV36" s="56"/>
      <c r="IJW36" s="56"/>
      <c r="IJX36" s="56"/>
      <c r="IJY36" s="56"/>
      <c r="IJZ36" s="56"/>
      <c r="IKA36" s="56"/>
      <c r="IKB36" s="56"/>
      <c r="IKC36" s="56"/>
      <c r="IKD36" s="56"/>
      <c r="IKE36" s="56"/>
      <c r="IKF36" s="56"/>
      <c r="IKG36" s="56"/>
      <c r="IKH36" s="56"/>
      <c r="IKI36" s="56"/>
      <c r="IKJ36" s="56"/>
      <c r="IKK36" s="56"/>
      <c r="IKL36" s="56"/>
      <c r="IKM36" s="56"/>
      <c r="IKN36" s="56"/>
      <c r="IKO36" s="56"/>
      <c r="IKP36" s="56"/>
      <c r="IKQ36" s="56"/>
      <c r="IKR36" s="56"/>
      <c r="IKS36" s="56"/>
      <c r="IKT36" s="56"/>
      <c r="IKU36" s="56"/>
      <c r="IKV36" s="56"/>
      <c r="IKW36" s="56"/>
      <c r="IKX36" s="56"/>
      <c r="IKY36" s="56"/>
      <c r="IKZ36" s="56"/>
      <c r="ILA36" s="56"/>
      <c r="ILB36" s="56"/>
      <c r="ILC36" s="56"/>
      <c r="ILD36" s="56"/>
      <c r="ILE36" s="56"/>
      <c r="ILF36" s="56"/>
      <c r="ILG36" s="56"/>
      <c r="ILH36" s="56"/>
      <c r="ILI36" s="56"/>
      <c r="ILJ36" s="56"/>
      <c r="ILK36" s="56"/>
      <c r="ILL36" s="56"/>
      <c r="ILM36" s="56"/>
      <c r="ILN36" s="56"/>
      <c r="ILO36" s="56"/>
      <c r="ILP36" s="56"/>
      <c r="ILQ36" s="56"/>
      <c r="ILR36" s="56"/>
      <c r="ILS36" s="56"/>
      <c r="ILT36" s="56"/>
      <c r="ILU36" s="56"/>
      <c r="ILV36" s="56"/>
      <c r="ILW36" s="56"/>
      <c r="ILX36" s="56"/>
      <c r="ILY36" s="56"/>
      <c r="ILZ36" s="56"/>
      <c r="IMA36" s="56"/>
      <c r="IMB36" s="56"/>
      <c r="IMC36" s="56"/>
      <c r="IMD36" s="56"/>
      <c r="IME36" s="56"/>
      <c r="IMF36" s="56"/>
      <c r="IMG36" s="56"/>
      <c r="IMH36" s="56"/>
      <c r="IMI36" s="56"/>
      <c r="IMJ36" s="56"/>
      <c r="IMK36" s="56"/>
      <c r="IML36" s="56"/>
      <c r="IMM36" s="56"/>
      <c r="IMN36" s="56"/>
      <c r="IMO36" s="56"/>
      <c r="IMP36" s="56"/>
      <c r="IMQ36" s="56"/>
      <c r="IMR36" s="56"/>
      <c r="IMS36" s="56"/>
      <c r="IMT36" s="56"/>
      <c r="IMU36" s="56"/>
      <c r="IMV36" s="56"/>
      <c r="IMW36" s="56"/>
      <c r="IMX36" s="56"/>
      <c r="IMY36" s="56"/>
      <c r="IMZ36" s="56"/>
      <c r="INA36" s="56"/>
      <c r="INB36" s="56"/>
      <c r="INC36" s="56"/>
      <c r="IND36" s="56"/>
      <c r="INE36" s="56"/>
      <c r="INF36" s="56"/>
      <c r="ING36" s="56"/>
      <c r="INH36" s="56"/>
      <c r="INI36" s="56"/>
      <c r="INJ36" s="56"/>
      <c r="INK36" s="56"/>
      <c r="INL36" s="56"/>
      <c r="INM36" s="56"/>
      <c r="INN36" s="56"/>
      <c r="INO36" s="56"/>
      <c r="INP36" s="56"/>
      <c r="INQ36" s="56"/>
      <c r="INR36" s="56"/>
      <c r="INS36" s="56"/>
      <c r="INT36" s="56"/>
      <c r="INU36" s="56"/>
      <c r="INV36" s="56"/>
      <c r="INW36" s="56"/>
      <c r="INX36" s="56"/>
      <c r="INY36" s="56"/>
      <c r="INZ36" s="56"/>
      <c r="IOA36" s="56"/>
      <c r="IOB36" s="56"/>
      <c r="IOC36" s="56"/>
      <c r="IOD36" s="56"/>
      <c r="IOE36" s="56"/>
      <c r="IOF36" s="56"/>
      <c r="IOG36" s="56"/>
      <c r="IOH36" s="56"/>
      <c r="IOI36" s="56"/>
      <c r="IOJ36" s="56"/>
      <c r="IOK36" s="56"/>
      <c r="IOL36" s="56"/>
      <c r="IOM36" s="56"/>
      <c r="ION36" s="56"/>
      <c r="IOO36" s="56"/>
      <c r="IOP36" s="56"/>
      <c r="IOQ36" s="56"/>
      <c r="IOR36" s="56"/>
      <c r="IOS36" s="56"/>
      <c r="IOT36" s="56"/>
      <c r="IOU36" s="56"/>
      <c r="IOV36" s="56"/>
      <c r="IOW36" s="56"/>
      <c r="IOX36" s="56"/>
      <c r="IOY36" s="56"/>
      <c r="IOZ36" s="56"/>
      <c r="IPA36" s="56"/>
      <c r="IPB36" s="56"/>
      <c r="IPC36" s="56"/>
      <c r="IPD36" s="56"/>
      <c r="IPE36" s="56"/>
      <c r="IPF36" s="56"/>
      <c r="IPG36" s="56"/>
      <c r="IPH36" s="56"/>
      <c r="IPI36" s="56"/>
      <c r="IPJ36" s="56"/>
      <c r="IPK36" s="56"/>
      <c r="IPL36" s="56"/>
      <c r="IPM36" s="56"/>
      <c r="IPN36" s="56"/>
      <c r="IPO36" s="56"/>
      <c r="IPP36" s="56"/>
      <c r="IPQ36" s="56"/>
      <c r="IPR36" s="56"/>
      <c r="IPS36" s="56"/>
      <c r="IPT36" s="56"/>
      <c r="IPU36" s="56"/>
      <c r="IPV36" s="56"/>
      <c r="IPW36" s="56"/>
      <c r="IPX36" s="56"/>
      <c r="IPY36" s="56"/>
      <c r="IPZ36" s="56"/>
      <c r="IQA36" s="56"/>
      <c r="IQB36" s="56"/>
      <c r="IQC36" s="56"/>
      <c r="IQD36" s="56"/>
      <c r="IQE36" s="56"/>
      <c r="IQF36" s="56"/>
      <c r="IQG36" s="56"/>
      <c r="IQH36" s="56"/>
      <c r="IQI36" s="56"/>
      <c r="IQJ36" s="56"/>
      <c r="IQK36" s="56"/>
      <c r="IQL36" s="56"/>
      <c r="IQM36" s="56"/>
      <c r="IQN36" s="56"/>
      <c r="IQO36" s="56"/>
      <c r="IQP36" s="56"/>
      <c r="IQQ36" s="56"/>
      <c r="IQR36" s="56"/>
      <c r="IQS36" s="56"/>
      <c r="IQT36" s="56"/>
      <c r="IQU36" s="56"/>
      <c r="IQV36" s="56"/>
      <c r="IQW36" s="56"/>
      <c r="IQX36" s="56"/>
      <c r="IQY36" s="56"/>
      <c r="IQZ36" s="56"/>
      <c r="IRA36" s="56"/>
      <c r="IRB36" s="56"/>
      <c r="IRC36" s="56"/>
      <c r="IRD36" s="56"/>
      <c r="IRE36" s="56"/>
      <c r="IRF36" s="56"/>
      <c r="IRG36" s="56"/>
      <c r="IRH36" s="56"/>
      <c r="IRI36" s="56"/>
      <c r="IRJ36" s="56"/>
      <c r="IRK36" s="56"/>
      <c r="IRL36" s="56"/>
      <c r="IRM36" s="56"/>
      <c r="IRN36" s="56"/>
      <c r="IRO36" s="56"/>
      <c r="IRP36" s="56"/>
      <c r="IRQ36" s="56"/>
      <c r="IRR36" s="56"/>
      <c r="IRS36" s="56"/>
      <c r="IRT36" s="56"/>
      <c r="IRU36" s="56"/>
      <c r="IRV36" s="56"/>
      <c r="IRW36" s="56"/>
      <c r="IRX36" s="56"/>
      <c r="IRY36" s="56"/>
      <c r="IRZ36" s="56"/>
      <c r="ISA36" s="56"/>
      <c r="ISB36" s="56"/>
      <c r="ISC36" s="56"/>
      <c r="ISD36" s="56"/>
      <c r="ISE36" s="56"/>
      <c r="ISF36" s="56"/>
      <c r="ISG36" s="56"/>
      <c r="ISH36" s="56"/>
      <c r="ISI36" s="56"/>
      <c r="ISJ36" s="56"/>
      <c r="ISK36" s="56"/>
      <c r="ISL36" s="56"/>
      <c r="ISM36" s="56"/>
      <c r="ISN36" s="56"/>
      <c r="ISO36" s="56"/>
      <c r="ISP36" s="56"/>
      <c r="ISQ36" s="56"/>
      <c r="ISR36" s="56"/>
      <c r="ISS36" s="56"/>
      <c r="IST36" s="56"/>
      <c r="ISU36" s="56"/>
      <c r="ISV36" s="56"/>
      <c r="ISW36" s="56"/>
      <c r="ISX36" s="56"/>
      <c r="ISY36" s="56"/>
      <c r="ISZ36" s="56"/>
      <c r="ITA36" s="56"/>
      <c r="ITB36" s="56"/>
      <c r="ITC36" s="56"/>
      <c r="ITD36" s="56"/>
      <c r="ITE36" s="56"/>
      <c r="ITF36" s="56"/>
      <c r="ITG36" s="56"/>
      <c r="ITH36" s="56"/>
      <c r="ITI36" s="56"/>
      <c r="ITJ36" s="56"/>
      <c r="ITK36" s="56"/>
      <c r="ITL36" s="56"/>
      <c r="ITM36" s="56"/>
      <c r="ITN36" s="56"/>
      <c r="ITO36" s="56"/>
      <c r="ITP36" s="56"/>
      <c r="ITQ36" s="56"/>
      <c r="ITR36" s="56"/>
      <c r="ITS36" s="56"/>
      <c r="ITT36" s="56"/>
      <c r="ITU36" s="56"/>
      <c r="ITV36" s="56"/>
      <c r="ITW36" s="56"/>
      <c r="ITX36" s="56"/>
      <c r="ITY36" s="56"/>
      <c r="ITZ36" s="56"/>
      <c r="IUA36" s="56"/>
      <c r="IUB36" s="56"/>
      <c r="IUC36" s="56"/>
      <c r="IUD36" s="56"/>
      <c r="IUE36" s="56"/>
      <c r="IUF36" s="56"/>
      <c r="IUG36" s="56"/>
      <c r="IUH36" s="56"/>
      <c r="IUI36" s="56"/>
      <c r="IUJ36" s="56"/>
      <c r="IUK36" s="56"/>
      <c r="IUL36" s="56"/>
      <c r="IUM36" s="56"/>
      <c r="IUN36" s="56"/>
      <c r="IUO36" s="56"/>
      <c r="IUP36" s="56"/>
      <c r="IUQ36" s="56"/>
      <c r="IUR36" s="56"/>
      <c r="IUS36" s="56"/>
      <c r="IUT36" s="56"/>
      <c r="IUU36" s="56"/>
      <c r="IUV36" s="56"/>
      <c r="IUW36" s="56"/>
      <c r="IUX36" s="56"/>
      <c r="IUY36" s="56"/>
      <c r="IUZ36" s="56"/>
      <c r="IVA36" s="56"/>
      <c r="IVB36" s="56"/>
      <c r="IVC36" s="56"/>
      <c r="IVD36" s="56"/>
      <c r="IVE36" s="56"/>
      <c r="IVF36" s="56"/>
      <c r="IVG36" s="56"/>
      <c r="IVH36" s="56"/>
      <c r="IVI36" s="56"/>
      <c r="IVJ36" s="56"/>
      <c r="IVK36" s="56"/>
      <c r="IVL36" s="56"/>
      <c r="IVM36" s="56"/>
      <c r="IVN36" s="56"/>
      <c r="IVO36" s="56"/>
      <c r="IVP36" s="56"/>
      <c r="IVQ36" s="56"/>
      <c r="IVR36" s="56"/>
      <c r="IVS36" s="56"/>
      <c r="IVT36" s="56"/>
      <c r="IVU36" s="56"/>
      <c r="IVV36" s="56"/>
      <c r="IVW36" s="56"/>
      <c r="IVX36" s="56"/>
      <c r="IVY36" s="56"/>
      <c r="IVZ36" s="56"/>
      <c r="IWA36" s="56"/>
      <c r="IWB36" s="56"/>
      <c r="IWC36" s="56"/>
      <c r="IWD36" s="56"/>
      <c r="IWE36" s="56"/>
      <c r="IWF36" s="56"/>
      <c r="IWG36" s="56"/>
      <c r="IWH36" s="56"/>
      <c r="IWI36" s="56"/>
      <c r="IWJ36" s="56"/>
      <c r="IWK36" s="56"/>
      <c r="IWL36" s="56"/>
      <c r="IWM36" s="56"/>
      <c r="IWN36" s="56"/>
      <c r="IWO36" s="56"/>
      <c r="IWP36" s="56"/>
      <c r="IWQ36" s="56"/>
      <c r="IWR36" s="56"/>
      <c r="IWS36" s="56"/>
      <c r="IWT36" s="56"/>
      <c r="IWU36" s="56"/>
      <c r="IWV36" s="56"/>
      <c r="IWW36" s="56"/>
      <c r="IWX36" s="56"/>
      <c r="IWY36" s="56"/>
      <c r="IWZ36" s="56"/>
      <c r="IXA36" s="56"/>
      <c r="IXB36" s="56"/>
      <c r="IXC36" s="56"/>
      <c r="IXD36" s="56"/>
      <c r="IXE36" s="56"/>
      <c r="IXF36" s="56"/>
      <c r="IXG36" s="56"/>
      <c r="IXH36" s="56"/>
      <c r="IXI36" s="56"/>
      <c r="IXJ36" s="56"/>
      <c r="IXK36" s="56"/>
      <c r="IXL36" s="56"/>
      <c r="IXM36" s="56"/>
      <c r="IXN36" s="56"/>
      <c r="IXO36" s="56"/>
      <c r="IXP36" s="56"/>
      <c r="IXQ36" s="56"/>
      <c r="IXR36" s="56"/>
      <c r="IXS36" s="56"/>
      <c r="IXT36" s="56"/>
      <c r="IXU36" s="56"/>
      <c r="IXV36" s="56"/>
      <c r="IXW36" s="56"/>
      <c r="IXX36" s="56"/>
      <c r="IXY36" s="56"/>
      <c r="IXZ36" s="56"/>
      <c r="IYA36" s="56"/>
      <c r="IYB36" s="56"/>
      <c r="IYC36" s="56"/>
      <c r="IYD36" s="56"/>
      <c r="IYE36" s="56"/>
      <c r="IYF36" s="56"/>
      <c r="IYG36" s="56"/>
      <c r="IYH36" s="56"/>
      <c r="IYI36" s="56"/>
      <c r="IYJ36" s="56"/>
      <c r="IYK36" s="56"/>
      <c r="IYL36" s="56"/>
      <c r="IYM36" s="56"/>
      <c r="IYN36" s="56"/>
      <c r="IYO36" s="56"/>
      <c r="IYP36" s="56"/>
      <c r="IYQ36" s="56"/>
      <c r="IYR36" s="56"/>
      <c r="IYS36" s="56"/>
      <c r="IYT36" s="56"/>
      <c r="IYU36" s="56"/>
      <c r="IYV36" s="56"/>
      <c r="IYW36" s="56"/>
      <c r="IYX36" s="56"/>
      <c r="IYY36" s="56"/>
      <c r="IYZ36" s="56"/>
      <c r="IZA36" s="56"/>
      <c r="IZB36" s="56"/>
      <c r="IZC36" s="56"/>
      <c r="IZD36" s="56"/>
      <c r="IZE36" s="56"/>
      <c r="IZF36" s="56"/>
      <c r="IZG36" s="56"/>
      <c r="IZH36" s="56"/>
      <c r="IZI36" s="56"/>
      <c r="IZJ36" s="56"/>
      <c r="IZK36" s="56"/>
      <c r="IZL36" s="56"/>
      <c r="IZM36" s="56"/>
      <c r="IZN36" s="56"/>
      <c r="IZO36" s="56"/>
      <c r="IZP36" s="56"/>
      <c r="IZQ36" s="56"/>
      <c r="IZR36" s="56"/>
      <c r="IZS36" s="56"/>
      <c r="IZT36" s="56"/>
      <c r="IZU36" s="56"/>
      <c r="IZV36" s="56"/>
      <c r="IZW36" s="56"/>
      <c r="IZX36" s="56"/>
      <c r="IZY36" s="56"/>
      <c r="IZZ36" s="56"/>
      <c r="JAA36" s="56"/>
      <c r="JAB36" s="56"/>
      <c r="JAC36" s="56"/>
      <c r="JAD36" s="56"/>
      <c r="JAE36" s="56"/>
      <c r="JAF36" s="56"/>
      <c r="JAG36" s="56"/>
      <c r="JAH36" s="56"/>
      <c r="JAI36" s="56"/>
      <c r="JAJ36" s="56"/>
      <c r="JAK36" s="56"/>
      <c r="JAL36" s="56"/>
      <c r="JAM36" s="56"/>
      <c r="JAN36" s="56"/>
      <c r="JAO36" s="56"/>
      <c r="JAP36" s="56"/>
      <c r="JAQ36" s="56"/>
      <c r="JAR36" s="56"/>
      <c r="JAS36" s="56"/>
      <c r="JAT36" s="56"/>
      <c r="JAU36" s="56"/>
      <c r="JAV36" s="56"/>
      <c r="JAW36" s="56"/>
      <c r="JAX36" s="56"/>
      <c r="JAY36" s="56"/>
      <c r="JAZ36" s="56"/>
      <c r="JBA36" s="56"/>
      <c r="JBB36" s="56"/>
      <c r="JBC36" s="56"/>
      <c r="JBD36" s="56"/>
      <c r="JBE36" s="56"/>
      <c r="JBF36" s="56"/>
      <c r="JBG36" s="56"/>
      <c r="JBH36" s="56"/>
      <c r="JBI36" s="56"/>
      <c r="JBJ36" s="56"/>
      <c r="JBK36" s="56"/>
      <c r="JBL36" s="56"/>
      <c r="JBM36" s="56"/>
      <c r="JBN36" s="56"/>
      <c r="JBO36" s="56"/>
      <c r="JBP36" s="56"/>
      <c r="JBQ36" s="56"/>
      <c r="JBR36" s="56"/>
      <c r="JBS36" s="56"/>
      <c r="JBT36" s="56"/>
      <c r="JBU36" s="56"/>
      <c r="JBV36" s="56"/>
      <c r="JBW36" s="56"/>
      <c r="JBX36" s="56"/>
      <c r="JBY36" s="56"/>
      <c r="JBZ36" s="56"/>
      <c r="JCA36" s="56"/>
      <c r="JCB36" s="56"/>
      <c r="JCC36" s="56"/>
      <c r="JCD36" s="56"/>
      <c r="JCE36" s="56"/>
      <c r="JCF36" s="56"/>
      <c r="JCG36" s="56"/>
      <c r="JCH36" s="56"/>
      <c r="JCI36" s="56"/>
      <c r="JCJ36" s="56"/>
      <c r="JCK36" s="56"/>
      <c r="JCL36" s="56"/>
      <c r="JCM36" s="56"/>
      <c r="JCN36" s="56"/>
      <c r="JCO36" s="56"/>
      <c r="JCP36" s="56"/>
      <c r="JCQ36" s="56"/>
      <c r="JCR36" s="56"/>
      <c r="JCS36" s="56"/>
      <c r="JCT36" s="56"/>
      <c r="JCU36" s="56"/>
      <c r="JCV36" s="56"/>
      <c r="JCW36" s="56"/>
      <c r="JCX36" s="56"/>
      <c r="JCY36" s="56"/>
      <c r="JCZ36" s="56"/>
      <c r="JDA36" s="56"/>
      <c r="JDB36" s="56"/>
      <c r="JDC36" s="56"/>
      <c r="JDD36" s="56"/>
      <c r="JDE36" s="56"/>
      <c r="JDF36" s="56"/>
      <c r="JDG36" s="56"/>
      <c r="JDH36" s="56"/>
      <c r="JDI36" s="56"/>
      <c r="JDJ36" s="56"/>
      <c r="JDK36" s="56"/>
      <c r="JDL36" s="56"/>
      <c r="JDM36" s="56"/>
      <c r="JDN36" s="56"/>
      <c r="JDO36" s="56"/>
      <c r="JDP36" s="56"/>
      <c r="JDQ36" s="56"/>
      <c r="JDR36" s="56"/>
      <c r="JDS36" s="56"/>
      <c r="JDT36" s="56"/>
      <c r="JDU36" s="56"/>
      <c r="JDV36" s="56"/>
      <c r="JDW36" s="56"/>
      <c r="JDX36" s="56"/>
      <c r="JDY36" s="56"/>
      <c r="JDZ36" s="56"/>
      <c r="JEA36" s="56"/>
      <c r="JEB36" s="56"/>
      <c r="JEC36" s="56"/>
      <c r="JED36" s="56"/>
      <c r="JEE36" s="56"/>
      <c r="JEF36" s="56"/>
      <c r="JEG36" s="56"/>
      <c r="JEH36" s="56"/>
      <c r="JEI36" s="56"/>
      <c r="JEJ36" s="56"/>
      <c r="JEK36" s="56"/>
      <c r="JEL36" s="56"/>
      <c r="JEM36" s="56"/>
      <c r="JEN36" s="56"/>
      <c r="JEO36" s="56"/>
      <c r="JEP36" s="56"/>
      <c r="JEQ36" s="56"/>
      <c r="JER36" s="56"/>
      <c r="JES36" s="56"/>
      <c r="JET36" s="56"/>
      <c r="JEU36" s="56"/>
      <c r="JEV36" s="56"/>
      <c r="JEW36" s="56"/>
      <c r="JEX36" s="56"/>
      <c r="JEY36" s="56"/>
      <c r="JEZ36" s="56"/>
      <c r="JFA36" s="56"/>
      <c r="JFB36" s="56"/>
      <c r="JFC36" s="56"/>
      <c r="JFD36" s="56"/>
      <c r="JFE36" s="56"/>
      <c r="JFF36" s="56"/>
      <c r="JFG36" s="56"/>
      <c r="JFH36" s="56"/>
      <c r="JFI36" s="56"/>
      <c r="JFJ36" s="56"/>
      <c r="JFK36" s="56"/>
      <c r="JFL36" s="56"/>
      <c r="JFM36" s="56"/>
      <c r="JFN36" s="56"/>
      <c r="JFO36" s="56"/>
      <c r="JFP36" s="56"/>
      <c r="JFQ36" s="56"/>
      <c r="JFR36" s="56"/>
      <c r="JFS36" s="56"/>
      <c r="JFT36" s="56"/>
      <c r="JFU36" s="56"/>
      <c r="JFV36" s="56"/>
      <c r="JFW36" s="56"/>
      <c r="JFX36" s="56"/>
      <c r="JFY36" s="56"/>
      <c r="JFZ36" s="56"/>
      <c r="JGA36" s="56"/>
      <c r="JGB36" s="56"/>
      <c r="JGC36" s="56"/>
      <c r="JGD36" s="56"/>
      <c r="JGE36" s="56"/>
      <c r="JGF36" s="56"/>
      <c r="JGG36" s="56"/>
      <c r="JGH36" s="56"/>
      <c r="JGI36" s="56"/>
      <c r="JGJ36" s="56"/>
      <c r="JGK36" s="56"/>
      <c r="JGL36" s="56"/>
      <c r="JGM36" s="56"/>
      <c r="JGN36" s="56"/>
      <c r="JGO36" s="56"/>
      <c r="JGP36" s="56"/>
      <c r="JGQ36" s="56"/>
      <c r="JGR36" s="56"/>
      <c r="JGS36" s="56"/>
      <c r="JGT36" s="56"/>
      <c r="JGU36" s="56"/>
      <c r="JGV36" s="56"/>
      <c r="JGW36" s="56"/>
      <c r="JGX36" s="56"/>
      <c r="JGY36" s="56"/>
      <c r="JGZ36" s="56"/>
      <c r="JHA36" s="56"/>
      <c r="JHB36" s="56"/>
      <c r="JHC36" s="56"/>
      <c r="JHD36" s="56"/>
      <c r="JHE36" s="56"/>
      <c r="JHF36" s="56"/>
      <c r="JHG36" s="56"/>
      <c r="JHH36" s="56"/>
      <c r="JHI36" s="56"/>
      <c r="JHJ36" s="56"/>
      <c r="JHK36" s="56"/>
      <c r="JHL36" s="56"/>
      <c r="JHM36" s="56"/>
      <c r="JHN36" s="56"/>
      <c r="JHO36" s="56"/>
      <c r="JHP36" s="56"/>
      <c r="JHQ36" s="56"/>
      <c r="JHR36" s="56"/>
      <c r="JHS36" s="56"/>
      <c r="JHT36" s="56"/>
      <c r="JHU36" s="56"/>
      <c r="JHV36" s="56"/>
      <c r="JHW36" s="56"/>
      <c r="JHX36" s="56"/>
      <c r="JHY36" s="56"/>
      <c r="JHZ36" s="56"/>
      <c r="JIA36" s="56"/>
      <c r="JIB36" s="56"/>
      <c r="JIC36" s="56"/>
      <c r="JID36" s="56"/>
      <c r="JIE36" s="56"/>
      <c r="JIF36" s="56"/>
      <c r="JIG36" s="56"/>
      <c r="JIH36" s="56"/>
      <c r="JII36" s="56"/>
      <c r="JIJ36" s="56"/>
      <c r="JIK36" s="56"/>
      <c r="JIL36" s="56"/>
      <c r="JIM36" s="56"/>
      <c r="JIN36" s="56"/>
      <c r="JIO36" s="56"/>
      <c r="JIP36" s="56"/>
      <c r="JIQ36" s="56"/>
      <c r="JIR36" s="56"/>
      <c r="JIS36" s="56"/>
      <c r="JIT36" s="56"/>
      <c r="JIU36" s="56"/>
      <c r="JIV36" s="56"/>
      <c r="JIW36" s="56"/>
      <c r="JIX36" s="56"/>
      <c r="JIY36" s="56"/>
      <c r="JIZ36" s="56"/>
      <c r="JJA36" s="56"/>
      <c r="JJB36" s="56"/>
      <c r="JJC36" s="56"/>
      <c r="JJD36" s="56"/>
      <c r="JJE36" s="56"/>
      <c r="JJF36" s="56"/>
      <c r="JJG36" s="56"/>
      <c r="JJH36" s="56"/>
      <c r="JJI36" s="56"/>
      <c r="JJJ36" s="56"/>
      <c r="JJK36" s="56"/>
      <c r="JJL36" s="56"/>
      <c r="JJM36" s="56"/>
      <c r="JJN36" s="56"/>
      <c r="JJO36" s="56"/>
      <c r="JJP36" s="56"/>
      <c r="JJQ36" s="56"/>
      <c r="JJR36" s="56"/>
      <c r="JJS36" s="56"/>
      <c r="JJT36" s="56"/>
      <c r="JJU36" s="56"/>
      <c r="JJV36" s="56"/>
      <c r="JJW36" s="56"/>
      <c r="JJX36" s="56"/>
      <c r="JJY36" s="56"/>
      <c r="JJZ36" s="56"/>
      <c r="JKA36" s="56"/>
      <c r="JKB36" s="56"/>
      <c r="JKC36" s="56"/>
      <c r="JKD36" s="56"/>
      <c r="JKE36" s="56"/>
      <c r="JKF36" s="56"/>
      <c r="JKG36" s="56"/>
      <c r="JKH36" s="56"/>
      <c r="JKI36" s="56"/>
      <c r="JKJ36" s="56"/>
      <c r="JKK36" s="56"/>
      <c r="JKL36" s="56"/>
      <c r="JKM36" s="56"/>
      <c r="JKN36" s="56"/>
      <c r="JKO36" s="56"/>
      <c r="JKP36" s="56"/>
      <c r="JKQ36" s="56"/>
      <c r="JKR36" s="56"/>
      <c r="JKS36" s="56"/>
      <c r="JKT36" s="56"/>
      <c r="JKU36" s="56"/>
      <c r="JKV36" s="56"/>
      <c r="JKW36" s="56"/>
      <c r="JKX36" s="56"/>
      <c r="JKY36" s="56"/>
      <c r="JKZ36" s="56"/>
      <c r="JLA36" s="56"/>
      <c r="JLB36" s="56"/>
      <c r="JLC36" s="56"/>
      <c r="JLD36" s="56"/>
      <c r="JLE36" s="56"/>
      <c r="JLF36" s="56"/>
      <c r="JLG36" s="56"/>
      <c r="JLH36" s="56"/>
      <c r="JLI36" s="56"/>
      <c r="JLJ36" s="56"/>
      <c r="JLK36" s="56"/>
      <c r="JLL36" s="56"/>
      <c r="JLM36" s="56"/>
      <c r="JLN36" s="56"/>
      <c r="JLO36" s="56"/>
      <c r="JLP36" s="56"/>
      <c r="JLQ36" s="56"/>
      <c r="JLR36" s="56"/>
      <c r="JLS36" s="56"/>
      <c r="JLT36" s="56"/>
      <c r="JLU36" s="56"/>
      <c r="JLV36" s="56"/>
      <c r="JLW36" s="56"/>
      <c r="JLX36" s="56"/>
      <c r="JLY36" s="56"/>
      <c r="JLZ36" s="56"/>
      <c r="JMA36" s="56"/>
      <c r="JMB36" s="56"/>
      <c r="JMC36" s="56"/>
      <c r="JMD36" s="56"/>
      <c r="JME36" s="56"/>
      <c r="JMF36" s="56"/>
      <c r="JMG36" s="56"/>
      <c r="JMH36" s="56"/>
      <c r="JMI36" s="56"/>
      <c r="JMJ36" s="56"/>
      <c r="JMK36" s="56"/>
      <c r="JML36" s="56"/>
      <c r="JMM36" s="56"/>
      <c r="JMN36" s="56"/>
      <c r="JMO36" s="56"/>
      <c r="JMP36" s="56"/>
      <c r="JMQ36" s="56"/>
      <c r="JMR36" s="56"/>
      <c r="JMS36" s="56"/>
      <c r="JMT36" s="56"/>
      <c r="JMU36" s="56"/>
      <c r="JMV36" s="56"/>
      <c r="JMW36" s="56"/>
      <c r="JMX36" s="56"/>
      <c r="JMY36" s="56"/>
      <c r="JMZ36" s="56"/>
      <c r="JNA36" s="56"/>
      <c r="JNB36" s="56"/>
      <c r="JNC36" s="56"/>
      <c r="JND36" s="56"/>
      <c r="JNE36" s="56"/>
      <c r="JNF36" s="56"/>
      <c r="JNG36" s="56"/>
      <c r="JNH36" s="56"/>
      <c r="JNI36" s="56"/>
      <c r="JNJ36" s="56"/>
      <c r="JNK36" s="56"/>
      <c r="JNL36" s="56"/>
      <c r="JNM36" s="56"/>
      <c r="JNN36" s="56"/>
      <c r="JNO36" s="56"/>
      <c r="JNP36" s="56"/>
      <c r="JNQ36" s="56"/>
      <c r="JNR36" s="56"/>
      <c r="JNS36" s="56"/>
      <c r="JNT36" s="56"/>
      <c r="JNU36" s="56"/>
      <c r="JNV36" s="56"/>
      <c r="JNW36" s="56"/>
      <c r="JNX36" s="56"/>
      <c r="JNY36" s="56"/>
      <c r="JNZ36" s="56"/>
      <c r="JOA36" s="56"/>
      <c r="JOB36" s="56"/>
      <c r="JOC36" s="56"/>
      <c r="JOD36" s="56"/>
      <c r="JOE36" s="56"/>
      <c r="JOF36" s="56"/>
      <c r="JOG36" s="56"/>
      <c r="JOH36" s="56"/>
      <c r="JOI36" s="56"/>
      <c r="JOJ36" s="56"/>
      <c r="JOK36" s="56"/>
      <c r="JOL36" s="56"/>
      <c r="JOM36" s="56"/>
      <c r="JON36" s="56"/>
      <c r="JOO36" s="56"/>
      <c r="JOP36" s="56"/>
      <c r="JOQ36" s="56"/>
      <c r="JOR36" s="56"/>
      <c r="JOS36" s="56"/>
      <c r="JOT36" s="56"/>
      <c r="JOU36" s="56"/>
      <c r="JOV36" s="56"/>
      <c r="JOW36" s="56"/>
      <c r="JOX36" s="56"/>
      <c r="JOY36" s="56"/>
      <c r="JOZ36" s="56"/>
      <c r="JPA36" s="56"/>
      <c r="JPB36" s="56"/>
      <c r="JPC36" s="56"/>
      <c r="JPD36" s="56"/>
      <c r="JPE36" s="56"/>
      <c r="JPF36" s="56"/>
      <c r="JPG36" s="56"/>
      <c r="JPH36" s="56"/>
      <c r="JPI36" s="56"/>
      <c r="JPJ36" s="56"/>
      <c r="JPK36" s="56"/>
      <c r="JPL36" s="56"/>
      <c r="JPM36" s="56"/>
      <c r="JPN36" s="56"/>
      <c r="JPO36" s="56"/>
      <c r="JPP36" s="56"/>
      <c r="JPQ36" s="56"/>
      <c r="JPR36" s="56"/>
      <c r="JPS36" s="56"/>
      <c r="JPT36" s="56"/>
      <c r="JPU36" s="56"/>
      <c r="JPV36" s="56"/>
      <c r="JPW36" s="56"/>
      <c r="JPX36" s="56"/>
      <c r="JPY36" s="56"/>
      <c r="JPZ36" s="56"/>
      <c r="JQA36" s="56"/>
      <c r="JQB36" s="56"/>
      <c r="JQC36" s="56"/>
      <c r="JQD36" s="56"/>
      <c r="JQE36" s="56"/>
      <c r="JQF36" s="56"/>
      <c r="JQG36" s="56"/>
      <c r="JQH36" s="56"/>
      <c r="JQI36" s="56"/>
      <c r="JQJ36" s="56"/>
      <c r="JQK36" s="56"/>
      <c r="JQL36" s="56"/>
      <c r="JQM36" s="56"/>
      <c r="JQN36" s="56"/>
      <c r="JQO36" s="56"/>
      <c r="JQP36" s="56"/>
      <c r="JQQ36" s="56"/>
      <c r="JQR36" s="56"/>
      <c r="JQS36" s="56"/>
      <c r="JQT36" s="56"/>
      <c r="JQU36" s="56"/>
      <c r="JQV36" s="56"/>
      <c r="JQW36" s="56"/>
      <c r="JQX36" s="56"/>
      <c r="JQY36" s="56"/>
      <c r="JQZ36" s="56"/>
      <c r="JRA36" s="56"/>
      <c r="JRB36" s="56"/>
      <c r="JRC36" s="56"/>
      <c r="JRD36" s="56"/>
      <c r="JRE36" s="56"/>
      <c r="JRF36" s="56"/>
      <c r="JRG36" s="56"/>
      <c r="JRH36" s="56"/>
      <c r="JRI36" s="56"/>
      <c r="JRJ36" s="56"/>
      <c r="JRK36" s="56"/>
      <c r="JRL36" s="56"/>
      <c r="JRM36" s="56"/>
      <c r="JRN36" s="56"/>
      <c r="JRO36" s="56"/>
      <c r="JRP36" s="56"/>
      <c r="JRQ36" s="56"/>
      <c r="JRR36" s="56"/>
      <c r="JRS36" s="56"/>
      <c r="JRT36" s="56"/>
      <c r="JRU36" s="56"/>
      <c r="JRV36" s="56"/>
      <c r="JRW36" s="56"/>
      <c r="JRX36" s="56"/>
      <c r="JRY36" s="56"/>
      <c r="JRZ36" s="56"/>
      <c r="JSA36" s="56"/>
      <c r="JSB36" s="56"/>
      <c r="JSC36" s="56"/>
      <c r="JSD36" s="56"/>
      <c r="JSE36" s="56"/>
      <c r="JSF36" s="56"/>
      <c r="JSG36" s="56"/>
      <c r="JSH36" s="56"/>
      <c r="JSI36" s="56"/>
      <c r="JSJ36" s="56"/>
      <c r="JSK36" s="56"/>
      <c r="JSL36" s="56"/>
      <c r="JSM36" s="56"/>
      <c r="JSN36" s="56"/>
      <c r="JSO36" s="56"/>
      <c r="JSP36" s="56"/>
      <c r="JSQ36" s="56"/>
      <c r="JSR36" s="56"/>
      <c r="JSS36" s="56"/>
      <c r="JST36" s="56"/>
      <c r="JSU36" s="56"/>
      <c r="JSV36" s="56"/>
      <c r="JSW36" s="56"/>
      <c r="JSX36" s="56"/>
      <c r="JSY36" s="56"/>
      <c r="JSZ36" s="56"/>
      <c r="JTA36" s="56"/>
      <c r="JTB36" s="56"/>
      <c r="JTC36" s="56"/>
      <c r="JTD36" s="56"/>
      <c r="JTE36" s="56"/>
      <c r="JTF36" s="56"/>
      <c r="JTG36" s="56"/>
      <c r="JTH36" s="56"/>
      <c r="JTI36" s="56"/>
      <c r="JTJ36" s="56"/>
      <c r="JTK36" s="56"/>
      <c r="JTL36" s="56"/>
      <c r="JTM36" s="56"/>
      <c r="JTN36" s="56"/>
      <c r="JTO36" s="56"/>
      <c r="JTP36" s="56"/>
      <c r="JTQ36" s="56"/>
      <c r="JTR36" s="56"/>
      <c r="JTS36" s="56"/>
      <c r="JTT36" s="56"/>
      <c r="JTU36" s="56"/>
      <c r="JTV36" s="56"/>
      <c r="JTW36" s="56"/>
      <c r="JTX36" s="56"/>
      <c r="JTY36" s="56"/>
      <c r="JTZ36" s="56"/>
      <c r="JUA36" s="56"/>
      <c r="JUB36" s="56"/>
      <c r="JUC36" s="56"/>
      <c r="JUD36" s="56"/>
      <c r="JUE36" s="56"/>
      <c r="JUF36" s="56"/>
      <c r="JUG36" s="56"/>
      <c r="JUH36" s="56"/>
      <c r="JUI36" s="56"/>
      <c r="JUJ36" s="56"/>
      <c r="JUK36" s="56"/>
      <c r="JUL36" s="56"/>
      <c r="JUM36" s="56"/>
      <c r="JUN36" s="56"/>
      <c r="JUO36" s="56"/>
      <c r="JUP36" s="56"/>
      <c r="JUQ36" s="56"/>
      <c r="JUR36" s="56"/>
      <c r="JUS36" s="56"/>
      <c r="JUT36" s="56"/>
      <c r="JUU36" s="56"/>
      <c r="JUV36" s="56"/>
      <c r="JUW36" s="56"/>
      <c r="JUX36" s="56"/>
      <c r="JUY36" s="56"/>
      <c r="JUZ36" s="56"/>
      <c r="JVA36" s="56"/>
      <c r="JVB36" s="56"/>
      <c r="JVC36" s="56"/>
      <c r="JVD36" s="56"/>
      <c r="JVE36" s="56"/>
      <c r="JVF36" s="56"/>
      <c r="JVG36" s="56"/>
      <c r="JVH36" s="56"/>
      <c r="JVI36" s="56"/>
      <c r="JVJ36" s="56"/>
      <c r="JVK36" s="56"/>
      <c r="JVL36" s="56"/>
      <c r="JVM36" s="56"/>
      <c r="JVN36" s="56"/>
      <c r="JVO36" s="56"/>
      <c r="JVP36" s="56"/>
      <c r="JVQ36" s="56"/>
      <c r="JVR36" s="56"/>
      <c r="JVS36" s="56"/>
      <c r="JVT36" s="56"/>
      <c r="JVU36" s="56"/>
      <c r="JVV36" s="56"/>
      <c r="JVW36" s="56"/>
      <c r="JVX36" s="56"/>
      <c r="JVY36" s="56"/>
      <c r="JVZ36" s="56"/>
      <c r="JWA36" s="56"/>
      <c r="JWB36" s="56"/>
      <c r="JWC36" s="56"/>
      <c r="JWD36" s="56"/>
      <c r="JWE36" s="56"/>
      <c r="JWF36" s="56"/>
      <c r="JWG36" s="56"/>
      <c r="JWH36" s="56"/>
      <c r="JWI36" s="56"/>
      <c r="JWJ36" s="56"/>
      <c r="JWK36" s="56"/>
      <c r="JWL36" s="56"/>
      <c r="JWM36" s="56"/>
      <c r="JWN36" s="56"/>
      <c r="JWO36" s="56"/>
      <c r="JWP36" s="56"/>
      <c r="JWQ36" s="56"/>
      <c r="JWR36" s="56"/>
      <c r="JWS36" s="56"/>
      <c r="JWT36" s="56"/>
      <c r="JWU36" s="56"/>
      <c r="JWV36" s="56"/>
      <c r="JWW36" s="56"/>
      <c r="JWX36" s="56"/>
      <c r="JWY36" s="56"/>
      <c r="JWZ36" s="56"/>
      <c r="JXA36" s="56"/>
      <c r="JXB36" s="56"/>
      <c r="JXC36" s="56"/>
      <c r="JXD36" s="56"/>
      <c r="JXE36" s="56"/>
      <c r="JXF36" s="56"/>
      <c r="JXG36" s="56"/>
      <c r="JXH36" s="56"/>
      <c r="JXI36" s="56"/>
      <c r="JXJ36" s="56"/>
      <c r="JXK36" s="56"/>
      <c r="JXL36" s="56"/>
      <c r="JXM36" s="56"/>
      <c r="JXN36" s="56"/>
      <c r="JXO36" s="56"/>
      <c r="JXP36" s="56"/>
      <c r="JXQ36" s="56"/>
      <c r="JXR36" s="56"/>
      <c r="JXS36" s="56"/>
      <c r="JXT36" s="56"/>
      <c r="JXU36" s="56"/>
      <c r="JXV36" s="56"/>
      <c r="JXW36" s="56"/>
      <c r="JXX36" s="56"/>
      <c r="JXY36" s="56"/>
      <c r="JXZ36" s="56"/>
      <c r="JYA36" s="56"/>
      <c r="JYB36" s="56"/>
      <c r="JYC36" s="56"/>
      <c r="JYD36" s="56"/>
      <c r="JYE36" s="56"/>
      <c r="JYF36" s="56"/>
      <c r="JYG36" s="56"/>
      <c r="JYH36" s="56"/>
      <c r="JYI36" s="56"/>
      <c r="JYJ36" s="56"/>
      <c r="JYK36" s="56"/>
      <c r="JYL36" s="56"/>
      <c r="JYM36" s="56"/>
      <c r="JYN36" s="56"/>
      <c r="JYO36" s="56"/>
      <c r="JYP36" s="56"/>
      <c r="JYQ36" s="56"/>
      <c r="JYR36" s="56"/>
      <c r="JYS36" s="56"/>
      <c r="JYT36" s="56"/>
      <c r="JYU36" s="56"/>
      <c r="JYV36" s="56"/>
      <c r="JYW36" s="56"/>
      <c r="JYX36" s="56"/>
      <c r="JYY36" s="56"/>
      <c r="JYZ36" s="56"/>
      <c r="JZA36" s="56"/>
      <c r="JZB36" s="56"/>
      <c r="JZC36" s="56"/>
      <c r="JZD36" s="56"/>
      <c r="JZE36" s="56"/>
      <c r="JZF36" s="56"/>
      <c r="JZG36" s="56"/>
      <c r="JZH36" s="56"/>
      <c r="JZI36" s="56"/>
      <c r="JZJ36" s="56"/>
      <c r="JZK36" s="56"/>
      <c r="JZL36" s="56"/>
      <c r="JZM36" s="56"/>
      <c r="JZN36" s="56"/>
      <c r="JZO36" s="56"/>
      <c r="JZP36" s="56"/>
      <c r="JZQ36" s="56"/>
      <c r="JZR36" s="56"/>
      <c r="JZS36" s="56"/>
      <c r="JZT36" s="56"/>
      <c r="JZU36" s="56"/>
      <c r="JZV36" s="56"/>
      <c r="JZW36" s="56"/>
      <c r="JZX36" s="56"/>
      <c r="JZY36" s="56"/>
      <c r="JZZ36" s="56"/>
      <c r="KAA36" s="56"/>
      <c r="KAB36" s="56"/>
      <c r="KAC36" s="56"/>
      <c r="KAD36" s="56"/>
      <c r="KAE36" s="56"/>
      <c r="KAF36" s="56"/>
      <c r="KAG36" s="56"/>
      <c r="KAH36" s="56"/>
      <c r="KAI36" s="56"/>
      <c r="KAJ36" s="56"/>
      <c r="KAK36" s="56"/>
      <c r="KAL36" s="56"/>
      <c r="KAM36" s="56"/>
      <c r="KAN36" s="56"/>
      <c r="KAO36" s="56"/>
      <c r="KAP36" s="56"/>
      <c r="KAQ36" s="56"/>
      <c r="KAR36" s="56"/>
      <c r="KAS36" s="56"/>
      <c r="KAT36" s="56"/>
      <c r="KAU36" s="56"/>
      <c r="KAV36" s="56"/>
      <c r="KAW36" s="56"/>
      <c r="KAX36" s="56"/>
      <c r="KAY36" s="56"/>
      <c r="KAZ36" s="56"/>
      <c r="KBA36" s="56"/>
      <c r="KBB36" s="56"/>
      <c r="KBC36" s="56"/>
      <c r="KBD36" s="56"/>
      <c r="KBE36" s="56"/>
      <c r="KBF36" s="56"/>
      <c r="KBG36" s="56"/>
      <c r="KBH36" s="56"/>
      <c r="KBI36" s="56"/>
      <c r="KBJ36" s="56"/>
      <c r="KBK36" s="56"/>
      <c r="KBL36" s="56"/>
      <c r="KBM36" s="56"/>
      <c r="KBN36" s="56"/>
      <c r="KBO36" s="56"/>
      <c r="KBP36" s="56"/>
      <c r="KBQ36" s="56"/>
      <c r="KBR36" s="56"/>
      <c r="KBS36" s="56"/>
      <c r="KBT36" s="56"/>
      <c r="KBU36" s="56"/>
      <c r="KBV36" s="56"/>
      <c r="KBW36" s="56"/>
      <c r="KBX36" s="56"/>
      <c r="KBY36" s="56"/>
      <c r="KBZ36" s="56"/>
      <c r="KCA36" s="56"/>
      <c r="KCB36" s="56"/>
      <c r="KCC36" s="56"/>
      <c r="KCD36" s="56"/>
      <c r="KCE36" s="56"/>
      <c r="KCF36" s="56"/>
      <c r="KCG36" s="56"/>
      <c r="KCH36" s="56"/>
      <c r="KCI36" s="56"/>
      <c r="KCJ36" s="56"/>
      <c r="KCK36" s="56"/>
      <c r="KCL36" s="56"/>
      <c r="KCM36" s="56"/>
      <c r="KCN36" s="56"/>
      <c r="KCO36" s="56"/>
      <c r="KCP36" s="56"/>
      <c r="KCQ36" s="56"/>
      <c r="KCR36" s="56"/>
      <c r="KCS36" s="56"/>
      <c r="KCT36" s="56"/>
      <c r="KCU36" s="56"/>
      <c r="KCV36" s="56"/>
      <c r="KCW36" s="56"/>
      <c r="KCX36" s="56"/>
      <c r="KCY36" s="56"/>
      <c r="KCZ36" s="56"/>
      <c r="KDA36" s="56"/>
      <c r="KDB36" s="56"/>
      <c r="KDC36" s="56"/>
      <c r="KDD36" s="56"/>
      <c r="KDE36" s="56"/>
      <c r="KDF36" s="56"/>
      <c r="KDG36" s="56"/>
      <c r="KDH36" s="56"/>
      <c r="KDI36" s="56"/>
      <c r="KDJ36" s="56"/>
      <c r="KDK36" s="56"/>
      <c r="KDL36" s="56"/>
      <c r="KDM36" s="56"/>
      <c r="KDN36" s="56"/>
      <c r="KDO36" s="56"/>
      <c r="KDP36" s="56"/>
      <c r="KDQ36" s="56"/>
      <c r="KDR36" s="56"/>
      <c r="KDS36" s="56"/>
      <c r="KDT36" s="56"/>
      <c r="KDU36" s="56"/>
      <c r="KDV36" s="56"/>
      <c r="KDW36" s="56"/>
      <c r="KDX36" s="56"/>
      <c r="KDY36" s="56"/>
      <c r="KDZ36" s="56"/>
      <c r="KEA36" s="56"/>
      <c r="KEB36" s="56"/>
      <c r="KEC36" s="56"/>
      <c r="KED36" s="56"/>
      <c r="KEE36" s="56"/>
      <c r="KEF36" s="56"/>
      <c r="KEG36" s="56"/>
      <c r="KEH36" s="56"/>
      <c r="KEI36" s="56"/>
      <c r="KEJ36" s="56"/>
      <c r="KEK36" s="56"/>
      <c r="KEL36" s="56"/>
      <c r="KEM36" s="56"/>
      <c r="KEN36" s="56"/>
      <c r="KEO36" s="56"/>
      <c r="KEP36" s="56"/>
      <c r="KEQ36" s="56"/>
      <c r="KER36" s="56"/>
      <c r="KES36" s="56"/>
      <c r="KET36" s="56"/>
      <c r="KEU36" s="56"/>
      <c r="KEV36" s="56"/>
      <c r="KEW36" s="56"/>
      <c r="KEX36" s="56"/>
      <c r="KEY36" s="56"/>
      <c r="KEZ36" s="56"/>
      <c r="KFA36" s="56"/>
      <c r="KFB36" s="56"/>
      <c r="KFC36" s="56"/>
      <c r="KFD36" s="56"/>
      <c r="KFE36" s="56"/>
      <c r="KFF36" s="56"/>
      <c r="KFG36" s="56"/>
      <c r="KFH36" s="56"/>
      <c r="KFI36" s="56"/>
      <c r="KFJ36" s="56"/>
      <c r="KFK36" s="56"/>
      <c r="KFL36" s="56"/>
      <c r="KFM36" s="56"/>
      <c r="KFN36" s="56"/>
      <c r="KFO36" s="56"/>
      <c r="KFP36" s="56"/>
      <c r="KFQ36" s="56"/>
      <c r="KFR36" s="56"/>
      <c r="KFS36" s="56"/>
      <c r="KFT36" s="56"/>
      <c r="KFU36" s="56"/>
      <c r="KFV36" s="56"/>
      <c r="KFW36" s="56"/>
      <c r="KFX36" s="56"/>
      <c r="KFY36" s="56"/>
      <c r="KFZ36" s="56"/>
      <c r="KGA36" s="56"/>
      <c r="KGB36" s="56"/>
      <c r="KGC36" s="56"/>
      <c r="KGD36" s="56"/>
      <c r="KGE36" s="56"/>
      <c r="KGF36" s="56"/>
      <c r="KGG36" s="56"/>
      <c r="KGH36" s="56"/>
      <c r="KGI36" s="56"/>
      <c r="KGJ36" s="56"/>
      <c r="KGK36" s="56"/>
      <c r="KGL36" s="56"/>
      <c r="KGM36" s="56"/>
      <c r="KGN36" s="56"/>
      <c r="KGO36" s="56"/>
      <c r="KGP36" s="56"/>
      <c r="KGQ36" s="56"/>
      <c r="KGR36" s="56"/>
      <c r="KGS36" s="56"/>
      <c r="KGT36" s="56"/>
      <c r="KGU36" s="56"/>
      <c r="KGV36" s="56"/>
      <c r="KGW36" s="56"/>
      <c r="KGX36" s="56"/>
      <c r="KGY36" s="56"/>
      <c r="KGZ36" s="56"/>
      <c r="KHA36" s="56"/>
      <c r="KHB36" s="56"/>
      <c r="KHC36" s="56"/>
      <c r="KHD36" s="56"/>
      <c r="KHE36" s="56"/>
      <c r="KHF36" s="56"/>
      <c r="KHG36" s="56"/>
      <c r="KHH36" s="56"/>
      <c r="KHI36" s="56"/>
      <c r="KHJ36" s="56"/>
      <c r="KHK36" s="56"/>
      <c r="KHL36" s="56"/>
      <c r="KHM36" s="56"/>
      <c r="KHN36" s="56"/>
      <c r="KHO36" s="56"/>
      <c r="KHP36" s="56"/>
      <c r="KHQ36" s="56"/>
      <c r="KHR36" s="56"/>
      <c r="KHS36" s="56"/>
      <c r="KHT36" s="56"/>
      <c r="KHU36" s="56"/>
      <c r="KHV36" s="56"/>
      <c r="KHW36" s="56"/>
      <c r="KHX36" s="56"/>
      <c r="KHY36" s="56"/>
      <c r="KHZ36" s="56"/>
      <c r="KIA36" s="56"/>
      <c r="KIB36" s="56"/>
      <c r="KIC36" s="56"/>
      <c r="KID36" s="56"/>
      <c r="KIE36" s="56"/>
      <c r="KIF36" s="56"/>
      <c r="KIG36" s="56"/>
      <c r="KIH36" s="56"/>
      <c r="KII36" s="56"/>
      <c r="KIJ36" s="56"/>
      <c r="KIK36" s="56"/>
      <c r="KIL36" s="56"/>
      <c r="KIM36" s="56"/>
      <c r="KIN36" s="56"/>
      <c r="KIO36" s="56"/>
      <c r="KIP36" s="56"/>
      <c r="KIQ36" s="56"/>
      <c r="KIR36" s="56"/>
      <c r="KIS36" s="56"/>
      <c r="KIT36" s="56"/>
      <c r="KIU36" s="56"/>
      <c r="KIV36" s="56"/>
      <c r="KIW36" s="56"/>
      <c r="KIX36" s="56"/>
      <c r="KIY36" s="56"/>
      <c r="KIZ36" s="56"/>
      <c r="KJA36" s="56"/>
      <c r="KJB36" s="56"/>
      <c r="KJC36" s="56"/>
      <c r="KJD36" s="56"/>
      <c r="KJE36" s="56"/>
      <c r="KJF36" s="56"/>
      <c r="KJG36" s="56"/>
      <c r="KJH36" s="56"/>
      <c r="KJI36" s="56"/>
      <c r="KJJ36" s="56"/>
      <c r="KJK36" s="56"/>
      <c r="KJL36" s="56"/>
      <c r="KJM36" s="56"/>
      <c r="KJN36" s="56"/>
      <c r="KJO36" s="56"/>
      <c r="KJP36" s="56"/>
      <c r="KJQ36" s="56"/>
      <c r="KJR36" s="56"/>
      <c r="KJS36" s="56"/>
      <c r="KJT36" s="56"/>
      <c r="KJU36" s="56"/>
      <c r="KJV36" s="56"/>
      <c r="KJW36" s="56"/>
      <c r="KJX36" s="56"/>
      <c r="KJY36" s="56"/>
      <c r="KJZ36" s="56"/>
      <c r="KKA36" s="56"/>
      <c r="KKB36" s="56"/>
      <c r="KKC36" s="56"/>
      <c r="KKD36" s="56"/>
      <c r="KKE36" s="56"/>
      <c r="KKF36" s="56"/>
      <c r="KKG36" s="56"/>
      <c r="KKH36" s="56"/>
      <c r="KKI36" s="56"/>
      <c r="KKJ36" s="56"/>
      <c r="KKK36" s="56"/>
      <c r="KKL36" s="56"/>
      <c r="KKM36" s="56"/>
      <c r="KKN36" s="56"/>
      <c r="KKO36" s="56"/>
      <c r="KKP36" s="56"/>
      <c r="KKQ36" s="56"/>
      <c r="KKR36" s="56"/>
      <c r="KKS36" s="56"/>
      <c r="KKT36" s="56"/>
      <c r="KKU36" s="56"/>
      <c r="KKV36" s="56"/>
      <c r="KKW36" s="56"/>
      <c r="KKX36" s="56"/>
      <c r="KKY36" s="56"/>
      <c r="KKZ36" s="56"/>
      <c r="KLA36" s="56"/>
      <c r="KLB36" s="56"/>
      <c r="KLC36" s="56"/>
      <c r="KLD36" s="56"/>
      <c r="KLE36" s="56"/>
      <c r="KLF36" s="56"/>
      <c r="KLG36" s="56"/>
      <c r="KLH36" s="56"/>
      <c r="KLI36" s="56"/>
      <c r="KLJ36" s="56"/>
      <c r="KLK36" s="56"/>
      <c r="KLL36" s="56"/>
      <c r="KLM36" s="56"/>
      <c r="KLN36" s="56"/>
      <c r="KLO36" s="56"/>
      <c r="KLP36" s="56"/>
      <c r="KLQ36" s="56"/>
      <c r="KLR36" s="56"/>
      <c r="KLS36" s="56"/>
      <c r="KLT36" s="56"/>
      <c r="KLU36" s="56"/>
      <c r="KLV36" s="56"/>
      <c r="KLW36" s="56"/>
      <c r="KLX36" s="56"/>
      <c r="KLY36" s="56"/>
      <c r="KLZ36" s="56"/>
      <c r="KMA36" s="56"/>
      <c r="KMB36" s="56"/>
      <c r="KMC36" s="56"/>
      <c r="KMD36" s="56"/>
      <c r="KME36" s="56"/>
      <c r="KMF36" s="56"/>
      <c r="KMG36" s="56"/>
      <c r="KMH36" s="56"/>
      <c r="KMI36" s="56"/>
      <c r="KMJ36" s="56"/>
      <c r="KMK36" s="56"/>
      <c r="KML36" s="56"/>
      <c r="KMM36" s="56"/>
      <c r="KMN36" s="56"/>
      <c r="KMO36" s="56"/>
      <c r="KMP36" s="56"/>
      <c r="KMQ36" s="56"/>
      <c r="KMR36" s="56"/>
      <c r="KMS36" s="56"/>
      <c r="KMT36" s="56"/>
      <c r="KMU36" s="56"/>
      <c r="KMV36" s="56"/>
      <c r="KMW36" s="56"/>
      <c r="KMX36" s="56"/>
      <c r="KMY36" s="56"/>
      <c r="KMZ36" s="56"/>
      <c r="KNA36" s="56"/>
      <c r="KNB36" s="56"/>
      <c r="KNC36" s="56"/>
      <c r="KND36" s="56"/>
      <c r="KNE36" s="56"/>
      <c r="KNF36" s="56"/>
      <c r="KNG36" s="56"/>
      <c r="KNH36" s="56"/>
      <c r="KNI36" s="56"/>
      <c r="KNJ36" s="56"/>
      <c r="KNK36" s="56"/>
      <c r="KNL36" s="56"/>
      <c r="KNM36" s="56"/>
      <c r="KNN36" s="56"/>
      <c r="KNO36" s="56"/>
      <c r="KNP36" s="56"/>
      <c r="KNQ36" s="56"/>
      <c r="KNR36" s="56"/>
      <c r="KNS36" s="56"/>
      <c r="KNT36" s="56"/>
      <c r="KNU36" s="56"/>
      <c r="KNV36" s="56"/>
      <c r="KNW36" s="56"/>
      <c r="KNX36" s="56"/>
      <c r="KNY36" s="56"/>
      <c r="KNZ36" s="56"/>
      <c r="KOA36" s="56"/>
      <c r="KOB36" s="56"/>
      <c r="KOC36" s="56"/>
      <c r="KOD36" s="56"/>
      <c r="KOE36" s="56"/>
      <c r="KOF36" s="56"/>
      <c r="KOG36" s="56"/>
      <c r="KOH36" s="56"/>
      <c r="KOI36" s="56"/>
      <c r="KOJ36" s="56"/>
      <c r="KOK36" s="56"/>
      <c r="KOL36" s="56"/>
      <c r="KOM36" s="56"/>
      <c r="KON36" s="56"/>
      <c r="KOO36" s="56"/>
      <c r="KOP36" s="56"/>
      <c r="KOQ36" s="56"/>
      <c r="KOR36" s="56"/>
      <c r="KOS36" s="56"/>
      <c r="KOT36" s="56"/>
      <c r="KOU36" s="56"/>
      <c r="KOV36" s="56"/>
      <c r="KOW36" s="56"/>
      <c r="KOX36" s="56"/>
      <c r="KOY36" s="56"/>
      <c r="KOZ36" s="56"/>
      <c r="KPA36" s="56"/>
      <c r="KPB36" s="56"/>
      <c r="KPC36" s="56"/>
      <c r="KPD36" s="56"/>
      <c r="KPE36" s="56"/>
      <c r="KPF36" s="56"/>
      <c r="KPG36" s="56"/>
      <c r="KPH36" s="56"/>
      <c r="KPI36" s="56"/>
      <c r="KPJ36" s="56"/>
      <c r="KPK36" s="56"/>
      <c r="KPL36" s="56"/>
      <c r="KPM36" s="56"/>
      <c r="KPN36" s="56"/>
      <c r="KPO36" s="56"/>
      <c r="KPP36" s="56"/>
      <c r="KPQ36" s="56"/>
      <c r="KPR36" s="56"/>
      <c r="KPS36" s="56"/>
      <c r="KPT36" s="56"/>
      <c r="KPU36" s="56"/>
      <c r="KPV36" s="56"/>
      <c r="KPW36" s="56"/>
      <c r="KPX36" s="56"/>
      <c r="KPY36" s="56"/>
      <c r="KPZ36" s="56"/>
      <c r="KQA36" s="56"/>
      <c r="KQB36" s="56"/>
      <c r="KQC36" s="56"/>
      <c r="KQD36" s="56"/>
      <c r="KQE36" s="56"/>
      <c r="KQF36" s="56"/>
      <c r="KQG36" s="56"/>
      <c r="KQH36" s="56"/>
      <c r="KQI36" s="56"/>
      <c r="KQJ36" s="56"/>
      <c r="KQK36" s="56"/>
      <c r="KQL36" s="56"/>
      <c r="KQM36" s="56"/>
      <c r="KQN36" s="56"/>
      <c r="KQO36" s="56"/>
      <c r="KQP36" s="56"/>
      <c r="KQQ36" s="56"/>
      <c r="KQR36" s="56"/>
      <c r="KQS36" s="56"/>
      <c r="KQT36" s="56"/>
      <c r="KQU36" s="56"/>
      <c r="KQV36" s="56"/>
      <c r="KQW36" s="56"/>
      <c r="KQX36" s="56"/>
      <c r="KQY36" s="56"/>
      <c r="KQZ36" s="56"/>
      <c r="KRA36" s="56"/>
      <c r="KRB36" s="56"/>
      <c r="KRC36" s="56"/>
      <c r="KRD36" s="56"/>
      <c r="KRE36" s="56"/>
      <c r="KRF36" s="56"/>
      <c r="KRG36" s="56"/>
      <c r="KRH36" s="56"/>
      <c r="KRI36" s="56"/>
      <c r="KRJ36" s="56"/>
      <c r="KRK36" s="56"/>
      <c r="KRL36" s="56"/>
      <c r="KRM36" s="56"/>
      <c r="KRN36" s="56"/>
      <c r="KRO36" s="56"/>
      <c r="KRP36" s="56"/>
      <c r="KRQ36" s="56"/>
      <c r="KRR36" s="56"/>
      <c r="KRS36" s="56"/>
      <c r="KRT36" s="56"/>
      <c r="KRU36" s="56"/>
      <c r="KRV36" s="56"/>
      <c r="KRW36" s="56"/>
      <c r="KRX36" s="56"/>
      <c r="KRY36" s="56"/>
      <c r="KRZ36" s="56"/>
      <c r="KSA36" s="56"/>
      <c r="KSB36" s="56"/>
      <c r="KSC36" s="56"/>
      <c r="KSD36" s="56"/>
      <c r="KSE36" s="56"/>
      <c r="KSF36" s="56"/>
      <c r="KSG36" s="56"/>
      <c r="KSH36" s="56"/>
      <c r="KSI36" s="56"/>
      <c r="KSJ36" s="56"/>
      <c r="KSK36" s="56"/>
      <c r="KSL36" s="56"/>
      <c r="KSM36" s="56"/>
      <c r="KSN36" s="56"/>
      <c r="KSO36" s="56"/>
      <c r="KSP36" s="56"/>
      <c r="KSQ36" s="56"/>
      <c r="KSR36" s="56"/>
      <c r="KSS36" s="56"/>
      <c r="KST36" s="56"/>
      <c r="KSU36" s="56"/>
      <c r="KSV36" s="56"/>
      <c r="KSW36" s="56"/>
      <c r="KSX36" s="56"/>
      <c r="KSY36" s="56"/>
      <c r="KSZ36" s="56"/>
      <c r="KTA36" s="56"/>
      <c r="KTB36" s="56"/>
      <c r="KTC36" s="56"/>
      <c r="KTD36" s="56"/>
      <c r="KTE36" s="56"/>
      <c r="KTF36" s="56"/>
      <c r="KTG36" s="56"/>
      <c r="KTH36" s="56"/>
      <c r="KTI36" s="56"/>
      <c r="KTJ36" s="56"/>
      <c r="KTK36" s="56"/>
      <c r="KTL36" s="56"/>
      <c r="KTM36" s="56"/>
      <c r="KTN36" s="56"/>
      <c r="KTO36" s="56"/>
      <c r="KTP36" s="56"/>
      <c r="KTQ36" s="56"/>
      <c r="KTR36" s="56"/>
      <c r="KTS36" s="56"/>
      <c r="KTT36" s="56"/>
      <c r="KTU36" s="56"/>
      <c r="KTV36" s="56"/>
      <c r="KTW36" s="56"/>
      <c r="KTX36" s="56"/>
      <c r="KTY36" s="56"/>
      <c r="KTZ36" s="56"/>
      <c r="KUA36" s="56"/>
      <c r="KUB36" s="56"/>
      <c r="KUC36" s="56"/>
      <c r="KUD36" s="56"/>
      <c r="KUE36" s="56"/>
      <c r="KUF36" s="56"/>
      <c r="KUG36" s="56"/>
      <c r="KUH36" s="56"/>
      <c r="KUI36" s="56"/>
      <c r="KUJ36" s="56"/>
      <c r="KUK36" s="56"/>
      <c r="KUL36" s="56"/>
      <c r="KUM36" s="56"/>
      <c r="KUN36" s="56"/>
      <c r="KUO36" s="56"/>
      <c r="KUP36" s="56"/>
      <c r="KUQ36" s="56"/>
      <c r="KUR36" s="56"/>
      <c r="KUS36" s="56"/>
      <c r="KUT36" s="56"/>
      <c r="KUU36" s="56"/>
      <c r="KUV36" s="56"/>
      <c r="KUW36" s="56"/>
      <c r="KUX36" s="56"/>
      <c r="KUY36" s="56"/>
      <c r="KUZ36" s="56"/>
      <c r="KVA36" s="56"/>
      <c r="KVB36" s="56"/>
      <c r="KVC36" s="56"/>
      <c r="KVD36" s="56"/>
      <c r="KVE36" s="56"/>
      <c r="KVF36" s="56"/>
      <c r="KVG36" s="56"/>
      <c r="KVH36" s="56"/>
      <c r="KVI36" s="56"/>
      <c r="KVJ36" s="56"/>
      <c r="KVK36" s="56"/>
      <c r="KVL36" s="56"/>
      <c r="KVM36" s="56"/>
      <c r="KVN36" s="56"/>
      <c r="KVO36" s="56"/>
      <c r="KVP36" s="56"/>
      <c r="KVQ36" s="56"/>
      <c r="KVR36" s="56"/>
      <c r="KVS36" s="56"/>
      <c r="KVT36" s="56"/>
      <c r="KVU36" s="56"/>
      <c r="KVV36" s="56"/>
      <c r="KVW36" s="56"/>
      <c r="KVX36" s="56"/>
      <c r="KVY36" s="56"/>
      <c r="KVZ36" s="56"/>
      <c r="KWA36" s="56"/>
      <c r="KWB36" s="56"/>
      <c r="KWC36" s="56"/>
      <c r="KWD36" s="56"/>
      <c r="KWE36" s="56"/>
      <c r="KWF36" s="56"/>
      <c r="KWG36" s="56"/>
      <c r="KWH36" s="56"/>
      <c r="KWI36" s="56"/>
      <c r="KWJ36" s="56"/>
      <c r="KWK36" s="56"/>
      <c r="KWL36" s="56"/>
      <c r="KWM36" s="56"/>
      <c r="KWN36" s="56"/>
      <c r="KWO36" s="56"/>
      <c r="KWP36" s="56"/>
      <c r="KWQ36" s="56"/>
      <c r="KWR36" s="56"/>
      <c r="KWS36" s="56"/>
      <c r="KWT36" s="56"/>
      <c r="KWU36" s="56"/>
      <c r="KWV36" s="56"/>
      <c r="KWW36" s="56"/>
      <c r="KWX36" s="56"/>
      <c r="KWY36" s="56"/>
      <c r="KWZ36" s="56"/>
      <c r="KXA36" s="56"/>
      <c r="KXB36" s="56"/>
      <c r="KXC36" s="56"/>
      <c r="KXD36" s="56"/>
      <c r="KXE36" s="56"/>
      <c r="KXF36" s="56"/>
      <c r="KXG36" s="56"/>
      <c r="KXH36" s="56"/>
      <c r="KXI36" s="56"/>
      <c r="KXJ36" s="56"/>
      <c r="KXK36" s="56"/>
      <c r="KXL36" s="56"/>
      <c r="KXM36" s="56"/>
      <c r="KXN36" s="56"/>
      <c r="KXO36" s="56"/>
      <c r="KXP36" s="56"/>
      <c r="KXQ36" s="56"/>
      <c r="KXR36" s="56"/>
      <c r="KXS36" s="56"/>
      <c r="KXT36" s="56"/>
      <c r="KXU36" s="56"/>
      <c r="KXV36" s="56"/>
      <c r="KXW36" s="56"/>
      <c r="KXX36" s="56"/>
      <c r="KXY36" s="56"/>
      <c r="KXZ36" s="56"/>
      <c r="KYA36" s="56"/>
      <c r="KYB36" s="56"/>
      <c r="KYC36" s="56"/>
      <c r="KYD36" s="56"/>
      <c r="KYE36" s="56"/>
      <c r="KYF36" s="56"/>
      <c r="KYG36" s="56"/>
      <c r="KYH36" s="56"/>
      <c r="KYI36" s="56"/>
      <c r="KYJ36" s="56"/>
      <c r="KYK36" s="56"/>
      <c r="KYL36" s="56"/>
      <c r="KYM36" s="56"/>
      <c r="KYN36" s="56"/>
      <c r="KYO36" s="56"/>
      <c r="KYP36" s="56"/>
      <c r="KYQ36" s="56"/>
      <c r="KYR36" s="56"/>
      <c r="KYS36" s="56"/>
      <c r="KYT36" s="56"/>
      <c r="KYU36" s="56"/>
      <c r="KYV36" s="56"/>
      <c r="KYW36" s="56"/>
      <c r="KYX36" s="56"/>
      <c r="KYY36" s="56"/>
      <c r="KYZ36" s="56"/>
      <c r="KZA36" s="56"/>
      <c r="KZB36" s="56"/>
      <c r="KZC36" s="56"/>
      <c r="KZD36" s="56"/>
      <c r="KZE36" s="56"/>
      <c r="KZF36" s="56"/>
      <c r="KZG36" s="56"/>
      <c r="KZH36" s="56"/>
      <c r="KZI36" s="56"/>
      <c r="KZJ36" s="56"/>
      <c r="KZK36" s="56"/>
      <c r="KZL36" s="56"/>
      <c r="KZM36" s="56"/>
      <c r="KZN36" s="56"/>
      <c r="KZO36" s="56"/>
      <c r="KZP36" s="56"/>
      <c r="KZQ36" s="56"/>
      <c r="KZR36" s="56"/>
      <c r="KZS36" s="56"/>
      <c r="KZT36" s="56"/>
      <c r="KZU36" s="56"/>
      <c r="KZV36" s="56"/>
      <c r="KZW36" s="56"/>
      <c r="KZX36" s="56"/>
      <c r="KZY36" s="56"/>
      <c r="KZZ36" s="56"/>
      <c r="LAA36" s="56"/>
      <c r="LAB36" s="56"/>
      <c r="LAC36" s="56"/>
      <c r="LAD36" s="56"/>
      <c r="LAE36" s="56"/>
      <c r="LAF36" s="56"/>
      <c r="LAG36" s="56"/>
      <c r="LAH36" s="56"/>
      <c r="LAI36" s="56"/>
      <c r="LAJ36" s="56"/>
      <c r="LAK36" s="56"/>
      <c r="LAL36" s="56"/>
      <c r="LAM36" s="56"/>
      <c r="LAN36" s="56"/>
      <c r="LAO36" s="56"/>
      <c r="LAP36" s="56"/>
      <c r="LAQ36" s="56"/>
      <c r="LAR36" s="56"/>
      <c r="LAS36" s="56"/>
      <c r="LAT36" s="56"/>
      <c r="LAU36" s="56"/>
      <c r="LAV36" s="56"/>
      <c r="LAW36" s="56"/>
      <c r="LAX36" s="56"/>
      <c r="LAY36" s="56"/>
      <c r="LAZ36" s="56"/>
      <c r="LBA36" s="56"/>
      <c r="LBB36" s="56"/>
      <c r="LBC36" s="56"/>
      <c r="LBD36" s="56"/>
      <c r="LBE36" s="56"/>
      <c r="LBF36" s="56"/>
      <c r="LBG36" s="56"/>
      <c r="LBH36" s="56"/>
      <c r="LBI36" s="56"/>
      <c r="LBJ36" s="56"/>
      <c r="LBK36" s="56"/>
      <c r="LBL36" s="56"/>
      <c r="LBM36" s="56"/>
      <c r="LBN36" s="56"/>
      <c r="LBO36" s="56"/>
      <c r="LBP36" s="56"/>
      <c r="LBQ36" s="56"/>
      <c r="LBR36" s="56"/>
      <c r="LBS36" s="56"/>
      <c r="LBT36" s="56"/>
      <c r="LBU36" s="56"/>
      <c r="LBV36" s="56"/>
      <c r="LBW36" s="56"/>
      <c r="LBX36" s="56"/>
      <c r="LBY36" s="56"/>
      <c r="LBZ36" s="56"/>
      <c r="LCA36" s="56"/>
      <c r="LCB36" s="56"/>
      <c r="LCC36" s="56"/>
      <c r="LCD36" s="56"/>
      <c r="LCE36" s="56"/>
      <c r="LCF36" s="56"/>
      <c r="LCG36" s="56"/>
      <c r="LCH36" s="56"/>
      <c r="LCI36" s="56"/>
      <c r="LCJ36" s="56"/>
      <c r="LCK36" s="56"/>
      <c r="LCL36" s="56"/>
      <c r="LCM36" s="56"/>
      <c r="LCN36" s="56"/>
      <c r="LCO36" s="56"/>
      <c r="LCP36" s="56"/>
      <c r="LCQ36" s="56"/>
      <c r="LCR36" s="56"/>
      <c r="LCS36" s="56"/>
      <c r="LCT36" s="56"/>
      <c r="LCU36" s="56"/>
      <c r="LCV36" s="56"/>
      <c r="LCW36" s="56"/>
      <c r="LCX36" s="56"/>
      <c r="LCY36" s="56"/>
      <c r="LCZ36" s="56"/>
      <c r="LDA36" s="56"/>
      <c r="LDB36" s="56"/>
      <c r="LDC36" s="56"/>
      <c r="LDD36" s="56"/>
      <c r="LDE36" s="56"/>
      <c r="LDF36" s="56"/>
      <c r="LDG36" s="56"/>
      <c r="LDH36" s="56"/>
      <c r="LDI36" s="56"/>
      <c r="LDJ36" s="56"/>
      <c r="LDK36" s="56"/>
      <c r="LDL36" s="56"/>
      <c r="LDM36" s="56"/>
      <c r="LDN36" s="56"/>
      <c r="LDO36" s="56"/>
      <c r="LDP36" s="56"/>
      <c r="LDQ36" s="56"/>
      <c r="LDR36" s="56"/>
      <c r="LDS36" s="56"/>
      <c r="LDT36" s="56"/>
      <c r="LDU36" s="56"/>
      <c r="LDV36" s="56"/>
      <c r="LDW36" s="56"/>
      <c r="LDX36" s="56"/>
      <c r="LDY36" s="56"/>
      <c r="LDZ36" s="56"/>
      <c r="LEA36" s="56"/>
      <c r="LEB36" s="56"/>
      <c r="LEC36" s="56"/>
      <c r="LED36" s="56"/>
      <c r="LEE36" s="56"/>
      <c r="LEF36" s="56"/>
      <c r="LEG36" s="56"/>
      <c r="LEH36" s="56"/>
      <c r="LEI36" s="56"/>
      <c r="LEJ36" s="56"/>
      <c r="LEK36" s="56"/>
      <c r="LEL36" s="56"/>
      <c r="LEM36" s="56"/>
      <c r="LEN36" s="56"/>
      <c r="LEO36" s="56"/>
      <c r="LEP36" s="56"/>
      <c r="LEQ36" s="56"/>
      <c r="LER36" s="56"/>
      <c r="LES36" s="56"/>
      <c r="LET36" s="56"/>
      <c r="LEU36" s="56"/>
      <c r="LEV36" s="56"/>
      <c r="LEW36" s="56"/>
      <c r="LEX36" s="56"/>
      <c r="LEY36" s="56"/>
      <c r="LEZ36" s="56"/>
      <c r="LFA36" s="56"/>
      <c r="LFB36" s="56"/>
      <c r="LFC36" s="56"/>
      <c r="LFD36" s="56"/>
      <c r="LFE36" s="56"/>
      <c r="LFF36" s="56"/>
      <c r="LFG36" s="56"/>
      <c r="LFH36" s="56"/>
      <c r="LFI36" s="56"/>
      <c r="LFJ36" s="56"/>
      <c r="LFK36" s="56"/>
      <c r="LFL36" s="56"/>
      <c r="LFM36" s="56"/>
      <c r="LFN36" s="56"/>
      <c r="LFO36" s="56"/>
      <c r="LFP36" s="56"/>
      <c r="LFQ36" s="56"/>
      <c r="LFR36" s="56"/>
      <c r="LFS36" s="56"/>
      <c r="LFT36" s="56"/>
      <c r="LFU36" s="56"/>
      <c r="LFV36" s="56"/>
      <c r="LFW36" s="56"/>
      <c r="LFX36" s="56"/>
      <c r="LFY36" s="56"/>
      <c r="LFZ36" s="56"/>
      <c r="LGA36" s="56"/>
      <c r="LGB36" s="56"/>
      <c r="LGC36" s="56"/>
      <c r="LGD36" s="56"/>
      <c r="LGE36" s="56"/>
      <c r="LGF36" s="56"/>
      <c r="LGG36" s="56"/>
      <c r="LGH36" s="56"/>
      <c r="LGI36" s="56"/>
      <c r="LGJ36" s="56"/>
      <c r="LGK36" s="56"/>
      <c r="LGL36" s="56"/>
      <c r="LGM36" s="56"/>
      <c r="LGN36" s="56"/>
      <c r="LGO36" s="56"/>
      <c r="LGP36" s="56"/>
      <c r="LGQ36" s="56"/>
      <c r="LGR36" s="56"/>
      <c r="LGS36" s="56"/>
      <c r="LGT36" s="56"/>
      <c r="LGU36" s="56"/>
      <c r="LGV36" s="56"/>
      <c r="LGW36" s="56"/>
      <c r="LGX36" s="56"/>
      <c r="LGY36" s="56"/>
      <c r="LGZ36" s="56"/>
      <c r="LHA36" s="56"/>
      <c r="LHB36" s="56"/>
      <c r="LHC36" s="56"/>
      <c r="LHD36" s="56"/>
      <c r="LHE36" s="56"/>
      <c r="LHF36" s="56"/>
      <c r="LHG36" s="56"/>
      <c r="LHH36" s="56"/>
      <c r="LHI36" s="56"/>
      <c r="LHJ36" s="56"/>
      <c r="LHK36" s="56"/>
      <c r="LHL36" s="56"/>
      <c r="LHM36" s="56"/>
      <c r="LHN36" s="56"/>
      <c r="LHO36" s="56"/>
      <c r="LHP36" s="56"/>
      <c r="LHQ36" s="56"/>
      <c r="LHR36" s="56"/>
      <c r="LHS36" s="56"/>
      <c r="LHT36" s="56"/>
      <c r="LHU36" s="56"/>
      <c r="LHV36" s="56"/>
      <c r="LHW36" s="56"/>
      <c r="LHX36" s="56"/>
      <c r="LHY36" s="56"/>
      <c r="LHZ36" s="56"/>
      <c r="LIA36" s="56"/>
      <c r="LIB36" s="56"/>
      <c r="LIC36" s="56"/>
      <c r="LID36" s="56"/>
      <c r="LIE36" s="56"/>
      <c r="LIF36" s="56"/>
      <c r="LIG36" s="56"/>
      <c r="LIH36" s="56"/>
      <c r="LII36" s="56"/>
      <c r="LIJ36" s="56"/>
      <c r="LIK36" s="56"/>
      <c r="LIL36" s="56"/>
      <c r="LIM36" s="56"/>
      <c r="LIN36" s="56"/>
      <c r="LIO36" s="56"/>
      <c r="LIP36" s="56"/>
      <c r="LIQ36" s="56"/>
      <c r="LIR36" s="56"/>
      <c r="LIS36" s="56"/>
      <c r="LIT36" s="56"/>
      <c r="LIU36" s="56"/>
      <c r="LIV36" s="56"/>
      <c r="LIW36" s="56"/>
      <c r="LIX36" s="56"/>
      <c r="LIY36" s="56"/>
      <c r="LIZ36" s="56"/>
      <c r="LJA36" s="56"/>
      <c r="LJB36" s="56"/>
      <c r="LJC36" s="56"/>
      <c r="LJD36" s="56"/>
      <c r="LJE36" s="56"/>
      <c r="LJF36" s="56"/>
      <c r="LJG36" s="56"/>
      <c r="LJH36" s="56"/>
      <c r="LJI36" s="56"/>
      <c r="LJJ36" s="56"/>
      <c r="LJK36" s="56"/>
      <c r="LJL36" s="56"/>
      <c r="LJM36" s="56"/>
      <c r="LJN36" s="56"/>
      <c r="LJO36" s="56"/>
      <c r="LJP36" s="56"/>
      <c r="LJQ36" s="56"/>
      <c r="LJR36" s="56"/>
      <c r="LJS36" s="56"/>
      <c r="LJT36" s="56"/>
      <c r="LJU36" s="56"/>
      <c r="LJV36" s="56"/>
      <c r="LJW36" s="56"/>
      <c r="LJX36" s="56"/>
      <c r="LJY36" s="56"/>
      <c r="LJZ36" s="56"/>
      <c r="LKA36" s="56"/>
      <c r="LKB36" s="56"/>
      <c r="LKC36" s="56"/>
      <c r="LKD36" s="56"/>
      <c r="LKE36" s="56"/>
      <c r="LKF36" s="56"/>
      <c r="LKG36" s="56"/>
      <c r="LKH36" s="56"/>
      <c r="LKI36" s="56"/>
      <c r="LKJ36" s="56"/>
      <c r="LKK36" s="56"/>
      <c r="LKL36" s="56"/>
      <c r="LKM36" s="56"/>
      <c r="LKN36" s="56"/>
      <c r="LKO36" s="56"/>
      <c r="LKP36" s="56"/>
      <c r="LKQ36" s="56"/>
      <c r="LKR36" s="56"/>
      <c r="LKS36" s="56"/>
      <c r="LKT36" s="56"/>
      <c r="LKU36" s="56"/>
      <c r="LKV36" s="56"/>
      <c r="LKW36" s="56"/>
      <c r="LKX36" s="56"/>
      <c r="LKY36" s="56"/>
      <c r="LKZ36" s="56"/>
      <c r="LLA36" s="56"/>
      <c r="LLB36" s="56"/>
      <c r="LLC36" s="56"/>
      <c r="LLD36" s="56"/>
      <c r="LLE36" s="56"/>
      <c r="LLF36" s="56"/>
      <c r="LLG36" s="56"/>
      <c r="LLH36" s="56"/>
      <c r="LLI36" s="56"/>
      <c r="LLJ36" s="56"/>
      <c r="LLK36" s="56"/>
      <c r="LLL36" s="56"/>
      <c r="LLM36" s="56"/>
      <c r="LLN36" s="56"/>
      <c r="LLO36" s="56"/>
      <c r="LLP36" s="56"/>
      <c r="LLQ36" s="56"/>
      <c r="LLR36" s="56"/>
      <c r="LLS36" s="56"/>
      <c r="LLT36" s="56"/>
      <c r="LLU36" s="56"/>
      <c r="LLV36" s="56"/>
      <c r="LLW36" s="56"/>
      <c r="LLX36" s="56"/>
      <c r="LLY36" s="56"/>
      <c r="LLZ36" s="56"/>
      <c r="LMA36" s="56"/>
      <c r="LMB36" s="56"/>
      <c r="LMC36" s="56"/>
      <c r="LMD36" s="56"/>
      <c r="LME36" s="56"/>
      <c r="LMF36" s="56"/>
      <c r="LMG36" s="56"/>
      <c r="LMH36" s="56"/>
      <c r="LMI36" s="56"/>
      <c r="LMJ36" s="56"/>
      <c r="LMK36" s="56"/>
      <c r="LML36" s="56"/>
      <c r="LMM36" s="56"/>
      <c r="LMN36" s="56"/>
      <c r="LMO36" s="56"/>
      <c r="LMP36" s="56"/>
      <c r="LMQ36" s="56"/>
      <c r="LMR36" s="56"/>
      <c r="LMS36" s="56"/>
      <c r="LMT36" s="56"/>
      <c r="LMU36" s="56"/>
      <c r="LMV36" s="56"/>
      <c r="LMW36" s="56"/>
      <c r="LMX36" s="56"/>
      <c r="LMY36" s="56"/>
      <c r="LMZ36" s="56"/>
      <c r="LNA36" s="56"/>
      <c r="LNB36" s="56"/>
      <c r="LNC36" s="56"/>
      <c r="LND36" s="56"/>
      <c r="LNE36" s="56"/>
      <c r="LNF36" s="56"/>
      <c r="LNG36" s="56"/>
      <c r="LNH36" s="56"/>
      <c r="LNI36" s="56"/>
      <c r="LNJ36" s="56"/>
      <c r="LNK36" s="56"/>
      <c r="LNL36" s="56"/>
      <c r="LNM36" s="56"/>
      <c r="LNN36" s="56"/>
      <c r="LNO36" s="56"/>
      <c r="LNP36" s="56"/>
      <c r="LNQ36" s="56"/>
      <c r="LNR36" s="56"/>
      <c r="LNS36" s="56"/>
      <c r="LNT36" s="56"/>
      <c r="LNU36" s="56"/>
      <c r="LNV36" s="56"/>
      <c r="LNW36" s="56"/>
      <c r="LNX36" s="56"/>
      <c r="LNY36" s="56"/>
      <c r="LNZ36" s="56"/>
      <c r="LOA36" s="56"/>
      <c r="LOB36" s="56"/>
      <c r="LOC36" s="56"/>
      <c r="LOD36" s="56"/>
      <c r="LOE36" s="56"/>
      <c r="LOF36" s="56"/>
      <c r="LOG36" s="56"/>
      <c r="LOH36" s="56"/>
      <c r="LOI36" s="56"/>
      <c r="LOJ36" s="56"/>
      <c r="LOK36" s="56"/>
      <c r="LOL36" s="56"/>
      <c r="LOM36" s="56"/>
      <c r="LON36" s="56"/>
      <c r="LOO36" s="56"/>
      <c r="LOP36" s="56"/>
      <c r="LOQ36" s="56"/>
      <c r="LOR36" s="56"/>
      <c r="LOS36" s="56"/>
      <c r="LOT36" s="56"/>
      <c r="LOU36" s="56"/>
      <c r="LOV36" s="56"/>
      <c r="LOW36" s="56"/>
      <c r="LOX36" s="56"/>
      <c r="LOY36" s="56"/>
      <c r="LOZ36" s="56"/>
      <c r="LPA36" s="56"/>
      <c r="LPB36" s="56"/>
      <c r="LPC36" s="56"/>
      <c r="LPD36" s="56"/>
      <c r="LPE36" s="56"/>
      <c r="LPF36" s="56"/>
      <c r="LPG36" s="56"/>
      <c r="LPH36" s="56"/>
      <c r="LPI36" s="56"/>
      <c r="LPJ36" s="56"/>
      <c r="LPK36" s="56"/>
      <c r="LPL36" s="56"/>
      <c r="LPM36" s="56"/>
      <c r="LPN36" s="56"/>
      <c r="LPO36" s="56"/>
      <c r="LPP36" s="56"/>
      <c r="LPQ36" s="56"/>
      <c r="LPR36" s="56"/>
      <c r="LPS36" s="56"/>
      <c r="LPT36" s="56"/>
      <c r="LPU36" s="56"/>
      <c r="LPV36" s="56"/>
      <c r="LPW36" s="56"/>
      <c r="LPX36" s="56"/>
      <c r="LPY36" s="56"/>
      <c r="LPZ36" s="56"/>
      <c r="LQA36" s="56"/>
      <c r="LQB36" s="56"/>
      <c r="LQC36" s="56"/>
      <c r="LQD36" s="56"/>
      <c r="LQE36" s="56"/>
      <c r="LQF36" s="56"/>
      <c r="LQG36" s="56"/>
      <c r="LQH36" s="56"/>
      <c r="LQI36" s="56"/>
      <c r="LQJ36" s="56"/>
      <c r="LQK36" s="56"/>
      <c r="LQL36" s="56"/>
      <c r="LQM36" s="56"/>
      <c r="LQN36" s="56"/>
      <c r="LQO36" s="56"/>
      <c r="LQP36" s="56"/>
      <c r="LQQ36" s="56"/>
      <c r="LQR36" s="56"/>
      <c r="LQS36" s="56"/>
      <c r="LQT36" s="56"/>
      <c r="LQU36" s="56"/>
      <c r="LQV36" s="56"/>
      <c r="LQW36" s="56"/>
      <c r="LQX36" s="56"/>
      <c r="LQY36" s="56"/>
      <c r="LQZ36" s="56"/>
      <c r="LRA36" s="56"/>
      <c r="LRB36" s="56"/>
      <c r="LRC36" s="56"/>
      <c r="LRD36" s="56"/>
      <c r="LRE36" s="56"/>
      <c r="LRF36" s="56"/>
      <c r="LRG36" s="56"/>
      <c r="LRH36" s="56"/>
      <c r="LRI36" s="56"/>
      <c r="LRJ36" s="56"/>
      <c r="LRK36" s="56"/>
      <c r="LRL36" s="56"/>
      <c r="LRM36" s="56"/>
      <c r="LRN36" s="56"/>
      <c r="LRO36" s="56"/>
      <c r="LRP36" s="56"/>
      <c r="LRQ36" s="56"/>
      <c r="LRR36" s="56"/>
      <c r="LRS36" s="56"/>
      <c r="LRT36" s="56"/>
      <c r="LRU36" s="56"/>
      <c r="LRV36" s="56"/>
      <c r="LRW36" s="56"/>
      <c r="LRX36" s="56"/>
      <c r="LRY36" s="56"/>
      <c r="LRZ36" s="56"/>
      <c r="LSA36" s="56"/>
      <c r="LSB36" s="56"/>
      <c r="LSC36" s="56"/>
      <c r="LSD36" s="56"/>
      <c r="LSE36" s="56"/>
      <c r="LSF36" s="56"/>
      <c r="LSG36" s="56"/>
      <c r="LSH36" s="56"/>
      <c r="LSI36" s="56"/>
      <c r="LSJ36" s="56"/>
      <c r="LSK36" s="56"/>
      <c r="LSL36" s="56"/>
      <c r="LSM36" s="56"/>
      <c r="LSN36" s="56"/>
      <c r="LSO36" s="56"/>
      <c r="LSP36" s="56"/>
      <c r="LSQ36" s="56"/>
      <c r="LSR36" s="56"/>
      <c r="LSS36" s="56"/>
      <c r="LST36" s="56"/>
      <c r="LSU36" s="56"/>
      <c r="LSV36" s="56"/>
      <c r="LSW36" s="56"/>
      <c r="LSX36" s="56"/>
      <c r="LSY36" s="56"/>
      <c r="LSZ36" s="56"/>
      <c r="LTA36" s="56"/>
      <c r="LTB36" s="56"/>
      <c r="LTC36" s="56"/>
      <c r="LTD36" s="56"/>
      <c r="LTE36" s="56"/>
      <c r="LTF36" s="56"/>
      <c r="LTG36" s="56"/>
      <c r="LTH36" s="56"/>
      <c r="LTI36" s="56"/>
      <c r="LTJ36" s="56"/>
      <c r="LTK36" s="56"/>
      <c r="LTL36" s="56"/>
      <c r="LTM36" s="56"/>
      <c r="LTN36" s="56"/>
      <c r="LTO36" s="56"/>
      <c r="LTP36" s="56"/>
      <c r="LTQ36" s="56"/>
      <c r="LTR36" s="56"/>
      <c r="LTS36" s="56"/>
      <c r="LTT36" s="56"/>
      <c r="LTU36" s="56"/>
      <c r="LTV36" s="56"/>
      <c r="LTW36" s="56"/>
      <c r="LTX36" s="56"/>
      <c r="LTY36" s="56"/>
      <c r="LTZ36" s="56"/>
      <c r="LUA36" s="56"/>
      <c r="LUB36" s="56"/>
      <c r="LUC36" s="56"/>
      <c r="LUD36" s="56"/>
      <c r="LUE36" s="56"/>
      <c r="LUF36" s="56"/>
      <c r="LUG36" s="56"/>
      <c r="LUH36" s="56"/>
      <c r="LUI36" s="56"/>
      <c r="LUJ36" s="56"/>
      <c r="LUK36" s="56"/>
      <c r="LUL36" s="56"/>
      <c r="LUM36" s="56"/>
      <c r="LUN36" s="56"/>
      <c r="LUO36" s="56"/>
      <c r="LUP36" s="56"/>
      <c r="LUQ36" s="56"/>
      <c r="LUR36" s="56"/>
      <c r="LUS36" s="56"/>
      <c r="LUT36" s="56"/>
      <c r="LUU36" s="56"/>
      <c r="LUV36" s="56"/>
      <c r="LUW36" s="56"/>
      <c r="LUX36" s="56"/>
      <c r="LUY36" s="56"/>
      <c r="LUZ36" s="56"/>
      <c r="LVA36" s="56"/>
      <c r="LVB36" s="56"/>
      <c r="LVC36" s="56"/>
      <c r="LVD36" s="56"/>
      <c r="LVE36" s="56"/>
      <c r="LVF36" s="56"/>
      <c r="LVG36" s="56"/>
      <c r="LVH36" s="56"/>
      <c r="LVI36" s="56"/>
      <c r="LVJ36" s="56"/>
      <c r="LVK36" s="56"/>
      <c r="LVL36" s="56"/>
      <c r="LVM36" s="56"/>
      <c r="LVN36" s="56"/>
      <c r="LVO36" s="56"/>
      <c r="LVP36" s="56"/>
      <c r="LVQ36" s="56"/>
      <c r="LVR36" s="56"/>
      <c r="LVS36" s="56"/>
      <c r="LVT36" s="56"/>
      <c r="LVU36" s="56"/>
      <c r="LVV36" s="56"/>
      <c r="LVW36" s="56"/>
      <c r="LVX36" s="56"/>
      <c r="LVY36" s="56"/>
      <c r="LVZ36" s="56"/>
      <c r="LWA36" s="56"/>
      <c r="LWB36" s="56"/>
      <c r="LWC36" s="56"/>
      <c r="LWD36" s="56"/>
      <c r="LWE36" s="56"/>
      <c r="LWF36" s="56"/>
      <c r="LWG36" s="56"/>
      <c r="LWH36" s="56"/>
      <c r="LWI36" s="56"/>
      <c r="LWJ36" s="56"/>
      <c r="LWK36" s="56"/>
      <c r="LWL36" s="56"/>
      <c r="LWM36" s="56"/>
      <c r="LWN36" s="56"/>
      <c r="LWO36" s="56"/>
      <c r="LWP36" s="56"/>
      <c r="LWQ36" s="56"/>
      <c r="LWR36" s="56"/>
      <c r="LWS36" s="56"/>
      <c r="LWT36" s="56"/>
      <c r="LWU36" s="56"/>
      <c r="LWV36" s="56"/>
      <c r="LWW36" s="56"/>
      <c r="LWX36" s="56"/>
      <c r="LWY36" s="56"/>
      <c r="LWZ36" s="56"/>
      <c r="LXA36" s="56"/>
      <c r="LXB36" s="56"/>
      <c r="LXC36" s="56"/>
      <c r="LXD36" s="56"/>
      <c r="LXE36" s="56"/>
      <c r="LXF36" s="56"/>
      <c r="LXG36" s="56"/>
      <c r="LXH36" s="56"/>
      <c r="LXI36" s="56"/>
      <c r="LXJ36" s="56"/>
      <c r="LXK36" s="56"/>
      <c r="LXL36" s="56"/>
      <c r="LXM36" s="56"/>
      <c r="LXN36" s="56"/>
      <c r="LXO36" s="56"/>
      <c r="LXP36" s="56"/>
      <c r="LXQ36" s="56"/>
      <c r="LXR36" s="56"/>
      <c r="LXS36" s="56"/>
      <c r="LXT36" s="56"/>
      <c r="LXU36" s="56"/>
      <c r="LXV36" s="56"/>
      <c r="LXW36" s="56"/>
      <c r="LXX36" s="56"/>
      <c r="LXY36" s="56"/>
      <c r="LXZ36" s="56"/>
      <c r="LYA36" s="56"/>
      <c r="LYB36" s="56"/>
      <c r="LYC36" s="56"/>
      <c r="LYD36" s="56"/>
      <c r="LYE36" s="56"/>
      <c r="LYF36" s="56"/>
      <c r="LYG36" s="56"/>
      <c r="LYH36" s="56"/>
      <c r="LYI36" s="56"/>
      <c r="LYJ36" s="56"/>
      <c r="LYK36" s="56"/>
      <c r="LYL36" s="56"/>
      <c r="LYM36" s="56"/>
      <c r="LYN36" s="56"/>
      <c r="LYO36" s="56"/>
      <c r="LYP36" s="56"/>
      <c r="LYQ36" s="56"/>
      <c r="LYR36" s="56"/>
      <c r="LYS36" s="56"/>
      <c r="LYT36" s="56"/>
      <c r="LYU36" s="56"/>
      <c r="LYV36" s="56"/>
      <c r="LYW36" s="56"/>
      <c r="LYX36" s="56"/>
      <c r="LYY36" s="56"/>
      <c r="LYZ36" s="56"/>
      <c r="LZA36" s="56"/>
      <c r="LZB36" s="56"/>
      <c r="LZC36" s="56"/>
      <c r="LZD36" s="56"/>
      <c r="LZE36" s="56"/>
      <c r="LZF36" s="56"/>
      <c r="LZG36" s="56"/>
      <c r="LZH36" s="56"/>
      <c r="LZI36" s="56"/>
      <c r="LZJ36" s="56"/>
      <c r="LZK36" s="56"/>
      <c r="LZL36" s="56"/>
      <c r="LZM36" s="56"/>
      <c r="LZN36" s="56"/>
      <c r="LZO36" s="56"/>
      <c r="LZP36" s="56"/>
      <c r="LZQ36" s="56"/>
      <c r="LZR36" s="56"/>
      <c r="LZS36" s="56"/>
      <c r="LZT36" s="56"/>
      <c r="LZU36" s="56"/>
      <c r="LZV36" s="56"/>
      <c r="LZW36" s="56"/>
      <c r="LZX36" s="56"/>
      <c r="LZY36" s="56"/>
      <c r="LZZ36" s="56"/>
      <c r="MAA36" s="56"/>
      <c r="MAB36" s="56"/>
      <c r="MAC36" s="56"/>
      <c r="MAD36" s="56"/>
      <c r="MAE36" s="56"/>
      <c r="MAF36" s="56"/>
      <c r="MAG36" s="56"/>
      <c r="MAH36" s="56"/>
      <c r="MAI36" s="56"/>
      <c r="MAJ36" s="56"/>
      <c r="MAK36" s="56"/>
      <c r="MAL36" s="56"/>
      <c r="MAM36" s="56"/>
      <c r="MAN36" s="56"/>
      <c r="MAO36" s="56"/>
      <c r="MAP36" s="56"/>
      <c r="MAQ36" s="56"/>
      <c r="MAR36" s="56"/>
      <c r="MAS36" s="56"/>
      <c r="MAT36" s="56"/>
      <c r="MAU36" s="56"/>
      <c r="MAV36" s="56"/>
      <c r="MAW36" s="56"/>
      <c r="MAX36" s="56"/>
      <c r="MAY36" s="56"/>
      <c r="MAZ36" s="56"/>
      <c r="MBA36" s="56"/>
      <c r="MBB36" s="56"/>
      <c r="MBC36" s="56"/>
      <c r="MBD36" s="56"/>
      <c r="MBE36" s="56"/>
      <c r="MBF36" s="56"/>
      <c r="MBG36" s="56"/>
      <c r="MBH36" s="56"/>
      <c r="MBI36" s="56"/>
      <c r="MBJ36" s="56"/>
      <c r="MBK36" s="56"/>
      <c r="MBL36" s="56"/>
      <c r="MBM36" s="56"/>
      <c r="MBN36" s="56"/>
      <c r="MBO36" s="56"/>
      <c r="MBP36" s="56"/>
      <c r="MBQ36" s="56"/>
      <c r="MBR36" s="56"/>
      <c r="MBS36" s="56"/>
      <c r="MBT36" s="56"/>
      <c r="MBU36" s="56"/>
      <c r="MBV36" s="56"/>
      <c r="MBW36" s="56"/>
      <c r="MBX36" s="56"/>
      <c r="MBY36" s="56"/>
      <c r="MBZ36" s="56"/>
      <c r="MCA36" s="56"/>
      <c r="MCB36" s="56"/>
      <c r="MCC36" s="56"/>
      <c r="MCD36" s="56"/>
      <c r="MCE36" s="56"/>
      <c r="MCF36" s="56"/>
      <c r="MCG36" s="56"/>
      <c r="MCH36" s="56"/>
      <c r="MCI36" s="56"/>
      <c r="MCJ36" s="56"/>
      <c r="MCK36" s="56"/>
      <c r="MCL36" s="56"/>
      <c r="MCM36" s="56"/>
      <c r="MCN36" s="56"/>
      <c r="MCO36" s="56"/>
      <c r="MCP36" s="56"/>
      <c r="MCQ36" s="56"/>
      <c r="MCR36" s="56"/>
      <c r="MCS36" s="56"/>
      <c r="MCT36" s="56"/>
      <c r="MCU36" s="56"/>
      <c r="MCV36" s="56"/>
      <c r="MCW36" s="56"/>
      <c r="MCX36" s="56"/>
      <c r="MCY36" s="56"/>
      <c r="MCZ36" s="56"/>
      <c r="MDA36" s="56"/>
      <c r="MDB36" s="56"/>
      <c r="MDC36" s="56"/>
      <c r="MDD36" s="56"/>
      <c r="MDE36" s="56"/>
      <c r="MDF36" s="56"/>
      <c r="MDG36" s="56"/>
      <c r="MDH36" s="56"/>
      <c r="MDI36" s="56"/>
      <c r="MDJ36" s="56"/>
      <c r="MDK36" s="56"/>
      <c r="MDL36" s="56"/>
      <c r="MDM36" s="56"/>
      <c r="MDN36" s="56"/>
      <c r="MDO36" s="56"/>
      <c r="MDP36" s="56"/>
      <c r="MDQ36" s="56"/>
      <c r="MDR36" s="56"/>
      <c r="MDS36" s="56"/>
      <c r="MDT36" s="56"/>
      <c r="MDU36" s="56"/>
      <c r="MDV36" s="56"/>
      <c r="MDW36" s="56"/>
      <c r="MDX36" s="56"/>
      <c r="MDY36" s="56"/>
      <c r="MDZ36" s="56"/>
      <c r="MEA36" s="56"/>
      <c r="MEB36" s="56"/>
      <c r="MEC36" s="56"/>
      <c r="MED36" s="56"/>
      <c r="MEE36" s="56"/>
      <c r="MEF36" s="56"/>
      <c r="MEG36" s="56"/>
      <c r="MEH36" s="56"/>
      <c r="MEI36" s="56"/>
      <c r="MEJ36" s="56"/>
      <c r="MEK36" s="56"/>
      <c r="MEL36" s="56"/>
      <c r="MEM36" s="56"/>
      <c r="MEN36" s="56"/>
      <c r="MEO36" s="56"/>
      <c r="MEP36" s="56"/>
      <c r="MEQ36" s="56"/>
      <c r="MER36" s="56"/>
      <c r="MES36" s="56"/>
      <c r="MET36" s="56"/>
      <c r="MEU36" s="56"/>
      <c r="MEV36" s="56"/>
      <c r="MEW36" s="56"/>
      <c r="MEX36" s="56"/>
      <c r="MEY36" s="56"/>
      <c r="MEZ36" s="56"/>
      <c r="MFA36" s="56"/>
      <c r="MFB36" s="56"/>
      <c r="MFC36" s="56"/>
      <c r="MFD36" s="56"/>
      <c r="MFE36" s="56"/>
      <c r="MFF36" s="56"/>
      <c r="MFG36" s="56"/>
      <c r="MFH36" s="56"/>
      <c r="MFI36" s="56"/>
      <c r="MFJ36" s="56"/>
      <c r="MFK36" s="56"/>
      <c r="MFL36" s="56"/>
      <c r="MFM36" s="56"/>
      <c r="MFN36" s="56"/>
      <c r="MFO36" s="56"/>
      <c r="MFP36" s="56"/>
      <c r="MFQ36" s="56"/>
      <c r="MFR36" s="56"/>
      <c r="MFS36" s="56"/>
      <c r="MFT36" s="56"/>
      <c r="MFU36" s="56"/>
      <c r="MFV36" s="56"/>
      <c r="MFW36" s="56"/>
      <c r="MFX36" s="56"/>
      <c r="MFY36" s="56"/>
      <c r="MFZ36" s="56"/>
      <c r="MGA36" s="56"/>
      <c r="MGB36" s="56"/>
      <c r="MGC36" s="56"/>
      <c r="MGD36" s="56"/>
      <c r="MGE36" s="56"/>
      <c r="MGF36" s="56"/>
      <c r="MGG36" s="56"/>
      <c r="MGH36" s="56"/>
      <c r="MGI36" s="56"/>
      <c r="MGJ36" s="56"/>
      <c r="MGK36" s="56"/>
      <c r="MGL36" s="56"/>
      <c r="MGM36" s="56"/>
      <c r="MGN36" s="56"/>
      <c r="MGO36" s="56"/>
      <c r="MGP36" s="56"/>
      <c r="MGQ36" s="56"/>
      <c r="MGR36" s="56"/>
      <c r="MGS36" s="56"/>
      <c r="MGT36" s="56"/>
      <c r="MGU36" s="56"/>
      <c r="MGV36" s="56"/>
      <c r="MGW36" s="56"/>
      <c r="MGX36" s="56"/>
      <c r="MGY36" s="56"/>
      <c r="MGZ36" s="56"/>
      <c r="MHA36" s="56"/>
      <c r="MHB36" s="56"/>
      <c r="MHC36" s="56"/>
      <c r="MHD36" s="56"/>
      <c r="MHE36" s="56"/>
      <c r="MHF36" s="56"/>
      <c r="MHG36" s="56"/>
      <c r="MHH36" s="56"/>
      <c r="MHI36" s="56"/>
      <c r="MHJ36" s="56"/>
      <c r="MHK36" s="56"/>
      <c r="MHL36" s="56"/>
      <c r="MHM36" s="56"/>
      <c r="MHN36" s="56"/>
      <c r="MHO36" s="56"/>
      <c r="MHP36" s="56"/>
      <c r="MHQ36" s="56"/>
      <c r="MHR36" s="56"/>
      <c r="MHS36" s="56"/>
      <c r="MHT36" s="56"/>
      <c r="MHU36" s="56"/>
      <c r="MHV36" s="56"/>
      <c r="MHW36" s="56"/>
      <c r="MHX36" s="56"/>
      <c r="MHY36" s="56"/>
      <c r="MHZ36" s="56"/>
      <c r="MIA36" s="56"/>
      <c r="MIB36" s="56"/>
      <c r="MIC36" s="56"/>
      <c r="MID36" s="56"/>
      <c r="MIE36" s="56"/>
      <c r="MIF36" s="56"/>
      <c r="MIG36" s="56"/>
      <c r="MIH36" s="56"/>
      <c r="MII36" s="56"/>
      <c r="MIJ36" s="56"/>
      <c r="MIK36" s="56"/>
      <c r="MIL36" s="56"/>
      <c r="MIM36" s="56"/>
      <c r="MIN36" s="56"/>
      <c r="MIO36" s="56"/>
      <c r="MIP36" s="56"/>
      <c r="MIQ36" s="56"/>
      <c r="MIR36" s="56"/>
      <c r="MIS36" s="56"/>
      <c r="MIT36" s="56"/>
      <c r="MIU36" s="56"/>
      <c r="MIV36" s="56"/>
      <c r="MIW36" s="56"/>
      <c r="MIX36" s="56"/>
      <c r="MIY36" s="56"/>
      <c r="MIZ36" s="56"/>
      <c r="MJA36" s="56"/>
      <c r="MJB36" s="56"/>
      <c r="MJC36" s="56"/>
      <c r="MJD36" s="56"/>
      <c r="MJE36" s="56"/>
      <c r="MJF36" s="56"/>
      <c r="MJG36" s="56"/>
      <c r="MJH36" s="56"/>
      <c r="MJI36" s="56"/>
      <c r="MJJ36" s="56"/>
      <c r="MJK36" s="56"/>
      <c r="MJL36" s="56"/>
      <c r="MJM36" s="56"/>
      <c r="MJN36" s="56"/>
      <c r="MJO36" s="56"/>
      <c r="MJP36" s="56"/>
      <c r="MJQ36" s="56"/>
      <c r="MJR36" s="56"/>
      <c r="MJS36" s="56"/>
      <c r="MJT36" s="56"/>
      <c r="MJU36" s="56"/>
      <c r="MJV36" s="56"/>
      <c r="MJW36" s="56"/>
      <c r="MJX36" s="56"/>
      <c r="MJY36" s="56"/>
      <c r="MJZ36" s="56"/>
      <c r="MKA36" s="56"/>
      <c r="MKB36" s="56"/>
      <c r="MKC36" s="56"/>
      <c r="MKD36" s="56"/>
      <c r="MKE36" s="56"/>
      <c r="MKF36" s="56"/>
      <c r="MKG36" s="56"/>
      <c r="MKH36" s="56"/>
      <c r="MKI36" s="56"/>
      <c r="MKJ36" s="56"/>
      <c r="MKK36" s="56"/>
      <c r="MKL36" s="56"/>
      <c r="MKM36" s="56"/>
      <c r="MKN36" s="56"/>
      <c r="MKO36" s="56"/>
      <c r="MKP36" s="56"/>
      <c r="MKQ36" s="56"/>
      <c r="MKR36" s="56"/>
      <c r="MKS36" s="56"/>
      <c r="MKT36" s="56"/>
      <c r="MKU36" s="56"/>
      <c r="MKV36" s="56"/>
      <c r="MKW36" s="56"/>
      <c r="MKX36" s="56"/>
      <c r="MKY36" s="56"/>
      <c r="MKZ36" s="56"/>
      <c r="MLA36" s="56"/>
      <c r="MLB36" s="56"/>
      <c r="MLC36" s="56"/>
      <c r="MLD36" s="56"/>
      <c r="MLE36" s="56"/>
      <c r="MLF36" s="56"/>
      <c r="MLG36" s="56"/>
      <c r="MLH36" s="56"/>
      <c r="MLI36" s="56"/>
      <c r="MLJ36" s="56"/>
      <c r="MLK36" s="56"/>
      <c r="MLL36" s="56"/>
      <c r="MLM36" s="56"/>
      <c r="MLN36" s="56"/>
      <c r="MLO36" s="56"/>
      <c r="MLP36" s="56"/>
      <c r="MLQ36" s="56"/>
      <c r="MLR36" s="56"/>
      <c r="MLS36" s="56"/>
      <c r="MLT36" s="56"/>
      <c r="MLU36" s="56"/>
      <c r="MLV36" s="56"/>
      <c r="MLW36" s="56"/>
      <c r="MLX36" s="56"/>
      <c r="MLY36" s="56"/>
      <c r="MLZ36" s="56"/>
      <c r="MMA36" s="56"/>
      <c r="MMB36" s="56"/>
      <c r="MMC36" s="56"/>
      <c r="MMD36" s="56"/>
      <c r="MME36" s="56"/>
      <c r="MMF36" s="56"/>
      <c r="MMG36" s="56"/>
      <c r="MMH36" s="56"/>
      <c r="MMI36" s="56"/>
      <c r="MMJ36" s="56"/>
      <c r="MMK36" s="56"/>
      <c r="MML36" s="56"/>
      <c r="MMM36" s="56"/>
      <c r="MMN36" s="56"/>
      <c r="MMO36" s="56"/>
      <c r="MMP36" s="56"/>
      <c r="MMQ36" s="56"/>
      <c r="MMR36" s="56"/>
      <c r="MMS36" s="56"/>
      <c r="MMT36" s="56"/>
      <c r="MMU36" s="56"/>
      <c r="MMV36" s="56"/>
      <c r="MMW36" s="56"/>
      <c r="MMX36" s="56"/>
      <c r="MMY36" s="56"/>
      <c r="MMZ36" s="56"/>
      <c r="MNA36" s="56"/>
      <c r="MNB36" s="56"/>
      <c r="MNC36" s="56"/>
      <c r="MND36" s="56"/>
      <c r="MNE36" s="56"/>
      <c r="MNF36" s="56"/>
      <c r="MNG36" s="56"/>
      <c r="MNH36" s="56"/>
      <c r="MNI36" s="56"/>
      <c r="MNJ36" s="56"/>
      <c r="MNK36" s="56"/>
      <c r="MNL36" s="56"/>
      <c r="MNM36" s="56"/>
      <c r="MNN36" s="56"/>
      <c r="MNO36" s="56"/>
      <c r="MNP36" s="56"/>
      <c r="MNQ36" s="56"/>
      <c r="MNR36" s="56"/>
      <c r="MNS36" s="56"/>
      <c r="MNT36" s="56"/>
      <c r="MNU36" s="56"/>
      <c r="MNV36" s="56"/>
      <c r="MNW36" s="56"/>
      <c r="MNX36" s="56"/>
      <c r="MNY36" s="56"/>
      <c r="MNZ36" s="56"/>
      <c r="MOA36" s="56"/>
      <c r="MOB36" s="56"/>
      <c r="MOC36" s="56"/>
      <c r="MOD36" s="56"/>
      <c r="MOE36" s="56"/>
      <c r="MOF36" s="56"/>
      <c r="MOG36" s="56"/>
      <c r="MOH36" s="56"/>
      <c r="MOI36" s="56"/>
      <c r="MOJ36" s="56"/>
      <c r="MOK36" s="56"/>
      <c r="MOL36" s="56"/>
      <c r="MOM36" s="56"/>
      <c r="MON36" s="56"/>
      <c r="MOO36" s="56"/>
      <c r="MOP36" s="56"/>
      <c r="MOQ36" s="56"/>
      <c r="MOR36" s="56"/>
      <c r="MOS36" s="56"/>
      <c r="MOT36" s="56"/>
      <c r="MOU36" s="56"/>
      <c r="MOV36" s="56"/>
      <c r="MOW36" s="56"/>
      <c r="MOX36" s="56"/>
      <c r="MOY36" s="56"/>
      <c r="MOZ36" s="56"/>
      <c r="MPA36" s="56"/>
      <c r="MPB36" s="56"/>
      <c r="MPC36" s="56"/>
      <c r="MPD36" s="56"/>
      <c r="MPE36" s="56"/>
      <c r="MPF36" s="56"/>
      <c r="MPG36" s="56"/>
      <c r="MPH36" s="56"/>
      <c r="MPI36" s="56"/>
      <c r="MPJ36" s="56"/>
      <c r="MPK36" s="56"/>
      <c r="MPL36" s="56"/>
      <c r="MPM36" s="56"/>
      <c r="MPN36" s="56"/>
      <c r="MPO36" s="56"/>
      <c r="MPP36" s="56"/>
      <c r="MPQ36" s="56"/>
      <c r="MPR36" s="56"/>
      <c r="MPS36" s="56"/>
      <c r="MPT36" s="56"/>
      <c r="MPU36" s="56"/>
      <c r="MPV36" s="56"/>
      <c r="MPW36" s="56"/>
      <c r="MPX36" s="56"/>
      <c r="MPY36" s="56"/>
      <c r="MPZ36" s="56"/>
      <c r="MQA36" s="56"/>
      <c r="MQB36" s="56"/>
      <c r="MQC36" s="56"/>
      <c r="MQD36" s="56"/>
      <c r="MQE36" s="56"/>
      <c r="MQF36" s="56"/>
      <c r="MQG36" s="56"/>
      <c r="MQH36" s="56"/>
      <c r="MQI36" s="56"/>
      <c r="MQJ36" s="56"/>
      <c r="MQK36" s="56"/>
      <c r="MQL36" s="56"/>
      <c r="MQM36" s="56"/>
      <c r="MQN36" s="56"/>
      <c r="MQO36" s="56"/>
      <c r="MQP36" s="56"/>
      <c r="MQQ36" s="56"/>
      <c r="MQR36" s="56"/>
      <c r="MQS36" s="56"/>
      <c r="MQT36" s="56"/>
      <c r="MQU36" s="56"/>
      <c r="MQV36" s="56"/>
      <c r="MQW36" s="56"/>
      <c r="MQX36" s="56"/>
      <c r="MQY36" s="56"/>
      <c r="MQZ36" s="56"/>
      <c r="MRA36" s="56"/>
      <c r="MRB36" s="56"/>
      <c r="MRC36" s="56"/>
      <c r="MRD36" s="56"/>
      <c r="MRE36" s="56"/>
      <c r="MRF36" s="56"/>
      <c r="MRG36" s="56"/>
      <c r="MRH36" s="56"/>
      <c r="MRI36" s="56"/>
      <c r="MRJ36" s="56"/>
      <c r="MRK36" s="56"/>
      <c r="MRL36" s="56"/>
      <c r="MRM36" s="56"/>
      <c r="MRN36" s="56"/>
      <c r="MRO36" s="56"/>
      <c r="MRP36" s="56"/>
      <c r="MRQ36" s="56"/>
      <c r="MRR36" s="56"/>
      <c r="MRS36" s="56"/>
      <c r="MRT36" s="56"/>
      <c r="MRU36" s="56"/>
      <c r="MRV36" s="56"/>
      <c r="MRW36" s="56"/>
      <c r="MRX36" s="56"/>
      <c r="MRY36" s="56"/>
      <c r="MRZ36" s="56"/>
      <c r="MSA36" s="56"/>
      <c r="MSB36" s="56"/>
      <c r="MSC36" s="56"/>
      <c r="MSD36" s="56"/>
      <c r="MSE36" s="56"/>
      <c r="MSF36" s="56"/>
      <c r="MSG36" s="56"/>
      <c r="MSH36" s="56"/>
      <c r="MSI36" s="56"/>
      <c r="MSJ36" s="56"/>
      <c r="MSK36" s="56"/>
      <c r="MSL36" s="56"/>
      <c r="MSM36" s="56"/>
      <c r="MSN36" s="56"/>
      <c r="MSO36" s="56"/>
      <c r="MSP36" s="56"/>
      <c r="MSQ36" s="56"/>
      <c r="MSR36" s="56"/>
      <c r="MSS36" s="56"/>
      <c r="MST36" s="56"/>
      <c r="MSU36" s="56"/>
      <c r="MSV36" s="56"/>
      <c r="MSW36" s="56"/>
      <c r="MSX36" s="56"/>
      <c r="MSY36" s="56"/>
      <c r="MSZ36" s="56"/>
      <c r="MTA36" s="56"/>
      <c r="MTB36" s="56"/>
      <c r="MTC36" s="56"/>
      <c r="MTD36" s="56"/>
      <c r="MTE36" s="56"/>
      <c r="MTF36" s="56"/>
      <c r="MTG36" s="56"/>
      <c r="MTH36" s="56"/>
      <c r="MTI36" s="56"/>
      <c r="MTJ36" s="56"/>
      <c r="MTK36" s="56"/>
      <c r="MTL36" s="56"/>
      <c r="MTM36" s="56"/>
      <c r="MTN36" s="56"/>
      <c r="MTO36" s="56"/>
      <c r="MTP36" s="56"/>
      <c r="MTQ36" s="56"/>
      <c r="MTR36" s="56"/>
      <c r="MTS36" s="56"/>
      <c r="MTT36" s="56"/>
      <c r="MTU36" s="56"/>
      <c r="MTV36" s="56"/>
      <c r="MTW36" s="56"/>
      <c r="MTX36" s="56"/>
      <c r="MTY36" s="56"/>
      <c r="MTZ36" s="56"/>
      <c r="MUA36" s="56"/>
      <c r="MUB36" s="56"/>
      <c r="MUC36" s="56"/>
      <c r="MUD36" s="56"/>
      <c r="MUE36" s="56"/>
      <c r="MUF36" s="56"/>
      <c r="MUG36" s="56"/>
      <c r="MUH36" s="56"/>
      <c r="MUI36" s="56"/>
      <c r="MUJ36" s="56"/>
      <c r="MUK36" s="56"/>
      <c r="MUL36" s="56"/>
      <c r="MUM36" s="56"/>
      <c r="MUN36" s="56"/>
      <c r="MUO36" s="56"/>
      <c r="MUP36" s="56"/>
      <c r="MUQ36" s="56"/>
      <c r="MUR36" s="56"/>
      <c r="MUS36" s="56"/>
      <c r="MUT36" s="56"/>
      <c r="MUU36" s="56"/>
      <c r="MUV36" s="56"/>
      <c r="MUW36" s="56"/>
      <c r="MUX36" s="56"/>
      <c r="MUY36" s="56"/>
      <c r="MUZ36" s="56"/>
      <c r="MVA36" s="56"/>
      <c r="MVB36" s="56"/>
      <c r="MVC36" s="56"/>
      <c r="MVD36" s="56"/>
      <c r="MVE36" s="56"/>
      <c r="MVF36" s="56"/>
      <c r="MVG36" s="56"/>
      <c r="MVH36" s="56"/>
      <c r="MVI36" s="56"/>
      <c r="MVJ36" s="56"/>
      <c r="MVK36" s="56"/>
      <c r="MVL36" s="56"/>
      <c r="MVM36" s="56"/>
      <c r="MVN36" s="56"/>
      <c r="MVO36" s="56"/>
      <c r="MVP36" s="56"/>
      <c r="MVQ36" s="56"/>
      <c r="MVR36" s="56"/>
      <c r="MVS36" s="56"/>
      <c r="MVT36" s="56"/>
      <c r="MVU36" s="56"/>
      <c r="MVV36" s="56"/>
      <c r="MVW36" s="56"/>
      <c r="MVX36" s="56"/>
      <c r="MVY36" s="56"/>
      <c r="MVZ36" s="56"/>
      <c r="MWA36" s="56"/>
      <c r="MWB36" s="56"/>
      <c r="MWC36" s="56"/>
      <c r="MWD36" s="56"/>
      <c r="MWE36" s="56"/>
      <c r="MWF36" s="56"/>
      <c r="MWG36" s="56"/>
      <c r="MWH36" s="56"/>
      <c r="MWI36" s="56"/>
      <c r="MWJ36" s="56"/>
      <c r="MWK36" s="56"/>
      <c r="MWL36" s="56"/>
      <c r="MWM36" s="56"/>
      <c r="MWN36" s="56"/>
      <c r="MWO36" s="56"/>
      <c r="MWP36" s="56"/>
      <c r="MWQ36" s="56"/>
      <c r="MWR36" s="56"/>
      <c r="MWS36" s="56"/>
      <c r="MWT36" s="56"/>
      <c r="MWU36" s="56"/>
      <c r="MWV36" s="56"/>
      <c r="MWW36" s="56"/>
      <c r="MWX36" s="56"/>
      <c r="MWY36" s="56"/>
      <c r="MWZ36" s="56"/>
      <c r="MXA36" s="56"/>
      <c r="MXB36" s="56"/>
      <c r="MXC36" s="56"/>
      <c r="MXD36" s="56"/>
      <c r="MXE36" s="56"/>
      <c r="MXF36" s="56"/>
      <c r="MXG36" s="56"/>
      <c r="MXH36" s="56"/>
      <c r="MXI36" s="56"/>
      <c r="MXJ36" s="56"/>
      <c r="MXK36" s="56"/>
      <c r="MXL36" s="56"/>
      <c r="MXM36" s="56"/>
      <c r="MXN36" s="56"/>
      <c r="MXO36" s="56"/>
      <c r="MXP36" s="56"/>
      <c r="MXQ36" s="56"/>
      <c r="MXR36" s="56"/>
      <c r="MXS36" s="56"/>
      <c r="MXT36" s="56"/>
      <c r="MXU36" s="56"/>
      <c r="MXV36" s="56"/>
      <c r="MXW36" s="56"/>
      <c r="MXX36" s="56"/>
      <c r="MXY36" s="56"/>
      <c r="MXZ36" s="56"/>
      <c r="MYA36" s="56"/>
      <c r="MYB36" s="56"/>
      <c r="MYC36" s="56"/>
      <c r="MYD36" s="56"/>
      <c r="MYE36" s="56"/>
      <c r="MYF36" s="56"/>
      <c r="MYG36" s="56"/>
      <c r="MYH36" s="56"/>
      <c r="MYI36" s="56"/>
      <c r="MYJ36" s="56"/>
      <c r="MYK36" s="56"/>
      <c r="MYL36" s="56"/>
      <c r="MYM36" s="56"/>
      <c r="MYN36" s="56"/>
      <c r="MYO36" s="56"/>
      <c r="MYP36" s="56"/>
      <c r="MYQ36" s="56"/>
      <c r="MYR36" s="56"/>
      <c r="MYS36" s="56"/>
      <c r="MYT36" s="56"/>
      <c r="MYU36" s="56"/>
      <c r="MYV36" s="56"/>
      <c r="MYW36" s="56"/>
      <c r="MYX36" s="56"/>
      <c r="MYY36" s="56"/>
      <c r="MYZ36" s="56"/>
      <c r="MZA36" s="56"/>
      <c r="MZB36" s="56"/>
      <c r="MZC36" s="56"/>
      <c r="MZD36" s="56"/>
      <c r="MZE36" s="56"/>
      <c r="MZF36" s="56"/>
      <c r="MZG36" s="56"/>
      <c r="MZH36" s="56"/>
      <c r="MZI36" s="56"/>
      <c r="MZJ36" s="56"/>
      <c r="MZK36" s="56"/>
      <c r="MZL36" s="56"/>
      <c r="MZM36" s="56"/>
      <c r="MZN36" s="56"/>
      <c r="MZO36" s="56"/>
      <c r="MZP36" s="56"/>
      <c r="MZQ36" s="56"/>
      <c r="MZR36" s="56"/>
      <c r="MZS36" s="56"/>
      <c r="MZT36" s="56"/>
      <c r="MZU36" s="56"/>
      <c r="MZV36" s="56"/>
      <c r="MZW36" s="56"/>
      <c r="MZX36" s="56"/>
      <c r="MZY36" s="56"/>
      <c r="MZZ36" s="56"/>
      <c r="NAA36" s="56"/>
      <c r="NAB36" s="56"/>
      <c r="NAC36" s="56"/>
      <c r="NAD36" s="56"/>
      <c r="NAE36" s="56"/>
      <c r="NAF36" s="56"/>
      <c r="NAG36" s="56"/>
      <c r="NAH36" s="56"/>
      <c r="NAI36" s="56"/>
      <c r="NAJ36" s="56"/>
      <c r="NAK36" s="56"/>
      <c r="NAL36" s="56"/>
      <c r="NAM36" s="56"/>
      <c r="NAN36" s="56"/>
      <c r="NAO36" s="56"/>
      <c r="NAP36" s="56"/>
      <c r="NAQ36" s="56"/>
      <c r="NAR36" s="56"/>
      <c r="NAS36" s="56"/>
      <c r="NAT36" s="56"/>
      <c r="NAU36" s="56"/>
      <c r="NAV36" s="56"/>
      <c r="NAW36" s="56"/>
      <c r="NAX36" s="56"/>
      <c r="NAY36" s="56"/>
      <c r="NAZ36" s="56"/>
      <c r="NBA36" s="56"/>
      <c r="NBB36" s="56"/>
      <c r="NBC36" s="56"/>
      <c r="NBD36" s="56"/>
      <c r="NBE36" s="56"/>
      <c r="NBF36" s="56"/>
      <c r="NBG36" s="56"/>
      <c r="NBH36" s="56"/>
      <c r="NBI36" s="56"/>
      <c r="NBJ36" s="56"/>
      <c r="NBK36" s="56"/>
      <c r="NBL36" s="56"/>
      <c r="NBM36" s="56"/>
      <c r="NBN36" s="56"/>
      <c r="NBO36" s="56"/>
      <c r="NBP36" s="56"/>
      <c r="NBQ36" s="56"/>
      <c r="NBR36" s="56"/>
      <c r="NBS36" s="56"/>
      <c r="NBT36" s="56"/>
      <c r="NBU36" s="56"/>
      <c r="NBV36" s="56"/>
      <c r="NBW36" s="56"/>
      <c r="NBX36" s="56"/>
      <c r="NBY36" s="56"/>
      <c r="NBZ36" s="56"/>
      <c r="NCA36" s="56"/>
      <c r="NCB36" s="56"/>
      <c r="NCC36" s="56"/>
      <c r="NCD36" s="56"/>
      <c r="NCE36" s="56"/>
      <c r="NCF36" s="56"/>
      <c r="NCG36" s="56"/>
      <c r="NCH36" s="56"/>
      <c r="NCI36" s="56"/>
      <c r="NCJ36" s="56"/>
      <c r="NCK36" s="56"/>
      <c r="NCL36" s="56"/>
      <c r="NCM36" s="56"/>
      <c r="NCN36" s="56"/>
      <c r="NCO36" s="56"/>
      <c r="NCP36" s="56"/>
      <c r="NCQ36" s="56"/>
      <c r="NCR36" s="56"/>
      <c r="NCS36" s="56"/>
      <c r="NCT36" s="56"/>
      <c r="NCU36" s="56"/>
      <c r="NCV36" s="56"/>
      <c r="NCW36" s="56"/>
      <c r="NCX36" s="56"/>
      <c r="NCY36" s="56"/>
      <c r="NCZ36" s="56"/>
      <c r="NDA36" s="56"/>
      <c r="NDB36" s="56"/>
      <c r="NDC36" s="56"/>
      <c r="NDD36" s="56"/>
      <c r="NDE36" s="56"/>
      <c r="NDF36" s="56"/>
      <c r="NDG36" s="56"/>
      <c r="NDH36" s="56"/>
      <c r="NDI36" s="56"/>
      <c r="NDJ36" s="56"/>
      <c r="NDK36" s="56"/>
      <c r="NDL36" s="56"/>
      <c r="NDM36" s="56"/>
      <c r="NDN36" s="56"/>
      <c r="NDO36" s="56"/>
      <c r="NDP36" s="56"/>
      <c r="NDQ36" s="56"/>
      <c r="NDR36" s="56"/>
      <c r="NDS36" s="56"/>
      <c r="NDT36" s="56"/>
      <c r="NDU36" s="56"/>
      <c r="NDV36" s="56"/>
      <c r="NDW36" s="56"/>
      <c r="NDX36" s="56"/>
      <c r="NDY36" s="56"/>
      <c r="NDZ36" s="56"/>
      <c r="NEA36" s="56"/>
      <c r="NEB36" s="56"/>
      <c r="NEC36" s="56"/>
      <c r="NED36" s="56"/>
      <c r="NEE36" s="56"/>
      <c r="NEF36" s="56"/>
      <c r="NEG36" s="56"/>
      <c r="NEH36" s="56"/>
      <c r="NEI36" s="56"/>
      <c r="NEJ36" s="56"/>
      <c r="NEK36" s="56"/>
      <c r="NEL36" s="56"/>
      <c r="NEM36" s="56"/>
      <c r="NEN36" s="56"/>
      <c r="NEO36" s="56"/>
      <c r="NEP36" s="56"/>
      <c r="NEQ36" s="56"/>
      <c r="NER36" s="56"/>
      <c r="NES36" s="56"/>
      <c r="NET36" s="56"/>
      <c r="NEU36" s="56"/>
      <c r="NEV36" s="56"/>
      <c r="NEW36" s="56"/>
      <c r="NEX36" s="56"/>
      <c r="NEY36" s="56"/>
      <c r="NEZ36" s="56"/>
      <c r="NFA36" s="56"/>
      <c r="NFB36" s="56"/>
      <c r="NFC36" s="56"/>
      <c r="NFD36" s="56"/>
      <c r="NFE36" s="56"/>
      <c r="NFF36" s="56"/>
      <c r="NFG36" s="56"/>
      <c r="NFH36" s="56"/>
      <c r="NFI36" s="56"/>
      <c r="NFJ36" s="56"/>
      <c r="NFK36" s="56"/>
      <c r="NFL36" s="56"/>
      <c r="NFM36" s="56"/>
      <c r="NFN36" s="56"/>
      <c r="NFO36" s="56"/>
      <c r="NFP36" s="56"/>
      <c r="NFQ36" s="56"/>
      <c r="NFR36" s="56"/>
      <c r="NFS36" s="56"/>
      <c r="NFT36" s="56"/>
      <c r="NFU36" s="56"/>
      <c r="NFV36" s="56"/>
      <c r="NFW36" s="56"/>
      <c r="NFX36" s="56"/>
      <c r="NFY36" s="56"/>
      <c r="NFZ36" s="56"/>
      <c r="NGA36" s="56"/>
      <c r="NGB36" s="56"/>
      <c r="NGC36" s="56"/>
      <c r="NGD36" s="56"/>
      <c r="NGE36" s="56"/>
      <c r="NGF36" s="56"/>
      <c r="NGG36" s="56"/>
      <c r="NGH36" s="56"/>
      <c r="NGI36" s="56"/>
      <c r="NGJ36" s="56"/>
      <c r="NGK36" s="56"/>
      <c r="NGL36" s="56"/>
      <c r="NGM36" s="56"/>
      <c r="NGN36" s="56"/>
      <c r="NGO36" s="56"/>
      <c r="NGP36" s="56"/>
      <c r="NGQ36" s="56"/>
      <c r="NGR36" s="56"/>
      <c r="NGS36" s="56"/>
      <c r="NGT36" s="56"/>
      <c r="NGU36" s="56"/>
      <c r="NGV36" s="56"/>
      <c r="NGW36" s="56"/>
      <c r="NGX36" s="56"/>
      <c r="NGY36" s="56"/>
      <c r="NGZ36" s="56"/>
      <c r="NHA36" s="56"/>
      <c r="NHB36" s="56"/>
      <c r="NHC36" s="56"/>
      <c r="NHD36" s="56"/>
      <c r="NHE36" s="56"/>
      <c r="NHF36" s="56"/>
      <c r="NHG36" s="56"/>
      <c r="NHH36" s="56"/>
      <c r="NHI36" s="56"/>
      <c r="NHJ36" s="56"/>
      <c r="NHK36" s="56"/>
      <c r="NHL36" s="56"/>
      <c r="NHM36" s="56"/>
      <c r="NHN36" s="56"/>
      <c r="NHO36" s="56"/>
      <c r="NHP36" s="56"/>
      <c r="NHQ36" s="56"/>
      <c r="NHR36" s="56"/>
      <c r="NHS36" s="56"/>
      <c r="NHT36" s="56"/>
      <c r="NHU36" s="56"/>
      <c r="NHV36" s="56"/>
      <c r="NHW36" s="56"/>
      <c r="NHX36" s="56"/>
      <c r="NHY36" s="56"/>
      <c r="NHZ36" s="56"/>
      <c r="NIA36" s="56"/>
      <c r="NIB36" s="56"/>
      <c r="NIC36" s="56"/>
      <c r="NID36" s="56"/>
      <c r="NIE36" s="56"/>
      <c r="NIF36" s="56"/>
      <c r="NIG36" s="56"/>
      <c r="NIH36" s="56"/>
      <c r="NII36" s="56"/>
      <c r="NIJ36" s="56"/>
      <c r="NIK36" s="56"/>
      <c r="NIL36" s="56"/>
      <c r="NIM36" s="56"/>
      <c r="NIN36" s="56"/>
      <c r="NIO36" s="56"/>
      <c r="NIP36" s="56"/>
      <c r="NIQ36" s="56"/>
      <c r="NIR36" s="56"/>
      <c r="NIS36" s="56"/>
      <c r="NIT36" s="56"/>
      <c r="NIU36" s="56"/>
      <c r="NIV36" s="56"/>
      <c r="NIW36" s="56"/>
      <c r="NIX36" s="56"/>
      <c r="NIY36" s="56"/>
      <c r="NIZ36" s="56"/>
      <c r="NJA36" s="56"/>
      <c r="NJB36" s="56"/>
      <c r="NJC36" s="56"/>
      <c r="NJD36" s="56"/>
      <c r="NJE36" s="56"/>
      <c r="NJF36" s="56"/>
      <c r="NJG36" s="56"/>
      <c r="NJH36" s="56"/>
      <c r="NJI36" s="56"/>
      <c r="NJJ36" s="56"/>
      <c r="NJK36" s="56"/>
      <c r="NJL36" s="56"/>
      <c r="NJM36" s="56"/>
      <c r="NJN36" s="56"/>
      <c r="NJO36" s="56"/>
      <c r="NJP36" s="56"/>
      <c r="NJQ36" s="56"/>
      <c r="NJR36" s="56"/>
      <c r="NJS36" s="56"/>
      <c r="NJT36" s="56"/>
      <c r="NJU36" s="56"/>
      <c r="NJV36" s="56"/>
      <c r="NJW36" s="56"/>
      <c r="NJX36" s="56"/>
      <c r="NJY36" s="56"/>
      <c r="NJZ36" s="56"/>
      <c r="NKA36" s="56"/>
      <c r="NKB36" s="56"/>
      <c r="NKC36" s="56"/>
      <c r="NKD36" s="56"/>
      <c r="NKE36" s="56"/>
      <c r="NKF36" s="56"/>
      <c r="NKG36" s="56"/>
      <c r="NKH36" s="56"/>
      <c r="NKI36" s="56"/>
      <c r="NKJ36" s="56"/>
      <c r="NKK36" s="56"/>
      <c r="NKL36" s="56"/>
      <c r="NKM36" s="56"/>
      <c r="NKN36" s="56"/>
      <c r="NKO36" s="56"/>
      <c r="NKP36" s="56"/>
      <c r="NKQ36" s="56"/>
      <c r="NKR36" s="56"/>
      <c r="NKS36" s="56"/>
      <c r="NKT36" s="56"/>
      <c r="NKU36" s="56"/>
      <c r="NKV36" s="56"/>
      <c r="NKW36" s="56"/>
      <c r="NKX36" s="56"/>
      <c r="NKY36" s="56"/>
      <c r="NKZ36" s="56"/>
      <c r="NLA36" s="56"/>
      <c r="NLB36" s="56"/>
      <c r="NLC36" s="56"/>
      <c r="NLD36" s="56"/>
      <c r="NLE36" s="56"/>
      <c r="NLF36" s="56"/>
      <c r="NLG36" s="56"/>
      <c r="NLH36" s="56"/>
      <c r="NLI36" s="56"/>
      <c r="NLJ36" s="56"/>
      <c r="NLK36" s="56"/>
      <c r="NLL36" s="56"/>
      <c r="NLM36" s="56"/>
      <c r="NLN36" s="56"/>
      <c r="NLO36" s="56"/>
      <c r="NLP36" s="56"/>
      <c r="NLQ36" s="56"/>
      <c r="NLR36" s="56"/>
      <c r="NLS36" s="56"/>
      <c r="NLT36" s="56"/>
      <c r="NLU36" s="56"/>
      <c r="NLV36" s="56"/>
      <c r="NLW36" s="56"/>
      <c r="NLX36" s="56"/>
      <c r="NLY36" s="56"/>
      <c r="NLZ36" s="56"/>
      <c r="NMA36" s="56"/>
      <c r="NMB36" s="56"/>
      <c r="NMC36" s="56"/>
      <c r="NMD36" s="56"/>
      <c r="NME36" s="56"/>
      <c r="NMF36" s="56"/>
      <c r="NMG36" s="56"/>
      <c r="NMH36" s="56"/>
      <c r="NMI36" s="56"/>
      <c r="NMJ36" s="56"/>
      <c r="NMK36" s="56"/>
      <c r="NML36" s="56"/>
      <c r="NMM36" s="56"/>
      <c r="NMN36" s="56"/>
      <c r="NMO36" s="56"/>
      <c r="NMP36" s="56"/>
      <c r="NMQ36" s="56"/>
      <c r="NMR36" s="56"/>
      <c r="NMS36" s="56"/>
      <c r="NMT36" s="56"/>
      <c r="NMU36" s="56"/>
      <c r="NMV36" s="56"/>
      <c r="NMW36" s="56"/>
      <c r="NMX36" s="56"/>
      <c r="NMY36" s="56"/>
      <c r="NMZ36" s="56"/>
      <c r="NNA36" s="56"/>
      <c r="NNB36" s="56"/>
      <c r="NNC36" s="56"/>
      <c r="NND36" s="56"/>
      <c r="NNE36" s="56"/>
      <c r="NNF36" s="56"/>
      <c r="NNG36" s="56"/>
      <c r="NNH36" s="56"/>
      <c r="NNI36" s="56"/>
      <c r="NNJ36" s="56"/>
      <c r="NNK36" s="56"/>
      <c r="NNL36" s="56"/>
      <c r="NNM36" s="56"/>
      <c r="NNN36" s="56"/>
      <c r="NNO36" s="56"/>
      <c r="NNP36" s="56"/>
      <c r="NNQ36" s="56"/>
      <c r="NNR36" s="56"/>
      <c r="NNS36" s="56"/>
      <c r="NNT36" s="56"/>
      <c r="NNU36" s="56"/>
      <c r="NNV36" s="56"/>
      <c r="NNW36" s="56"/>
      <c r="NNX36" s="56"/>
      <c r="NNY36" s="56"/>
      <c r="NNZ36" s="56"/>
      <c r="NOA36" s="56"/>
      <c r="NOB36" s="56"/>
      <c r="NOC36" s="56"/>
      <c r="NOD36" s="56"/>
      <c r="NOE36" s="56"/>
      <c r="NOF36" s="56"/>
      <c r="NOG36" s="56"/>
      <c r="NOH36" s="56"/>
      <c r="NOI36" s="56"/>
      <c r="NOJ36" s="56"/>
      <c r="NOK36" s="56"/>
      <c r="NOL36" s="56"/>
      <c r="NOM36" s="56"/>
      <c r="NON36" s="56"/>
      <c r="NOO36" s="56"/>
      <c r="NOP36" s="56"/>
      <c r="NOQ36" s="56"/>
      <c r="NOR36" s="56"/>
      <c r="NOS36" s="56"/>
      <c r="NOT36" s="56"/>
      <c r="NOU36" s="56"/>
      <c r="NOV36" s="56"/>
      <c r="NOW36" s="56"/>
      <c r="NOX36" s="56"/>
      <c r="NOY36" s="56"/>
      <c r="NOZ36" s="56"/>
      <c r="NPA36" s="56"/>
      <c r="NPB36" s="56"/>
      <c r="NPC36" s="56"/>
      <c r="NPD36" s="56"/>
      <c r="NPE36" s="56"/>
      <c r="NPF36" s="56"/>
      <c r="NPG36" s="56"/>
      <c r="NPH36" s="56"/>
      <c r="NPI36" s="56"/>
      <c r="NPJ36" s="56"/>
      <c r="NPK36" s="56"/>
      <c r="NPL36" s="56"/>
      <c r="NPM36" s="56"/>
      <c r="NPN36" s="56"/>
      <c r="NPO36" s="56"/>
      <c r="NPP36" s="56"/>
      <c r="NPQ36" s="56"/>
      <c r="NPR36" s="56"/>
      <c r="NPS36" s="56"/>
      <c r="NPT36" s="56"/>
      <c r="NPU36" s="56"/>
      <c r="NPV36" s="56"/>
      <c r="NPW36" s="56"/>
      <c r="NPX36" s="56"/>
      <c r="NPY36" s="56"/>
      <c r="NPZ36" s="56"/>
      <c r="NQA36" s="56"/>
      <c r="NQB36" s="56"/>
      <c r="NQC36" s="56"/>
      <c r="NQD36" s="56"/>
      <c r="NQE36" s="56"/>
      <c r="NQF36" s="56"/>
      <c r="NQG36" s="56"/>
      <c r="NQH36" s="56"/>
      <c r="NQI36" s="56"/>
      <c r="NQJ36" s="56"/>
      <c r="NQK36" s="56"/>
      <c r="NQL36" s="56"/>
      <c r="NQM36" s="56"/>
      <c r="NQN36" s="56"/>
      <c r="NQO36" s="56"/>
      <c r="NQP36" s="56"/>
      <c r="NQQ36" s="56"/>
      <c r="NQR36" s="56"/>
      <c r="NQS36" s="56"/>
      <c r="NQT36" s="56"/>
      <c r="NQU36" s="56"/>
      <c r="NQV36" s="56"/>
      <c r="NQW36" s="56"/>
      <c r="NQX36" s="56"/>
      <c r="NQY36" s="56"/>
      <c r="NQZ36" s="56"/>
      <c r="NRA36" s="56"/>
      <c r="NRB36" s="56"/>
      <c r="NRC36" s="56"/>
      <c r="NRD36" s="56"/>
      <c r="NRE36" s="56"/>
      <c r="NRF36" s="56"/>
      <c r="NRG36" s="56"/>
      <c r="NRH36" s="56"/>
      <c r="NRI36" s="56"/>
      <c r="NRJ36" s="56"/>
      <c r="NRK36" s="56"/>
      <c r="NRL36" s="56"/>
      <c r="NRM36" s="56"/>
      <c r="NRN36" s="56"/>
      <c r="NRO36" s="56"/>
      <c r="NRP36" s="56"/>
      <c r="NRQ36" s="56"/>
      <c r="NRR36" s="56"/>
      <c r="NRS36" s="56"/>
      <c r="NRT36" s="56"/>
      <c r="NRU36" s="56"/>
      <c r="NRV36" s="56"/>
      <c r="NRW36" s="56"/>
      <c r="NRX36" s="56"/>
      <c r="NRY36" s="56"/>
      <c r="NRZ36" s="56"/>
      <c r="NSA36" s="56"/>
      <c r="NSB36" s="56"/>
      <c r="NSC36" s="56"/>
      <c r="NSD36" s="56"/>
      <c r="NSE36" s="56"/>
      <c r="NSF36" s="56"/>
      <c r="NSG36" s="56"/>
      <c r="NSH36" s="56"/>
      <c r="NSI36" s="56"/>
      <c r="NSJ36" s="56"/>
      <c r="NSK36" s="56"/>
      <c r="NSL36" s="56"/>
      <c r="NSM36" s="56"/>
      <c r="NSN36" s="56"/>
      <c r="NSO36" s="56"/>
      <c r="NSP36" s="56"/>
      <c r="NSQ36" s="56"/>
      <c r="NSR36" s="56"/>
      <c r="NSS36" s="56"/>
      <c r="NST36" s="56"/>
      <c r="NSU36" s="56"/>
      <c r="NSV36" s="56"/>
      <c r="NSW36" s="56"/>
      <c r="NSX36" s="56"/>
      <c r="NSY36" s="56"/>
      <c r="NSZ36" s="56"/>
      <c r="NTA36" s="56"/>
      <c r="NTB36" s="56"/>
      <c r="NTC36" s="56"/>
      <c r="NTD36" s="56"/>
      <c r="NTE36" s="56"/>
      <c r="NTF36" s="56"/>
      <c r="NTG36" s="56"/>
      <c r="NTH36" s="56"/>
      <c r="NTI36" s="56"/>
      <c r="NTJ36" s="56"/>
      <c r="NTK36" s="56"/>
      <c r="NTL36" s="56"/>
      <c r="NTM36" s="56"/>
      <c r="NTN36" s="56"/>
      <c r="NTO36" s="56"/>
      <c r="NTP36" s="56"/>
      <c r="NTQ36" s="56"/>
      <c r="NTR36" s="56"/>
      <c r="NTS36" s="56"/>
      <c r="NTT36" s="56"/>
      <c r="NTU36" s="56"/>
      <c r="NTV36" s="56"/>
      <c r="NTW36" s="56"/>
      <c r="NTX36" s="56"/>
      <c r="NTY36" s="56"/>
      <c r="NTZ36" s="56"/>
      <c r="NUA36" s="56"/>
      <c r="NUB36" s="56"/>
      <c r="NUC36" s="56"/>
      <c r="NUD36" s="56"/>
      <c r="NUE36" s="56"/>
      <c r="NUF36" s="56"/>
      <c r="NUG36" s="56"/>
      <c r="NUH36" s="56"/>
      <c r="NUI36" s="56"/>
      <c r="NUJ36" s="56"/>
      <c r="NUK36" s="56"/>
      <c r="NUL36" s="56"/>
      <c r="NUM36" s="56"/>
      <c r="NUN36" s="56"/>
      <c r="NUO36" s="56"/>
      <c r="NUP36" s="56"/>
      <c r="NUQ36" s="56"/>
      <c r="NUR36" s="56"/>
      <c r="NUS36" s="56"/>
      <c r="NUT36" s="56"/>
      <c r="NUU36" s="56"/>
      <c r="NUV36" s="56"/>
      <c r="NUW36" s="56"/>
      <c r="NUX36" s="56"/>
      <c r="NUY36" s="56"/>
      <c r="NUZ36" s="56"/>
      <c r="NVA36" s="56"/>
      <c r="NVB36" s="56"/>
      <c r="NVC36" s="56"/>
      <c r="NVD36" s="56"/>
      <c r="NVE36" s="56"/>
      <c r="NVF36" s="56"/>
      <c r="NVG36" s="56"/>
      <c r="NVH36" s="56"/>
      <c r="NVI36" s="56"/>
      <c r="NVJ36" s="56"/>
      <c r="NVK36" s="56"/>
      <c r="NVL36" s="56"/>
      <c r="NVM36" s="56"/>
      <c r="NVN36" s="56"/>
      <c r="NVO36" s="56"/>
      <c r="NVP36" s="56"/>
      <c r="NVQ36" s="56"/>
      <c r="NVR36" s="56"/>
      <c r="NVS36" s="56"/>
      <c r="NVT36" s="56"/>
      <c r="NVU36" s="56"/>
      <c r="NVV36" s="56"/>
      <c r="NVW36" s="56"/>
      <c r="NVX36" s="56"/>
      <c r="NVY36" s="56"/>
      <c r="NVZ36" s="56"/>
      <c r="NWA36" s="56"/>
      <c r="NWB36" s="56"/>
      <c r="NWC36" s="56"/>
      <c r="NWD36" s="56"/>
      <c r="NWE36" s="56"/>
      <c r="NWF36" s="56"/>
      <c r="NWG36" s="56"/>
      <c r="NWH36" s="56"/>
      <c r="NWI36" s="56"/>
      <c r="NWJ36" s="56"/>
      <c r="NWK36" s="56"/>
      <c r="NWL36" s="56"/>
      <c r="NWM36" s="56"/>
      <c r="NWN36" s="56"/>
      <c r="NWO36" s="56"/>
      <c r="NWP36" s="56"/>
      <c r="NWQ36" s="56"/>
      <c r="NWR36" s="56"/>
      <c r="NWS36" s="56"/>
      <c r="NWT36" s="56"/>
      <c r="NWU36" s="56"/>
      <c r="NWV36" s="56"/>
      <c r="NWW36" s="56"/>
      <c r="NWX36" s="56"/>
      <c r="NWY36" s="56"/>
      <c r="NWZ36" s="56"/>
      <c r="NXA36" s="56"/>
      <c r="NXB36" s="56"/>
      <c r="NXC36" s="56"/>
      <c r="NXD36" s="56"/>
      <c r="NXE36" s="56"/>
      <c r="NXF36" s="56"/>
      <c r="NXG36" s="56"/>
      <c r="NXH36" s="56"/>
      <c r="NXI36" s="56"/>
      <c r="NXJ36" s="56"/>
      <c r="NXK36" s="56"/>
      <c r="NXL36" s="56"/>
      <c r="NXM36" s="56"/>
      <c r="NXN36" s="56"/>
      <c r="NXO36" s="56"/>
      <c r="NXP36" s="56"/>
      <c r="NXQ36" s="56"/>
      <c r="NXR36" s="56"/>
      <c r="NXS36" s="56"/>
      <c r="NXT36" s="56"/>
      <c r="NXU36" s="56"/>
      <c r="NXV36" s="56"/>
      <c r="NXW36" s="56"/>
      <c r="NXX36" s="56"/>
      <c r="NXY36" s="56"/>
      <c r="NXZ36" s="56"/>
      <c r="NYA36" s="56"/>
      <c r="NYB36" s="56"/>
      <c r="NYC36" s="56"/>
      <c r="NYD36" s="56"/>
      <c r="NYE36" s="56"/>
      <c r="NYF36" s="56"/>
      <c r="NYG36" s="56"/>
      <c r="NYH36" s="56"/>
      <c r="NYI36" s="56"/>
      <c r="NYJ36" s="56"/>
      <c r="NYK36" s="56"/>
      <c r="NYL36" s="56"/>
      <c r="NYM36" s="56"/>
      <c r="NYN36" s="56"/>
      <c r="NYO36" s="56"/>
      <c r="NYP36" s="56"/>
      <c r="NYQ36" s="56"/>
      <c r="NYR36" s="56"/>
      <c r="NYS36" s="56"/>
      <c r="NYT36" s="56"/>
      <c r="NYU36" s="56"/>
      <c r="NYV36" s="56"/>
      <c r="NYW36" s="56"/>
      <c r="NYX36" s="56"/>
      <c r="NYY36" s="56"/>
      <c r="NYZ36" s="56"/>
      <c r="NZA36" s="56"/>
      <c r="NZB36" s="56"/>
      <c r="NZC36" s="56"/>
      <c r="NZD36" s="56"/>
      <c r="NZE36" s="56"/>
      <c r="NZF36" s="56"/>
      <c r="NZG36" s="56"/>
      <c r="NZH36" s="56"/>
      <c r="NZI36" s="56"/>
      <c r="NZJ36" s="56"/>
      <c r="NZK36" s="56"/>
      <c r="NZL36" s="56"/>
      <c r="NZM36" s="56"/>
      <c r="NZN36" s="56"/>
      <c r="NZO36" s="56"/>
      <c r="NZP36" s="56"/>
      <c r="NZQ36" s="56"/>
      <c r="NZR36" s="56"/>
      <c r="NZS36" s="56"/>
      <c r="NZT36" s="56"/>
      <c r="NZU36" s="56"/>
      <c r="NZV36" s="56"/>
      <c r="NZW36" s="56"/>
      <c r="NZX36" s="56"/>
      <c r="NZY36" s="56"/>
      <c r="NZZ36" s="56"/>
      <c r="OAA36" s="56"/>
      <c r="OAB36" s="56"/>
      <c r="OAC36" s="56"/>
      <c r="OAD36" s="56"/>
      <c r="OAE36" s="56"/>
      <c r="OAF36" s="56"/>
      <c r="OAG36" s="56"/>
      <c r="OAH36" s="56"/>
      <c r="OAI36" s="56"/>
      <c r="OAJ36" s="56"/>
      <c r="OAK36" s="56"/>
      <c r="OAL36" s="56"/>
      <c r="OAM36" s="56"/>
      <c r="OAN36" s="56"/>
      <c r="OAO36" s="56"/>
      <c r="OAP36" s="56"/>
      <c r="OAQ36" s="56"/>
      <c r="OAR36" s="56"/>
      <c r="OAS36" s="56"/>
      <c r="OAT36" s="56"/>
      <c r="OAU36" s="56"/>
      <c r="OAV36" s="56"/>
      <c r="OAW36" s="56"/>
      <c r="OAX36" s="56"/>
      <c r="OAY36" s="56"/>
      <c r="OAZ36" s="56"/>
      <c r="OBA36" s="56"/>
      <c r="OBB36" s="56"/>
      <c r="OBC36" s="56"/>
      <c r="OBD36" s="56"/>
      <c r="OBE36" s="56"/>
      <c r="OBF36" s="56"/>
      <c r="OBG36" s="56"/>
      <c r="OBH36" s="56"/>
      <c r="OBI36" s="56"/>
      <c r="OBJ36" s="56"/>
      <c r="OBK36" s="56"/>
      <c r="OBL36" s="56"/>
      <c r="OBM36" s="56"/>
      <c r="OBN36" s="56"/>
      <c r="OBO36" s="56"/>
      <c r="OBP36" s="56"/>
      <c r="OBQ36" s="56"/>
      <c r="OBR36" s="56"/>
      <c r="OBS36" s="56"/>
      <c r="OBT36" s="56"/>
      <c r="OBU36" s="56"/>
      <c r="OBV36" s="56"/>
      <c r="OBW36" s="56"/>
      <c r="OBX36" s="56"/>
      <c r="OBY36" s="56"/>
      <c r="OBZ36" s="56"/>
      <c r="OCA36" s="56"/>
      <c r="OCB36" s="56"/>
      <c r="OCC36" s="56"/>
      <c r="OCD36" s="56"/>
      <c r="OCE36" s="56"/>
      <c r="OCF36" s="56"/>
      <c r="OCG36" s="56"/>
      <c r="OCH36" s="56"/>
      <c r="OCI36" s="56"/>
      <c r="OCJ36" s="56"/>
      <c r="OCK36" s="56"/>
      <c r="OCL36" s="56"/>
      <c r="OCM36" s="56"/>
      <c r="OCN36" s="56"/>
      <c r="OCO36" s="56"/>
      <c r="OCP36" s="56"/>
      <c r="OCQ36" s="56"/>
      <c r="OCR36" s="56"/>
      <c r="OCS36" s="56"/>
      <c r="OCT36" s="56"/>
      <c r="OCU36" s="56"/>
      <c r="OCV36" s="56"/>
      <c r="OCW36" s="56"/>
      <c r="OCX36" s="56"/>
      <c r="OCY36" s="56"/>
      <c r="OCZ36" s="56"/>
      <c r="ODA36" s="56"/>
      <c r="ODB36" s="56"/>
      <c r="ODC36" s="56"/>
      <c r="ODD36" s="56"/>
      <c r="ODE36" s="56"/>
      <c r="ODF36" s="56"/>
      <c r="ODG36" s="56"/>
      <c r="ODH36" s="56"/>
      <c r="ODI36" s="56"/>
      <c r="ODJ36" s="56"/>
      <c r="ODK36" s="56"/>
      <c r="ODL36" s="56"/>
      <c r="ODM36" s="56"/>
      <c r="ODN36" s="56"/>
      <c r="ODO36" s="56"/>
      <c r="ODP36" s="56"/>
      <c r="ODQ36" s="56"/>
      <c r="ODR36" s="56"/>
      <c r="ODS36" s="56"/>
      <c r="ODT36" s="56"/>
      <c r="ODU36" s="56"/>
      <c r="ODV36" s="56"/>
      <c r="ODW36" s="56"/>
      <c r="ODX36" s="56"/>
      <c r="ODY36" s="56"/>
      <c r="ODZ36" s="56"/>
      <c r="OEA36" s="56"/>
      <c r="OEB36" s="56"/>
      <c r="OEC36" s="56"/>
      <c r="OED36" s="56"/>
      <c r="OEE36" s="56"/>
      <c r="OEF36" s="56"/>
      <c r="OEG36" s="56"/>
      <c r="OEH36" s="56"/>
      <c r="OEI36" s="56"/>
      <c r="OEJ36" s="56"/>
      <c r="OEK36" s="56"/>
      <c r="OEL36" s="56"/>
      <c r="OEM36" s="56"/>
      <c r="OEN36" s="56"/>
      <c r="OEO36" s="56"/>
      <c r="OEP36" s="56"/>
      <c r="OEQ36" s="56"/>
      <c r="OER36" s="56"/>
      <c r="OES36" s="56"/>
      <c r="OET36" s="56"/>
      <c r="OEU36" s="56"/>
      <c r="OEV36" s="56"/>
      <c r="OEW36" s="56"/>
      <c r="OEX36" s="56"/>
      <c r="OEY36" s="56"/>
      <c r="OEZ36" s="56"/>
      <c r="OFA36" s="56"/>
      <c r="OFB36" s="56"/>
      <c r="OFC36" s="56"/>
      <c r="OFD36" s="56"/>
      <c r="OFE36" s="56"/>
      <c r="OFF36" s="56"/>
      <c r="OFG36" s="56"/>
      <c r="OFH36" s="56"/>
      <c r="OFI36" s="56"/>
      <c r="OFJ36" s="56"/>
      <c r="OFK36" s="56"/>
      <c r="OFL36" s="56"/>
      <c r="OFM36" s="56"/>
      <c r="OFN36" s="56"/>
      <c r="OFO36" s="56"/>
      <c r="OFP36" s="56"/>
      <c r="OFQ36" s="56"/>
      <c r="OFR36" s="56"/>
      <c r="OFS36" s="56"/>
      <c r="OFT36" s="56"/>
      <c r="OFU36" s="56"/>
      <c r="OFV36" s="56"/>
      <c r="OFW36" s="56"/>
      <c r="OFX36" s="56"/>
      <c r="OFY36" s="56"/>
      <c r="OFZ36" s="56"/>
      <c r="OGA36" s="56"/>
      <c r="OGB36" s="56"/>
      <c r="OGC36" s="56"/>
      <c r="OGD36" s="56"/>
      <c r="OGE36" s="56"/>
      <c r="OGF36" s="56"/>
      <c r="OGG36" s="56"/>
      <c r="OGH36" s="56"/>
      <c r="OGI36" s="56"/>
      <c r="OGJ36" s="56"/>
      <c r="OGK36" s="56"/>
      <c r="OGL36" s="56"/>
      <c r="OGM36" s="56"/>
      <c r="OGN36" s="56"/>
      <c r="OGO36" s="56"/>
      <c r="OGP36" s="56"/>
      <c r="OGQ36" s="56"/>
      <c r="OGR36" s="56"/>
      <c r="OGS36" s="56"/>
      <c r="OGT36" s="56"/>
      <c r="OGU36" s="56"/>
      <c r="OGV36" s="56"/>
      <c r="OGW36" s="56"/>
      <c r="OGX36" s="56"/>
      <c r="OGY36" s="56"/>
      <c r="OGZ36" s="56"/>
      <c r="OHA36" s="56"/>
      <c r="OHB36" s="56"/>
      <c r="OHC36" s="56"/>
      <c r="OHD36" s="56"/>
      <c r="OHE36" s="56"/>
      <c r="OHF36" s="56"/>
      <c r="OHG36" s="56"/>
      <c r="OHH36" s="56"/>
      <c r="OHI36" s="56"/>
      <c r="OHJ36" s="56"/>
      <c r="OHK36" s="56"/>
      <c r="OHL36" s="56"/>
      <c r="OHM36" s="56"/>
      <c r="OHN36" s="56"/>
      <c r="OHO36" s="56"/>
      <c r="OHP36" s="56"/>
      <c r="OHQ36" s="56"/>
      <c r="OHR36" s="56"/>
      <c r="OHS36" s="56"/>
      <c r="OHT36" s="56"/>
      <c r="OHU36" s="56"/>
      <c r="OHV36" s="56"/>
      <c r="OHW36" s="56"/>
      <c r="OHX36" s="56"/>
      <c r="OHY36" s="56"/>
      <c r="OHZ36" s="56"/>
      <c r="OIA36" s="56"/>
      <c r="OIB36" s="56"/>
      <c r="OIC36" s="56"/>
      <c r="OID36" s="56"/>
      <c r="OIE36" s="56"/>
      <c r="OIF36" s="56"/>
      <c r="OIG36" s="56"/>
      <c r="OIH36" s="56"/>
      <c r="OII36" s="56"/>
      <c r="OIJ36" s="56"/>
      <c r="OIK36" s="56"/>
      <c r="OIL36" s="56"/>
      <c r="OIM36" s="56"/>
      <c r="OIN36" s="56"/>
      <c r="OIO36" s="56"/>
      <c r="OIP36" s="56"/>
      <c r="OIQ36" s="56"/>
      <c r="OIR36" s="56"/>
      <c r="OIS36" s="56"/>
      <c r="OIT36" s="56"/>
      <c r="OIU36" s="56"/>
      <c r="OIV36" s="56"/>
      <c r="OIW36" s="56"/>
      <c r="OIX36" s="56"/>
      <c r="OIY36" s="56"/>
      <c r="OIZ36" s="56"/>
      <c r="OJA36" s="56"/>
      <c r="OJB36" s="56"/>
      <c r="OJC36" s="56"/>
      <c r="OJD36" s="56"/>
      <c r="OJE36" s="56"/>
      <c r="OJF36" s="56"/>
      <c r="OJG36" s="56"/>
      <c r="OJH36" s="56"/>
      <c r="OJI36" s="56"/>
      <c r="OJJ36" s="56"/>
      <c r="OJK36" s="56"/>
      <c r="OJL36" s="56"/>
      <c r="OJM36" s="56"/>
      <c r="OJN36" s="56"/>
      <c r="OJO36" s="56"/>
      <c r="OJP36" s="56"/>
      <c r="OJQ36" s="56"/>
      <c r="OJR36" s="56"/>
      <c r="OJS36" s="56"/>
      <c r="OJT36" s="56"/>
      <c r="OJU36" s="56"/>
      <c r="OJV36" s="56"/>
      <c r="OJW36" s="56"/>
      <c r="OJX36" s="56"/>
      <c r="OJY36" s="56"/>
      <c r="OJZ36" s="56"/>
      <c r="OKA36" s="56"/>
      <c r="OKB36" s="56"/>
      <c r="OKC36" s="56"/>
      <c r="OKD36" s="56"/>
      <c r="OKE36" s="56"/>
      <c r="OKF36" s="56"/>
      <c r="OKG36" s="56"/>
      <c r="OKH36" s="56"/>
      <c r="OKI36" s="56"/>
      <c r="OKJ36" s="56"/>
      <c r="OKK36" s="56"/>
      <c r="OKL36" s="56"/>
      <c r="OKM36" s="56"/>
      <c r="OKN36" s="56"/>
      <c r="OKO36" s="56"/>
      <c r="OKP36" s="56"/>
      <c r="OKQ36" s="56"/>
      <c r="OKR36" s="56"/>
      <c r="OKS36" s="56"/>
      <c r="OKT36" s="56"/>
      <c r="OKU36" s="56"/>
      <c r="OKV36" s="56"/>
      <c r="OKW36" s="56"/>
      <c r="OKX36" s="56"/>
      <c r="OKY36" s="56"/>
      <c r="OKZ36" s="56"/>
      <c r="OLA36" s="56"/>
      <c r="OLB36" s="56"/>
      <c r="OLC36" s="56"/>
      <c r="OLD36" s="56"/>
      <c r="OLE36" s="56"/>
      <c r="OLF36" s="56"/>
      <c r="OLG36" s="56"/>
      <c r="OLH36" s="56"/>
      <c r="OLI36" s="56"/>
      <c r="OLJ36" s="56"/>
      <c r="OLK36" s="56"/>
      <c r="OLL36" s="56"/>
      <c r="OLM36" s="56"/>
      <c r="OLN36" s="56"/>
      <c r="OLO36" s="56"/>
      <c r="OLP36" s="56"/>
      <c r="OLQ36" s="56"/>
      <c r="OLR36" s="56"/>
      <c r="OLS36" s="56"/>
      <c r="OLT36" s="56"/>
      <c r="OLU36" s="56"/>
      <c r="OLV36" s="56"/>
      <c r="OLW36" s="56"/>
      <c r="OLX36" s="56"/>
      <c r="OLY36" s="56"/>
      <c r="OLZ36" s="56"/>
      <c r="OMA36" s="56"/>
      <c r="OMB36" s="56"/>
      <c r="OMC36" s="56"/>
      <c r="OMD36" s="56"/>
      <c r="OME36" s="56"/>
      <c r="OMF36" s="56"/>
      <c r="OMG36" s="56"/>
      <c r="OMH36" s="56"/>
      <c r="OMI36" s="56"/>
      <c r="OMJ36" s="56"/>
      <c r="OMK36" s="56"/>
      <c r="OML36" s="56"/>
      <c r="OMM36" s="56"/>
      <c r="OMN36" s="56"/>
      <c r="OMO36" s="56"/>
      <c r="OMP36" s="56"/>
      <c r="OMQ36" s="56"/>
      <c r="OMR36" s="56"/>
      <c r="OMS36" s="56"/>
      <c r="OMT36" s="56"/>
      <c r="OMU36" s="56"/>
      <c r="OMV36" s="56"/>
      <c r="OMW36" s="56"/>
      <c r="OMX36" s="56"/>
      <c r="OMY36" s="56"/>
      <c r="OMZ36" s="56"/>
      <c r="ONA36" s="56"/>
      <c r="ONB36" s="56"/>
      <c r="ONC36" s="56"/>
      <c r="OND36" s="56"/>
      <c r="ONE36" s="56"/>
      <c r="ONF36" s="56"/>
      <c r="ONG36" s="56"/>
      <c r="ONH36" s="56"/>
      <c r="ONI36" s="56"/>
      <c r="ONJ36" s="56"/>
      <c r="ONK36" s="56"/>
      <c r="ONL36" s="56"/>
      <c r="ONM36" s="56"/>
      <c r="ONN36" s="56"/>
      <c r="ONO36" s="56"/>
      <c r="ONP36" s="56"/>
      <c r="ONQ36" s="56"/>
      <c r="ONR36" s="56"/>
      <c r="ONS36" s="56"/>
      <c r="ONT36" s="56"/>
      <c r="ONU36" s="56"/>
      <c r="ONV36" s="56"/>
      <c r="ONW36" s="56"/>
      <c r="ONX36" s="56"/>
      <c r="ONY36" s="56"/>
      <c r="ONZ36" s="56"/>
      <c r="OOA36" s="56"/>
      <c r="OOB36" s="56"/>
      <c r="OOC36" s="56"/>
      <c r="OOD36" s="56"/>
      <c r="OOE36" s="56"/>
      <c r="OOF36" s="56"/>
      <c r="OOG36" s="56"/>
      <c r="OOH36" s="56"/>
      <c r="OOI36" s="56"/>
      <c r="OOJ36" s="56"/>
      <c r="OOK36" s="56"/>
      <c r="OOL36" s="56"/>
      <c r="OOM36" s="56"/>
      <c r="OON36" s="56"/>
      <c r="OOO36" s="56"/>
      <c r="OOP36" s="56"/>
      <c r="OOQ36" s="56"/>
      <c r="OOR36" s="56"/>
      <c r="OOS36" s="56"/>
      <c r="OOT36" s="56"/>
      <c r="OOU36" s="56"/>
      <c r="OOV36" s="56"/>
      <c r="OOW36" s="56"/>
      <c r="OOX36" s="56"/>
      <c r="OOY36" s="56"/>
      <c r="OOZ36" s="56"/>
      <c r="OPA36" s="56"/>
      <c r="OPB36" s="56"/>
      <c r="OPC36" s="56"/>
      <c r="OPD36" s="56"/>
      <c r="OPE36" s="56"/>
      <c r="OPF36" s="56"/>
      <c r="OPG36" s="56"/>
      <c r="OPH36" s="56"/>
      <c r="OPI36" s="56"/>
      <c r="OPJ36" s="56"/>
      <c r="OPK36" s="56"/>
      <c r="OPL36" s="56"/>
      <c r="OPM36" s="56"/>
      <c r="OPN36" s="56"/>
      <c r="OPO36" s="56"/>
      <c r="OPP36" s="56"/>
      <c r="OPQ36" s="56"/>
      <c r="OPR36" s="56"/>
      <c r="OPS36" s="56"/>
      <c r="OPT36" s="56"/>
      <c r="OPU36" s="56"/>
      <c r="OPV36" s="56"/>
      <c r="OPW36" s="56"/>
      <c r="OPX36" s="56"/>
      <c r="OPY36" s="56"/>
      <c r="OPZ36" s="56"/>
      <c r="OQA36" s="56"/>
      <c r="OQB36" s="56"/>
      <c r="OQC36" s="56"/>
      <c r="OQD36" s="56"/>
      <c r="OQE36" s="56"/>
      <c r="OQF36" s="56"/>
      <c r="OQG36" s="56"/>
      <c r="OQH36" s="56"/>
      <c r="OQI36" s="56"/>
      <c r="OQJ36" s="56"/>
      <c r="OQK36" s="56"/>
      <c r="OQL36" s="56"/>
      <c r="OQM36" s="56"/>
      <c r="OQN36" s="56"/>
      <c r="OQO36" s="56"/>
      <c r="OQP36" s="56"/>
      <c r="OQQ36" s="56"/>
      <c r="OQR36" s="56"/>
      <c r="OQS36" s="56"/>
      <c r="OQT36" s="56"/>
      <c r="OQU36" s="56"/>
      <c r="OQV36" s="56"/>
      <c r="OQW36" s="56"/>
      <c r="OQX36" s="56"/>
      <c r="OQY36" s="56"/>
      <c r="OQZ36" s="56"/>
      <c r="ORA36" s="56"/>
      <c r="ORB36" s="56"/>
      <c r="ORC36" s="56"/>
      <c r="ORD36" s="56"/>
      <c r="ORE36" s="56"/>
      <c r="ORF36" s="56"/>
      <c r="ORG36" s="56"/>
      <c r="ORH36" s="56"/>
      <c r="ORI36" s="56"/>
      <c r="ORJ36" s="56"/>
      <c r="ORK36" s="56"/>
      <c r="ORL36" s="56"/>
      <c r="ORM36" s="56"/>
      <c r="ORN36" s="56"/>
      <c r="ORO36" s="56"/>
      <c r="ORP36" s="56"/>
      <c r="ORQ36" s="56"/>
      <c r="ORR36" s="56"/>
      <c r="ORS36" s="56"/>
      <c r="ORT36" s="56"/>
      <c r="ORU36" s="56"/>
      <c r="ORV36" s="56"/>
      <c r="ORW36" s="56"/>
      <c r="ORX36" s="56"/>
      <c r="ORY36" s="56"/>
      <c r="ORZ36" s="56"/>
      <c r="OSA36" s="56"/>
      <c r="OSB36" s="56"/>
      <c r="OSC36" s="56"/>
      <c r="OSD36" s="56"/>
      <c r="OSE36" s="56"/>
      <c r="OSF36" s="56"/>
      <c r="OSG36" s="56"/>
      <c r="OSH36" s="56"/>
      <c r="OSI36" s="56"/>
      <c r="OSJ36" s="56"/>
      <c r="OSK36" s="56"/>
      <c r="OSL36" s="56"/>
      <c r="OSM36" s="56"/>
      <c r="OSN36" s="56"/>
      <c r="OSO36" s="56"/>
      <c r="OSP36" s="56"/>
      <c r="OSQ36" s="56"/>
      <c r="OSR36" s="56"/>
      <c r="OSS36" s="56"/>
      <c r="OST36" s="56"/>
      <c r="OSU36" s="56"/>
      <c r="OSV36" s="56"/>
      <c r="OSW36" s="56"/>
      <c r="OSX36" s="56"/>
      <c r="OSY36" s="56"/>
      <c r="OSZ36" s="56"/>
      <c r="OTA36" s="56"/>
      <c r="OTB36" s="56"/>
      <c r="OTC36" s="56"/>
      <c r="OTD36" s="56"/>
      <c r="OTE36" s="56"/>
      <c r="OTF36" s="56"/>
      <c r="OTG36" s="56"/>
      <c r="OTH36" s="56"/>
      <c r="OTI36" s="56"/>
      <c r="OTJ36" s="56"/>
      <c r="OTK36" s="56"/>
      <c r="OTL36" s="56"/>
      <c r="OTM36" s="56"/>
      <c r="OTN36" s="56"/>
      <c r="OTO36" s="56"/>
      <c r="OTP36" s="56"/>
      <c r="OTQ36" s="56"/>
      <c r="OTR36" s="56"/>
      <c r="OTS36" s="56"/>
      <c r="OTT36" s="56"/>
      <c r="OTU36" s="56"/>
      <c r="OTV36" s="56"/>
      <c r="OTW36" s="56"/>
      <c r="OTX36" s="56"/>
      <c r="OTY36" s="56"/>
      <c r="OTZ36" s="56"/>
      <c r="OUA36" s="56"/>
      <c r="OUB36" s="56"/>
      <c r="OUC36" s="56"/>
      <c r="OUD36" s="56"/>
      <c r="OUE36" s="56"/>
      <c r="OUF36" s="56"/>
      <c r="OUG36" s="56"/>
      <c r="OUH36" s="56"/>
      <c r="OUI36" s="56"/>
      <c r="OUJ36" s="56"/>
      <c r="OUK36" s="56"/>
      <c r="OUL36" s="56"/>
      <c r="OUM36" s="56"/>
      <c r="OUN36" s="56"/>
      <c r="OUO36" s="56"/>
      <c r="OUP36" s="56"/>
      <c r="OUQ36" s="56"/>
      <c r="OUR36" s="56"/>
      <c r="OUS36" s="56"/>
      <c r="OUT36" s="56"/>
      <c r="OUU36" s="56"/>
      <c r="OUV36" s="56"/>
      <c r="OUW36" s="56"/>
      <c r="OUX36" s="56"/>
      <c r="OUY36" s="56"/>
      <c r="OUZ36" s="56"/>
      <c r="OVA36" s="56"/>
      <c r="OVB36" s="56"/>
      <c r="OVC36" s="56"/>
      <c r="OVD36" s="56"/>
      <c r="OVE36" s="56"/>
      <c r="OVF36" s="56"/>
      <c r="OVG36" s="56"/>
      <c r="OVH36" s="56"/>
      <c r="OVI36" s="56"/>
      <c r="OVJ36" s="56"/>
      <c r="OVK36" s="56"/>
      <c r="OVL36" s="56"/>
      <c r="OVM36" s="56"/>
      <c r="OVN36" s="56"/>
      <c r="OVO36" s="56"/>
      <c r="OVP36" s="56"/>
      <c r="OVQ36" s="56"/>
      <c r="OVR36" s="56"/>
      <c r="OVS36" s="56"/>
      <c r="OVT36" s="56"/>
      <c r="OVU36" s="56"/>
      <c r="OVV36" s="56"/>
      <c r="OVW36" s="56"/>
      <c r="OVX36" s="56"/>
      <c r="OVY36" s="56"/>
      <c r="OVZ36" s="56"/>
      <c r="OWA36" s="56"/>
      <c r="OWB36" s="56"/>
      <c r="OWC36" s="56"/>
      <c r="OWD36" s="56"/>
      <c r="OWE36" s="56"/>
      <c r="OWF36" s="56"/>
      <c r="OWG36" s="56"/>
      <c r="OWH36" s="56"/>
      <c r="OWI36" s="56"/>
      <c r="OWJ36" s="56"/>
      <c r="OWK36" s="56"/>
      <c r="OWL36" s="56"/>
      <c r="OWM36" s="56"/>
      <c r="OWN36" s="56"/>
      <c r="OWO36" s="56"/>
      <c r="OWP36" s="56"/>
      <c r="OWQ36" s="56"/>
      <c r="OWR36" s="56"/>
      <c r="OWS36" s="56"/>
      <c r="OWT36" s="56"/>
      <c r="OWU36" s="56"/>
      <c r="OWV36" s="56"/>
      <c r="OWW36" s="56"/>
      <c r="OWX36" s="56"/>
      <c r="OWY36" s="56"/>
      <c r="OWZ36" s="56"/>
      <c r="OXA36" s="56"/>
      <c r="OXB36" s="56"/>
      <c r="OXC36" s="56"/>
      <c r="OXD36" s="56"/>
      <c r="OXE36" s="56"/>
      <c r="OXF36" s="56"/>
      <c r="OXG36" s="56"/>
      <c r="OXH36" s="56"/>
      <c r="OXI36" s="56"/>
      <c r="OXJ36" s="56"/>
      <c r="OXK36" s="56"/>
      <c r="OXL36" s="56"/>
      <c r="OXM36" s="56"/>
      <c r="OXN36" s="56"/>
      <c r="OXO36" s="56"/>
      <c r="OXP36" s="56"/>
      <c r="OXQ36" s="56"/>
      <c r="OXR36" s="56"/>
      <c r="OXS36" s="56"/>
      <c r="OXT36" s="56"/>
      <c r="OXU36" s="56"/>
      <c r="OXV36" s="56"/>
      <c r="OXW36" s="56"/>
      <c r="OXX36" s="56"/>
      <c r="OXY36" s="56"/>
      <c r="OXZ36" s="56"/>
      <c r="OYA36" s="56"/>
      <c r="OYB36" s="56"/>
      <c r="OYC36" s="56"/>
      <c r="OYD36" s="56"/>
      <c r="OYE36" s="56"/>
      <c r="OYF36" s="56"/>
      <c r="OYG36" s="56"/>
      <c r="OYH36" s="56"/>
      <c r="OYI36" s="56"/>
      <c r="OYJ36" s="56"/>
      <c r="OYK36" s="56"/>
      <c r="OYL36" s="56"/>
      <c r="OYM36" s="56"/>
      <c r="OYN36" s="56"/>
      <c r="OYO36" s="56"/>
      <c r="OYP36" s="56"/>
      <c r="OYQ36" s="56"/>
      <c r="OYR36" s="56"/>
      <c r="OYS36" s="56"/>
      <c r="OYT36" s="56"/>
      <c r="OYU36" s="56"/>
      <c r="OYV36" s="56"/>
      <c r="OYW36" s="56"/>
      <c r="OYX36" s="56"/>
      <c r="OYY36" s="56"/>
      <c r="OYZ36" s="56"/>
      <c r="OZA36" s="56"/>
      <c r="OZB36" s="56"/>
      <c r="OZC36" s="56"/>
      <c r="OZD36" s="56"/>
      <c r="OZE36" s="56"/>
      <c r="OZF36" s="56"/>
      <c r="OZG36" s="56"/>
      <c r="OZH36" s="56"/>
      <c r="OZI36" s="56"/>
      <c r="OZJ36" s="56"/>
      <c r="OZK36" s="56"/>
      <c r="OZL36" s="56"/>
      <c r="OZM36" s="56"/>
      <c r="OZN36" s="56"/>
      <c r="OZO36" s="56"/>
      <c r="OZP36" s="56"/>
      <c r="OZQ36" s="56"/>
      <c r="OZR36" s="56"/>
      <c r="OZS36" s="56"/>
      <c r="OZT36" s="56"/>
      <c r="OZU36" s="56"/>
      <c r="OZV36" s="56"/>
      <c r="OZW36" s="56"/>
      <c r="OZX36" s="56"/>
      <c r="OZY36" s="56"/>
      <c r="OZZ36" s="56"/>
      <c r="PAA36" s="56"/>
      <c r="PAB36" s="56"/>
      <c r="PAC36" s="56"/>
      <c r="PAD36" s="56"/>
      <c r="PAE36" s="56"/>
      <c r="PAF36" s="56"/>
      <c r="PAG36" s="56"/>
      <c r="PAH36" s="56"/>
      <c r="PAI36" s="56"/>
      <c r="PAJ36" s="56"/>
      <c r="PAK36" s="56"/>
      <c r="PAL36" s="56"/>
      <c r="PAM36" s="56"/>
      <c r="PAN36" s="56"/>
      <c r="PAO36" s="56"/>
      <c r="PAP36" s="56"/>
      <c r="PAQ36" s="56"/>
      <c r="PAR36" s="56"/>
      <c r="PAS36" s="56"/>
      <c r="PAT36" s="56"/>
      <c r="PAU36" s="56"/>
      <c r="PAV36" s="56"/>
      <c r="PAW36" s="56"/>
      <c r="PAX36" s="56"/>
      <c r="PAY36" s="56"/>
      <c r="PAZ36" s="56"/>
      <c r="PBA36" s="56"/>
      <c r="PBB36" s="56"/>
      <c r="PBC36" s="56"/>
      <c r="PBD36" s="56"/>
      <c r="PBE36" s="56"/>
      <c r="PBF36" s="56"/>
      <c r="PBG36" s="56"/>
      <c r="PBH36" s="56"/>
      <c r="PBI36" s="56"/>
      <c r="PBJ36" s="56"/>
      <c r="PBK36" s="56"/>
      <c r="PBL36" s="56"/>
      <c r="PBM36" s="56"/>
      <c r="PBN36" s="56"/>
      <c r="PBO36" s="56"/>
      <c r="PBP36" s="56"/>
      <c r="PBQ36" s="56"/>
      <c r="PBR36" s="56"/>
      <c r="PBS36" s="56"/>
      <c r="PBT36" s="56"/>
      <c r="PBU36" s="56"/>
      <c r="PBV36" s="56"/>
      <c r="PBW36" s="56"/>
      <c r="PBX36" s="56"/>
      <c r="PBY36" s="56"/>
      <c r="PBZ36" s="56"/>
      <c r="PCA36" s="56"/>
      <c r="PCB36" s="56"/>
      <c r="PCC36" s="56"/>
      <c r="PCD36" s="56"/>
      <c r="PCE36" s="56"/>
      <c r="PCF36" s="56"/>
      <c r="PCG36" s="56"/>
      <c r="PCH36" s="56"/>
      <c r="PCI36" s="56"/>
      <c r="PCJ36" s="56"/>
      <c r="PCK36" s="56"/>
      <c r="PCL36" s="56"/>
      <c r="PCM36" s="56"/>
      <c r="PCN36" s="56"/>
      <c r="PCO36" s="56"/>
      <c r="PCP36" s="56"/>
      <c r="PCQ36" s="56"/>
      <c r="PCR36" s="56"/>
      <c r="PCS36" s="56"/>
      <c r="PCT36" s="56"/>
      <c r="PCU36" s="56"/>
      <c r="PCV36" s="56"/>
      <c r="PCW36" s="56"/>
      <c r="PCX36" s="56"/>
      <c r="PCY36" s="56"/>
      <c r="PCZ36" s="56"/>
      <c r="PDA36" s="56"/>
      <c r="PDB36" s="56"/>
      <c r="PDC36" s="56"/>
      <c r="PDD36" s="56"/>
      <c r="PDE36" s="56"/>
      <c r="PDF36" s="56"/>
      <c r="PDG36" s="56"/>
      <c r="PDH36" s="56"/>
      <c r="PDI36" s="56"/>
      <c r="PDJ36" s="56"/>
      <c r="PDK36" s="56"/>
      <c r="PDL36" s="56"/>
      <c r="PDM36" s="56"/>
      <c r="PDN36" s="56"/>
      <c r="PDO36" s="56"/>
      <c r="PDP36" s="56"/>
      <c r="PDQ36" s="56"/>
      <c r="PDR36" s="56"/>
      <c r="PDS36" s="56"/>
      <c r="PDT36" s="56"/>
      <c r="PDU36" s="56"/>
      <c r="PDV36" s="56"/>
      <c r="PDW36" s="56"/>
      <c r="PDX36" s="56"/>
      <c r="PDY36" s="56"/>
      <c r="PDZ36" s="56"/>
      <c r="PEA36" s="56"/>
      <c r="PEB36" s="56"/>
      <c r="PEC36" s="56"/>
      <c r="PED36" s="56"/>
      <c r="PEE36" s="56"/>
      <c r="PEF36" s="56"/>
      <c r="PEG36" s="56"/>
      <c r="PEH36" s="56"/>
      <c r="PEI36" s="56"/>
      <c r="PEJ36" s="56"/>
      <c r="PEK36" s="56"/>
      <c r="PEL36" s="56"/>
      <c r="PEM36" s="56"/>
      <c r="PEN36" s="56"/>
      <c r="PEO36" s="56"/>
      <c r="PEP36" s="56"/>
      <c r="PEQ36" s="56"/>
      <c r="PER36" s="56"/>
      <c r="PES36" s="56"/>
      <c r="PET36" s="56"/>
      <c r="PEU36" s="56"/>
      <c r="PEV36" s="56"/>
      <c r="PEW36" s="56"/>
      <c r="PEX36" s="56"/>
      <c r="PEY36" s="56"/>
      <c r="PEZ36" s="56"/>
      <c r="PFA36" s="56"/>
      <c r="PFB36" s="56"/>
      <c r="PFC36" s="56"/>
      <c r="PFD36" s="56"/>
      <c r="PFE36" s="56"/>
      <c r="PFF36" s="56"/>
      <c r="PFG36" s="56"/>
      <c r="PFH36" s="56"/>
      <c r="PFI36" s="56"/>
      <c r="PFJ36" s="56"/>
      <c r="PFK36" s="56"/>
      <c r="PFL36" s="56"/>
      <c r="PFM36" s="56"/>
      <c r="PFN36" s="56"/>
      <c r="PFO36" s="56"/>
      <c r="PFP36" s="56"/>
      <c r="PFQ36" s="56"/>
      <c r="PFR36" s="56"/>
      <c r="PFS36" s="56"/>
      <c r="PFT36" s="56"/>
      <c r="PFU36" s="56"/>
      <c r="PFV36" s="56"/>
      <c r="PFW36" s="56"/>
      <c r="PFX36" s="56"/>
      <c r="PFY36" s="56"/>
      <c r="PFZ36" s="56"/>
      <c r="PGA36" s="56"/>
      <c r="PGB36" s="56"/>
      <c r="PGC36" s="56"/>
      <c r="PGD36" s="56"/>
      <c r="PGE36" s="56"/>
      <c r="PGF36" s="56"/>
      <c r="PGG36" s="56"/>
      <c r="PGH36" s="56"/>
      <c r="PGI36" s="56"/>
      <c r="PGJ36" s="56"/>
      <c r="PGK36" s="56"/>
      <c r="PGL36" s="56"/>
      <c r="PGM36" s="56"/>
      <c r="PGN36" s="56"/>
      <c r="PGO36" s="56"/>
      <c r="PGP36" s="56"/>
      <c r="PGQ36" s="56"/>
      <c r="PGR36" s="56"/>
      <c r="PGS36" s="56"/>
      <c r="PGT36" s="56"/>
      <c r="PGU36" s="56"/>
      <c r="PGV36" s="56"/>
      <c r="PGW36" s="56"/>
      <c r="PGX36" s="56"/>
      <c r="PGY36" s="56"/>
      <c r="PGZ36" s="56"/>
      <c r="PHA36" s="56"/>
      <c r="PHB36" s="56"/>
      <c r="PHC36" s="56"/>
      <c r="PHD36" s="56"/>
      <c r="PHE36" s="56"/>
      <c r="PHF36" s="56"/>
      <c r="PHG36" s="56"/>
      <c r="PHH36" s="56"/>
      <c r="PHI36" s="56"/>
      <c r="PHJ36" s="56"/>
      <c r="PHK36" s="56"/>
      <c r="PHL36" s="56"/>
      <c r="PHM36" s="56"/>
      <c r="PHN36" s="56"/>
      <c r="PHO36" s="56"/>
      <c r="PHP36" s="56"/>
      <c r="PHQ36" s="56"/>
      <c r="PHR36" s="56"/>
      <c r="PHS36" s="56"/>
      <c r="PHT36" s="56"/>
      <c r="PHU36" s="56"/>
      <c r="PHV36" s="56"/>
      <c r="PHW36" s="56"/>
      <c r="PHX36" s="56"/>
      <c r="PHY36" s="56"/>
      <c r="PHZ36" s="56"/>
      <c r="PIA36" s="56"/>
      <c r="PIB36" s="56"/>
      <c r="PIC36" s="56"/>
      <c r="PID36" s="56"/>
      <c r="PIE36" s="56"/>
      <c r="PIF36" s="56"/>
      <c r="PIG36" s="56"/>
      <c r="PIH36" s="56"/>
      <c r="PII36" s="56"/>
      <c r="PIJ36" s="56"/>
      <c r="PIK36" s="56"/>
      <c r="PIL36" s="56"/>
      <c r="PIM36" s="56"/>
      <c r="PIN36" s="56"/>
      <c r="PIO36" s="56"/>
      <c r="PIP36" s="56"/>
      <c r="PIQ36" s="56"/>
      <c r="PIR36" s="56"/>
      <c r="PIS36" s="56"/>
      <c r="PIT36" s="56"/>
      <c r="PIU36" s="56"/>
      <c r="PIV36" s="56"/>
      <c r="PIW36" s="56"/>
      <c r="PIX36" s="56"/>
      <c r="PIY36" s="56"/>
      <c r="PIZ36" s="56"/>
      <c r="PJA36" s="56"/>
      <c r="PJB36" s="56"/>
      <c r="PJC36" s="56"/>
      <c r="PJD36" s="56"/>
      <c r="PJE36" s="56"/>
      <c r="PJF36" s="56"/>
      <c r="PJG36" s="56"/>
      <c r="PJH36" s="56"/>
      <c r="PJI36" s="56"/>
      <c r="PJJ36" s="56"/>
      <c r="PJK36" s="56"/>
      <c r="PJL36" s="56"/>
      <c r="PJM36" s="56"/>
      <c r="PJN36" s="56"/>
      <c r="PJO36" s="56"/>
      <c r="PJP36" s="56"/>
      <c r="PJQ36" s="56"/>
      <c r="PJR36" s="56"/>
      <c r="PJS36" s="56"/>
      <c r="PJT36" s="56"/>
      <c r="PJU36" s="56"/>
      <c r="PJV36" s="56"/>
      <c r="PJW36" s="56"/>
      <c r="PJX36" s="56"/>
      <c r="PJY36" s="56"/>
      <c r="PJZ36" s="56"/>
      <c r="PKA36" s="56"/>
      <c r="PKB36" s="56"/>
      <c r="PKC36" s="56"/>
      <c r="PKD36" s="56"/>
      <c r="PKE36" s="56"/>
      <c r="PKF36" s="56"/>
      <c r="PKG36" s="56"/>
      <c r="PKH36" s="56"/>
      <c r="PKI36" s="56"/>
      <c r="PKJ36" s="56"/>
      <c r="PKK36" s="56"/>
      <c r="PKL36" s="56"/>
      <c r="PKM36" s="56"/>
      <c r="PKN36" s="56"/>
      <c r="PKO36" s="56"/>
      <c r="PKP36" s="56"/>
      <c r="PKQ36" s="56"/>
      <c r="PKR36" s="56"/>
      <c r="PKS36" s="56"/>
      <c r="PKT36" s="56"/>
      <c r="PKU36" s="56"/>
      <c r="PKV36" s="56"/>
      <c r="PKW36" s="56"/>
      <c r="PKX36" s="56"/>
      <c r="PKY36" s="56"/>
      <c r="PKZ36" s="56"/>
      <c r="PLA36" s="56"/>
      <c r="PLB36" s="56"/>
      <c r="PLC36" s="56"/>
      <c r="PLD36" s="56"/>
      <c r="PLE36" s="56"/>
      <c r="PLF36" s="56"/>
      <c r="PLG36" s="56"/>
      <c r="PLH36" s="56"/>
      <c r="PLI36" s="56"/>
      <c r="PLJ36" s="56"/>
      <c r="PLK36" s="56"/>
      <c r="PLL36" s="56"/>
      <c r="PLM36" s="56"/>
      <c r="PLN36" s="56"/>
      <c r="PLO36" s="56"/>
      <c r="PLP36" s="56"/>
      <c r="PLQ36" s="56"/>
      <c r="PLR36" s="56"/>
      <c r="PLS36" s="56"/>
      <c r="PLT36" s="56"/>
      <c r="PLU36" s="56"/>
      <c r="PLV36" s="56"/>
      <c r="PLW36" s="56"/>
      <c r="PLX36" s="56"/>
      <c r="PLY36" s="56"/>
      <c r="PLZ36" s="56"/>
      <c r="PMA36" s="56"/>
      <c r="PMB36" s="56"/>
      <c r="PMC36" s="56"/>
      <c r="PMD36" s="56"/>
      <c r="PME36" s="56"/>
      <c r="PMF36" s="56"/>
      <c r="PMG36" s="56"/>
      <c r="PMH36" s="56"/>
      <c r="PMI36" s="56"/>
      <c r="PMJ36" s="56"/>
      <c r="PMK36" s="56"/>
      <c r="PML36" s="56"/>
      <c r="PMM36" s="56"/>
      <c r="PMN36" s="56"/>
      <c r="PMO36" s="56"/>
      <c r="PMP36" s="56"/>
      <c r="PMQ36" s="56"/>
      <c r="PMR36" s="56"/>
      <c r="PMS36" s="56"/>
      <c r="PMT36" s="56"/>
      <c r="PMU36" s="56"/>
      <c r="PMV36" s="56"/>
      <c r="PMW36" s="56"/>
      <c r="PMX36" s="56"/>
      <c r="PMY36" s="56"/>
      <c r="PMZ36" s="56"/>
      <c r="PNA36" s="56"/>
      <c r="PNB36" s="56"/>
      <c r="PNC36" s="56"/>
      <c r="PND36" s="56"/>
      <c r="PNE36" s="56"/>
      <c r="PNF36" s="56"/>
      <c r="PNG36" s="56"/>
      <c r="PNH36" s="56"/>
      <c r="PNI36" s="56"/>
      <c r="PNJ36" s="56"/>
      <c r="PNK36" s="56"/>
      <c r="PNL36" s="56"/>
      <c r="PNM36" s="56"/>
      <c r="PNN36" s="56"/>
      <c r="PNO36" s="56"/>
      <c r="PNP36" s="56"/>
      <c r="PNQ36" s="56"/>
      <c r="PNR36" s="56"/>
      <c r="PNS36" s="56"/>
      <c r="PNT36" s="56"/>
      <c r="PNU36" s="56"/>
      <c r="PNV36" s="56"/>
      <c r="PNW36" s="56"/>
      <c r="PNX36" s="56"/>
      <c r="PNY36" s="56"/>
      <c r="PNZ36" s="56"/>
      <c r="POA36" s="56"/>
      <c r="POB36" s="56"/>
      <c r="POC36" s="56"/>
      <c r="POD36" s="56"/>
      <c r="POE36" s="56"/>
      <c r="POF36" s="56"/>
      <c r="POG36" s="56"/>
      <c r="POH36" s="56"/>
      <c r="POI36" s="56"/>
      <c r="POJ36" s="56"/>
      <c r="POK36" s="56"/>
      <c r="POL36" s="56"/>
      <c r="POM36" s="56"/>
      <c r="PON36" s="56"/>
      <c r="POO36" s="56"/>
      <c r="POP36" s="56"/>
      <c r="POQ36" s="56"/>
      <c r="POR36" s="56"/>
      <c r="POS36" s="56"/>
      <c r="POT36" s="56"/>
      <c r="POU36" s="56"/>
      <c r="POV36" s="56"/>
      <c r="POW36" s="56"/>
      <c r="POX36" s="56"/>
      <c r="POY36" s="56"/>
      <c r="POZ36" s="56"/>
      <c r="PPA36" s="56"/>
      <c r="PPB36" s="56"/>
      <c r="PPC36" s="56"/>
      <c r="PPD36" s="56"/>
      <c r="PPE36" s="56"/>
      <c r="PPF36" s="56"/>
      <c r="PPG36" s="56"/>
      <c r="PPH36" s="56"/>
      <c r="PPI36" s="56"/>
      <c r="PPJ36" s="56"/>
      <c r="PPK36" s="56"/>
      <c r="PPL36" s="56"/>
      <c r="PPM36" s="56"/>
      <c r="PPN36" s="56"/>
      <c r="PPO36" s="56"/>
      <c r="PPP36" s="56"/>
      <c r="PPQ36" s="56"/>
      <c r="PPR36" s="56"/>
      <c r="PPS36" s="56"/>
      <c r="PPT36" s="56"/>
      <c r="PPU36" s="56"/>
      <c r="PPV36" s="56"/>
      <c r="PPW36" s="56"/>
      <c r="PPX36" s="56"/>
      <c r="PPY36" s="56"/>
      <c r="PPZ36" s="56"/>
      <c r="PQA36" s="56"/>
      <c r="PQB36" s="56"/>
      <c r="PQC36" s="56"/>
      <c r="PQD36" s="56"/>
      <c r="PQE36" s="56"/>
      <c r="PQF36" s="56"/>
      <c r="PQG36" s="56"/>
      <c r="PQH36" s="56"/>
      <c r="PQI36" s="56"/>
      <c r="PQJ36" s="56"/>
      <c r="PQK36" s="56"/>
      <c r="PQL36" s="56"/>
      <c r="PQM36" s="56"/>
      <c r="PQN36" s="56"/>
      <c r="PQO36" s="56"/>
      <c r="PQP36" s="56"/>
      <c r="PQQ36" s="56"/>
      <c r="PQR36" s="56"/>
      <c r="PQS36" s="56"/>
      <c r="PQT36" s="56"/>
      <c r="PQU36" s="56"/>
      <c r="PQV36" s="56"/>
      <c r="PQW36" s="56"/>
      <c r="PQX36" s="56"/>
      <c r="PQY36" s="56"/>
      <c r="PQZ36" s="56"/>
      <c r="PRA36" s="56"/>
      <c r="PRB36" s="56"/>
      <c r="PRC36" s="56"/>
      <c r="PRD36" s="56"/>
      <c r="PRE36" s="56"/>
      <c r="PRF36" s="56"/>
      <c r="PRG36" s="56"/>
      <c r="PRH36" s="56"/>
      <c r="PRI36" s="56"/>
      <c r="PRJ36" s="56"/>
      <c r="PRK36" s="56"/>
      <c r="PRL36" s="56"/>
      <c r="PRM36" s="56"/>
      <c r="PRN36" s="56"/>
      <c r="PRO36" s="56"/>
      <c r="PRP36" s="56"/>
      <c r="PRQ36" s="56"/>
      <c r="PRR36" s="56"/>
      <c r="PRS36" s="56"/>
      <c r="PRT36" s="56"/>
      <c r="PRU36" s="56"/>
      <c r="PRV36" s="56"/>
      <c r="PRW36" s="56"/>
      <c r="PRX36" s="56"/>
      <c r="PRY36" s="56"/>
      <c r="PRZ36" s="56"/>
      <c r="PSA36" s="56"/>
      <c r="PSB36" s="56"/>
      <c r="PSC36" s="56"/>
      <c r="PSD36" s="56"/>
      <c r="PSE36" s="56"/>
      <c r="PSF36" s="56"/>
      <c r="PSG36" s="56"/>
      <c r="PSH36" s="56"/>
      <c r="PSI36" s="56"/>
      <c r="PSJ36" s="56"/>
      <c r="PSK36" s="56"/>
      <c r="PSL36" s="56"/>
      <c r="PSM36" s="56"/>
      <c r="PSN36" s="56"/>
      <c r="PSO36" s="56"/>
      <c r="PSP36" s="56"/>
      <c r="PSQ36" s="56"/>
      <c r="PSR36" s="56"/>
      <c r="PSS36" s="56"/>
      <c r="PST36" s="56"/>
      <c r="PSU36" s="56"/>
      <c r="PSV36" s="56"/>
      <c r="PSW36" s="56"/>
      <c r="PSX36" s="56"/>
      <c r="PSY36" s="56"/>
      <c r="PSZ36" s="56"/>
      <c r="PTA36" s="56"/>
      <c r="PTB36" s="56"/>
      <c r="PTC36" s="56"/>
      <c r="PTD36" s="56"/>
      <c r="PTE36" s="56"/>
      <c r="PTF36" s="56"/>
      <c r="PTG36" s="56"/>
      <c r="PTH36" s="56"/>
      <c r="PTI36" s="56"/>
      <c r="PTJ36" s="56"/>
      <c r="PTK36" s="56"/>
      <c r="PTL36" s="56"/>
      <c r="PTM36" s="56"/>
      <c r="PTN36" s="56"/>
      <c r="PTO36" s="56"/>
      <c r="PTP36" s="56"/>
      <c r="PTQ36" s="56"/>
      <c r="PTR36" s="56"/>
      <c r="PTS36" s="56"/>
      <c r="PTT36" s="56"/>
      <c r="PTU36" s="56"/>
      <c r="PTV36" s="56"/>
      <c r="PTW36" s="56"/>
      <c r="PTX36" s="56"/>
      <c r="PTY36" s="56"/>
      <c r="PTZ36" s="56"/>
      <c r="PUA36" s="56"/>
      <c r="PUB36" s="56"/>
      <c r="PUC36" s="56"/>
      <c r="PUD36" s="56"/>
      <c r="PUE36" s="56"/>
      <c r="PUF36" s="56"/>
      <c r="PUG36" s="56"/>
      <c r="PUH36" s="56"/>
      <c r="PUI36" s="56"/>
      <c r="PUJ36" s="56"/>
      <c r="PUK36" s="56"/>
      <c r="PUL36" s="56"/>
      <c r="PUM36" s="56"/>
      <c r="PUN36" s="56"/>
      <c r="PUO36" s="56"/>
      <c r="PUP36" s="56"/>
      <c r="PUQ36" s="56"/>
      <c r="PUR36" s="56"/>
      <c r="PUS36" s="56"/>
      <c r="PUT36" s="56"/>
      <c r="PUU36" s="56"/>
      <c r="PUV36" s="56"/>
      <c r="PUW36" s="56"/>
      <c r="PUX36" s="56"/>
      <c r="PUY36" s="56"/>
      <c r="PUZ36" s="56"/>
      <c r="PVA36" s="56"/>
      <c r="PVB36" s="56"/>
      <c r="PVC36" s="56"/>
      <c r="PVD36" s="56"/>
      <c r="PVE36" s="56"/>
      <c r="PVF36" s="56"/>
      <c r="PVG36" s="56"/>
      <c r="PVH36" s="56"/>
      <c r="PVI36" s="56"/>
      <c r="PVJ36" s="56"/>
      <c r="PVK36" s="56"/>
      <c r="PVL36" s="56"/>
      <c r="PVM36" s="56"/>
      <c r="PVN36" s="56"/>
      <c r="PVO36" s="56"/>
      <c r="PVP36" s="56"/>
      <c r="PVQ36" s="56"/>
      <c r="PVR36" s="56"/>
      <c r="PVS36" s="56"/>
      <c r="PVT36" s="56"/>
      <c r="PVU36" s="56"/>
      <c r="PVV36" s="56"/>
      <c r="PVW36" s="56"/>
      <c r="PVX36" s="56"/>
      <c r="PVY36" s="56"/>
      <c r="PVZ36" s="56"/>
      <c r="PWA36" s="56"/>
      <c r="PWB36" s="56"/>
      <c r="PWC36" s="56"/>
      <c r="PWD36" s="56"/>
      <c r="PWE36" s="56"/>
      <c r="PWF36" s="56"/>
      <c r="PWG36" s="56"/>
      <c r="PWH36" s="56"/>
      <c r="PWI36" s="56"/>
      <c r="PWJ36" s="56"/>
      <c r="PWK36" s="56"/>
      <c r="PWL36" s="56"/>
      <c r="PWM36" s="56"/>
      <c r="PWN36" s="56"/>
      <c r="PWO36" s="56"/>
      <c r="PWP36" s="56"/>
      <c r="PWQ36" s="56"/>
      <c r="PWR36" s="56"/>
      <c r="PWS36" s="56"/>
      <c r="PWT36" s="56"/>
      <c r="PWU36" s="56"/>
      <c r="PWV36" s="56"/>
      <c r="PWW36" s="56"/>
      <c r="PWX36" s="56"/>
      <c r="PWY36" s="56"/>
      <c r="PWZ36" s="56"/>
      <c r="PXA36" s="56"/>
      <c r="PXB36" s="56"/>
      <c r="PXC36" s="56"/>
      <c r="PXD36" s="56"/>
      <c r="PXE36" s="56"/>
      <c r="PXF36" s="56"/>
      <c r="PXG36" s="56"/>
      <c r="PXH36" s="56"/>
      <c r="PXI36" s="56"/>
      <c r="PXJ36" s="56"/>
      <c r="PXK36" s="56"/>
      <c r="PXL36" s="56"/>
      <c r="PXM36" s="56"/>
      <c r="PXN36" s="56"/>
      <c r="PXO36" s="56"/>
      <c r="PXP36" s="56"/>
      <c r="PXQ36" s="56"/>
      <c r="PXR36" s="56"/>
      <c r="PXS36" s="56"/>
      <c r="PXT36" s="56"/>
      <c r="PXU36" s="56"/>
      <c r="PXV36" s="56"/>
      <c r="PXW36" s="56"/>
      <c r="PXX36" s="56"/>
      <c r="PXY36" s="56"/>
      <c r="PXZ36" s="56"/>
      <c r="PYA36" s="56"/>
      <c r="PYB36" s="56"/>
      <c r="PYC36" s="56"/>
      <c r="PYD36" s="56"/>
      <c r="PYE36" s="56"/>
      <c r="PYF36" s="56"/>
      <c r="PYG36" s="56"/>
      <c r="PYH36" s="56"/>
      <c r="PYI36" s="56"/>
      <c r="PYJ36" s="56"/>
      <c r="PYK36" s="56"/>
      <c r="PYL36" s="56"/>
      <c r="PYM36" s="56"/>
      <c r="PYN36" s="56"/>
      <c r="PYO36" s="56"/>
      <c r="PYP36" s="56"/>
      <c r="PYQ36" s="56"/>
      <c r="PYR36" s="56"/>
      <c r="PYS36" s="56"/>
      <c r="PYT36" s="56"/>
      <c r="PYU36" s="56"/>
      <c r="PYV36" s="56"/>
      <c r="PYW36" s="56"/>
      <c r="PYX36" s="56"/>
      <c r="PYY36" s="56"/>
      <c r="PYZ36" s="56"/>
      <c r="PZA36" s="56"/>
      <c r="PZB36" s="56"/>
      <c r="PZC36" s="56"/>
      <c r="PZD36" s="56"/>
      <c r="PZE36" s="56"/>
      <c r="PZF36" s="56"/>
      <c r="PZG36" s="56"/>
      <c r="PZH36" s="56"/>
      <c r="PZI36" s="56"/>
      <c r="PZJ36" s="56"/>
      <c r="PZK36" s="56"/>
      <c r="PZL36" s="56"/>
      <c r="PZM36" s="56"/>
      <c r="PZN36" s="56"/>
      <c r="PZO36" s="56"/>
      <c r="PZP36" s="56"/>
      <c r="PZQ36" s="56"/>
      <c r="PZR36" s="56"/>
      <c r="PZS36" s="56"/>
      <c r="PZT36" s="56"/>
      <c r="PZU36" s="56"/>
      <c r="PZV36" s="56"/>
      <c r="PZW36" s="56"/>
      <c r="PZX36" s="56"/>
      <c r="PZY36" s="56"/>
      <c r="PZZ36" s="56"/>
      <c r="QAA36" s="56"/>
      <c r="QAB36" s="56"/>
      <c r="QAC36" s="56"/>
      <c r="QAD36" s="56"/>
      <c r="QAE36" s="56"/>
      <c r="QAF36" s="56"/>
      <c r="QAG36" s="56"/>
      <c r="QAH36" s="56"/>
      <c r="QAI36" s="56"/>
      <c r="QAJ36" s="56"/>
      <c r="QAK36" s="56"/>
      <c r="QAL36" s="56"/>
      <c r="QAM36" s="56"/>
      <c r="QAN36" s="56"/>
      <c r="QAO36" s="56"/>
      <c r="QAP36" s="56"/>
      <c r="QAQ36" s="56"/>
      <c r="QAR36" s="56"/>
      <c r="QAS36" s="56"/>
      <c r="QAT36" s="56"/>
      <c r="QAU36" s="56"/>
      <c r="QAV36" s="56"/>
      <c r="QAW36" s="56"/>
      <c r="QAX36" s="56"/>
      <c r="QAY36" s="56"/>
      <c r="QAZ36" s="56"/>
      <c r="QBA36" s="56"/>
      <c r="QBB36" s="56"/>
      <c r="QBC36" s="56"/>
      <c r="QBD36" s="56"/>
      <c r="QBE36" s="56"/>
      <c r="QBF36" s="56"/>
      <c r="QBG36" s="56"/>
      <c r="QBH36" s="56"/>
      <c r="QBI36" s="56"/>
      <c r="QBJ36" s="56"/>
      <c r="QBK36" s="56"/>
      <c r="QBL36" s="56"/>
      <c r="QBM36" s="56"/>
      <c r="QBN36" s="56"/>
      <c r="QBO36" s="56"/>
      <c r="QBP36" s="56"/>
      <c r="QBQ36" s="56"/>
      <c r="QBR36" s="56"/>
      <c r="QBS36" s="56"/>
      <c r="QBT36" s="56"/>
      <c r="QBU36" s="56"/>
      <c r="QBV36" s="56"/>
      <c r="QBW36" s="56"/>
      <c r="QBX36" s="56"/>
      <c r="QBY36" s="56"/>
      <c r="QBZ36" s="56"/>
      <c r="QCA36" s="56"/>
      <c r="QCB36" s="56"/>
      <c r="QCC36" s="56"/>
      <c r="QCD36" s="56"/>
      <c r="QCE36" s="56"/>
      <c r="QCF36" s="56"/>
      <c r="QCG36" s="56"/>
      <c r="QCH36" s="56"/>
      <c r="QCI36" s="56"/>
      <c r="QCJ36" s="56"/>
      <c r="QCK36" s="56"/>
      <c r="QCL36" s="56"/>
      <c r="QCM36" s="56"/>
      <c r="QCN36" s="56"/>
      <c r="QCO36" s="56"/>
      <c r="QCP36" s="56"/>
      <c r="QCQ36" s="56"/>
      <c r="QCR36" s="56"/>
      <c r="QCS36" s="56"/>
      <c r="QCT36" s="56"/>
      <c r="QCU36" s="56"/>
      <c r="QCV36" s="56"/>
      <c r="QCW36" s="56"/>
      <c r="QCX36" s="56"/>
      <c r="QCY36" s="56"/>
      <c r="QCZ36" s="56"/>
      <c r="QDA36" s="56"/>
      <c r="QDB36" s="56"/>
      <c r="QDC36" s="56"/>
      <c r="QDD36" s="56"/>
      <c r="QDE36" s="56"/>
      <c r="QDF36" s="56"/>
      <c r="QDG36" s="56"/>
      <c r="QDH36" s="56"/>
      <c r="QDI36" s="56"/>
      <c r="QDJ36" s="56"/>
      <c r="QDK36" s="56"/>
      <c r="QDL36" s="56"/>
      <c r="QDM36" s="56"/>
      <c r="QDN36" s="56"/>
      <c r="QDO36" s="56"/>
      <c r="QDP36" s="56"/>
      <c r="QDQ36" s="56"/>
      <c r="QDR36" s="56"/>
      <c r="QDS36" s="56"/>
      <c r="QDT36" s="56"/>
      <c r="QDU36" s="56"/>
      <c r="QDV36" s="56"/>
      <c r="QDW36" s="56"/>
      <c r="QDX36" s="56"/>
      <c r="QDY36" s="56"/>
      <c r="QDZ36" s="56"/>
      <c r="QEA36" s="56"/>
      <c r="QEB36" s="56"/>
      <c r="QEC36" s="56"/>
      <c r="QED36" s="56"/>
      <c r="QEE36" s="56"/>
      <c r="QEF36" s="56"/>
      <c r="QEG36" s="56"/>
      <c r="QEH36" s="56"/>
      <c r="QEI36" s="56"/>
      <c r="QEJ36" s="56"/>
      <c r="QEK36" s="56"/>
      <c r="QEL36" s="56"/>
      <c r="QEM36" s="56"/>
      <c r="QEN36" s="56"/>
      <c r="QEO36" s="56"/>
      <c r="QEP36" s="56"/>
      <c r="QEQ36" s="56"/>
      <c r="QER36" s="56"/>
      <c r="QES36" s="56"/>
      <c r="QET36" s="56"/>
      <c r="QEU36" s="56"/>
      <c r="QEV36" s="56"/>
      <c r="QEW36" s="56"/>
      <c r="QEX36" s="56"/>
      <c r="QEY36" s="56"/>
      <c r="QEZ36" s="56"/>
      <c r="QFA36" s="56"/>
      <c r="QFB36" s="56"/>
      <c r="QFC36" s="56"/>
      <c r="QFD36" s="56"/>
      <c r="QFE36" s="56"/>
      <c r="QFF36" s="56"/>
      <c r="QFG36" s="56"/>
      <c r="QFH36" s="56"/>
      <c r="QFI36" s="56"/>
      <c r="QFJ36" s="56"/>
      <c r="QFK36" s="56"/>
      <c r="QFL36" s="56"/>
      <c r="QFM36" s="56"/>
      <c r="QFN36" s="56"/>
      <c r="QFO36" s="56"/>
      <c r="QFP36" s="56"/>
      <c r="QFQ36" s="56"/>
      <c r="QFR36" s="56"/>
      <c r="QFS36" s="56"/>
      <c r="QFT36" s="56"/>
      <c r="QFU36" s="56"/>
      <c r="QFV36" s="56"/>
      <c r="QFW36" s="56"/>
      <c r="QFX36" s="56"/>
      <c r="QFY36" s="56"/>
      <c r="QFZ36" s="56"/>
      <c r="QGA36" s="56"/>
      <c r="QGB36" s="56"/>
      <c r="QGC36" s="56"/>
      <c r="QGD36" s="56"/>
      <c r="QGE36" s="56"/>
      <c r="QGF36" s="56"/>
      <c r="QGG36" s="56"/>
      <c r="QGH36" s="56"/>
      <c r="QGI36" s="56"/>
      <c r="QGJ36" s="56"/>
      <c r="QGK36" s="56"/>
      <c r="QGL36" s="56"/>
      <c r="QGM36" s="56"/>
      <c r="QGN36" s="56"/>
      <c r="QGO36" s="56"/>
      <c r="QGP36" s="56"/>
      <c r="QGQ36" s="56"/>
      <c r="QGR36" s="56"/>
      <c r="QGS36" s="56"/>
      <c r="QGT36" s="56"/>
      <c r="QGU36" s="56"/>
      <c r="QGV36" s="56"/>
      <c r="QGW36" s="56"/>
      <c r="QGX36" s="56"/>
      <c r="QGY36" s="56"/>
      <c r="QGZ36" s="56"/>
      <c r="QHA36" s="56"/>
      <c r="QHB36" s="56"/>
      <c r="QHC36" s="56"/>
      <c r="QHD36" s="56"/>
      <c r="QHE36" s="56"/>
      <c r="QHF36" s="56"/>
      <c r="QHG36" s="56"/>
      <c r="QHH36" s="56"/>
      <c r="QHI36" s="56"/>
      <c r="QHJ36" s="56"/>
      <c r="QHK36" s="56"/>
      <c r="QHL36" s="56"/>
      <c r="QHM36" s="56"/>
      <c r="QHN36" s="56"/>
      <c r="QHO36" s="56"/>
      <c r="QHP36" s="56"/>
      <c r="QHQ36" s="56"/>
      <c r="QHR36" s="56"/>
      <c r="QHS36" s="56"/>
      <c r="QHT36" s="56"/>
      <c r="QHU36" s="56"/>
      <c r="QHV36" s="56"/>
      <c r="QHW36" s="56"/>
      <c r="QHX36" s="56"/>
      <c r="QHY36" s="56"/>
      <c r="QHZ36" s="56"/>
      <c r="QIA36" s="56"/>
      <c r="QIB36" s="56"/>
      <c r="QIC36" s="56"/>
      <c r="QID36" s="56"/>
      <c r="QIE36" s="56"/>
      <c r="QIF36" s="56"/>
      <c r="QIG36" s="56"/>
      <c r="QIH36" s="56"/>
      <c r="QII36" s="56"/>
      <c r="QIJ36" s="56"/>
      <c r="QIK36" s="56"/>
      <c r="QIL36" s="56"/>
      <c r="QIM36" s="56"/>
      <c r="QIN36" s="56"/>
      <c r="QIO36" s="56"/>
      <c r="QIP36" s="56"/>
      <c r="QIQ36" s="56"/>
      <c r="QIR36" s="56"/>
      <c r="QIS36" s="56"/>
      <c r="QIT36" s="56"/>
      <c r="QIU36" s="56"/>
      <c r="QIV36" s="56"/>
      <c r="QIW36" s="56"/>
      <c r="QIX36" s="56"/>
      <c r="QIY36" s="56"/>
      <c r="QIZ36" s="56"/>
      <c r="QJA36" s="56"/>
      <c r="QJB36" s="56"/>
      <c r="QJC36" s="56"/>
      <c r="QJD36" s="56"/>
      <c r="QJE36" s="56"/>
      <c r="QJF36" s="56"/>
      <c r="QJG36" s="56"/>
      <c r="QJH36" s="56"/>
      <c r="QJI36" s="56"/>
      <c r="QJJ36" s="56"/>
      <c r="QJK36" s="56"/>
      <c r="QJL36" s="56"/>
      <c r="QJM36" s="56"/>
      <c r="QJN36" s="56"/>
      <c r="QJO36" s="56"/>
      <c r="QJP36" s="56"/>
      <c r="QJQ36" s="56"/>
      <c r="QJR36" s="56"/>
      <c r="QJS36" s="56"/>
      <c r="QJT36" s="56"/>
      <c r="QJU36" s="56"/>
      <c r="QJV36" s="56"/>
      <c r="QJW36" s="56"/>
      <c r="QJX36" s="56"/>
      <c r="QJY36" s="56"/>
      <c r="QJZ36" s="56"/>
      <c r="QKA36" s="56"/>
      <c r="QKB36" s="56"/>
      <c r="QKC36" s="56"/>
      <c r="QKD36" s="56"/>
      <c r="QKE36" s="56"/>
      <c r="QKF36" s="56"/>
      <c r="QKG36" s="56"/>
      <c r="QKH36" s="56"/>
      <c r="QKI36" s="56"/>
      <c r="QKJ36" s="56"/>
      <c r="QKK36" s="56"/>
      <c r="QKL36" s="56"/>
      <c r="QKM36" s="56"/>
      <c r="QKN36" s="56"/>
      <c r="QKO36" s="56"/>
      <c r="QKP36" s="56"/>
      <c r="QKQ36" s="56"/>
      <c r="QKR36" s="56"/>
      <c r="QKS36" s="56"/>
      <c r="QKT36" s="56"/>
      <c r="QKU36" s="56"/>
      <c r="QKV36" s="56"/>
      <c r="QKW36" s="56"/>
      <c r="QKX36" s="56"/>
      <c r="QKY36" s="56"/>
      <c r="QKZ36" s="56"/>
      <c r="QLA36" s="56"/>
      <c r="QLB36" s="56"/>
      <c r="QLC36" s="56"/>
      <c r="QLD36" s="56"/>
      <c r="QLE36" s="56"/>
      <c r="QLF36" s="56"/>
      <c r="QLG36" s="56"/>
      <c r="QLH36" s="56"/>
      <c r="QLI36" s="56"/>
      <c r="QLJ36" s="56"/>
      <c r="QLK36" s="56"/>
      <c r="QLL36" s="56"/>
      <c r="QLM36" s="56"/>
      <c r="QLN36" s="56"/>
      <c r="QLO36" s="56"/>
      <c r="QLP36" s="56"/>
      <c r="QLQ36" s="56"/>
      <c r="QLR36" s="56"/>
      <c r="QLS36" s="56"/>
      <c r="QLT36" s="56"/>
      <c r="QLU36" s="56"/>
      <c r="QLV36" s="56"/>
      <c r="QLW36" s="56"/>
      <c r="QLX36" s="56"/>
      <c r="QLY36" s="56"/>
      <c r="QLZ36" s="56"/>
      <c r="QMA36" s="56"/>
      <c r="QMB36" s="56"/>
      <c r="QMC36" s="56"/>
      <c r="QMD36" s="56"/>
      <c r="QME36" s="56"/>
      <c r="QMF36" s="56"/>
      <c r="QMG36" s="56"/>
      <c r="QMH36" s="56"/>
      <c r="QMI36" s="56"/>
      <c r="QMJ36" s="56"/>
      <c r="QMK36" s="56"/>
      <c r="QML36" s="56"/>
      <c r="QMM36" s="56"/>
      <c r="QMN36" s="56"/>
      <c r="QMO36" s="56"/>
      <c r="QMP36" s="56"/>
      <c r="QMQ36" s="56"/>
      <c r="QMR36" s="56"/>
      <c r="QMS36" s="56"/>
      <c r="QMT36" s="56"/>
      <c r="QMU36" s="56"/>
      <c r="QMV36" s="56"/>
      <c r="QMW36" s="56"/>
      <c r="QMX36" s="56"/>
      <c r="QMY36" s="56"/>
      <c r="QMZ36" s="56"/>
      <c r="QNA36" s="56"/>
      <c r="QNB36" s="56"/>
      <c r="QNC36" s="56"/>
      <c r="QND36" s="56"/>
      <c r="QNE36" s="56"/>
      <c r="QNF36" s="56"/>
      <c r="QNG36" s="56"/>
      <c r="QNH36" s="56"/>
      <c r="QNI36" s="56"/>
      <c r="QNJ36" s="56"/>
      <c r="QNK36" s="56"/>
      <c r="QNL36" s="56"/>
      <c r="QNM36" s="56"/>
      <c r="QNN36" s="56"/>
      <c r="QNO36" s="56"/>
      <c r="QNP36" s="56"/>
      <c r="QNQ36" s="56"/>
      <c r="QNR36" s="56"/>
      <c r="QNS36" s="56"/>
      <c r="QNT36" s="56"/>
      <c r="QNU36" s="56"/>
      <c r="QNV36" s="56"/>
      <c r="QNW36" s="56"/>
      <c r="QNX36" s="56"/>
      <c r="QNY36" s="56"/>
      <c r="QNZ36" s="56"/>
      <c r="QOA36" s="56"/>
      <c r="QOB36" s="56"/>
      <c r="QOC36" s="56"/>
      <c r="QOD36" s="56"/>
      <c r="QOE36" s="56"/>
      <c r="QOF36" s="56"/>
      <c r="QOG36" s="56"/>
      <c r="QOH36" s="56"/>
      <c r="QOI36" s="56"/>
      <c r="QOJ36" s="56"/>
      <c r="QOK36" s="56"/>
      <c r="QOL36" s="56"/>
      <c r="QOM36" s="56"/>
      <c r="QON36" s="56"/>
      <c r="QOO36" s="56"/>
      <c r="QOP36" s="56"/>
      <c r="QOQ36" s="56"/>
      <c r="QOR36" s="56"/>
      <c r="QOS36" s="56"/>
      <c r="QOT36" s="56"/>
      <c r="QOU36" s="56"/>
      <c r="QOV36" s="56"/>
      <c r="QOW36" s="56"/>
      <c r="QOX36" s="56"/>
      <c r="QOY36" s="56"/>
      <c r="QOZ36" s="56"/>
      <c r="QPA36" s="56"/>
      <c r="QPB36" s="56"/>
      <c r="QPC36" s="56"/>
      <c r="QPD36" s="56"/>
      <c r="QPE36" s="56"/>
      <c r="QPF36" s="56"/>
      <c r="QPG36" s="56"/>
      <c r="QPH36" s="56"/>
      <c r="QPI36" s="56"/>
      <c r="QPJ36" s="56"/>
      <c r="QPK36" s="56"/>
      <c r="QPL36" s="56"/>
      <c r="QPM36" s="56"/>
      <c r="QPN36" s="56"/>
      <c r="QPO36" s="56"/>
      <c r="QPP36" s="56"/>
      <c r="QPQ36" s="56"/>
      <c r="QPR36" s="56"/>
      <c r="QPS36" s="56"/>
      <c r="QPT36" s="56"/>
      <c r="QPU36" s="56"/>
      <c r="QPV36" s="56"/>
      <c r="QPW36" s="56"/>
      <c r="QPX36" s="56"/>
      <c r="QPY36" s="56"/>
      <c r="QPZ36" s="56"/>
      <c r="QQA36" s="56"/>
      <c r="QQB36" s="56"/>
      <c r="QQC36" s="56"/>
      <c r="QQD36" s="56"/>
      <c r="QQE36" s="56"/>
      <c r="QQF36" s="56"/>
      <c r="QQG36" s="56"/>
      <c r="QQH36" s="56"/>
      <c r="QQI36" s="56"/>
      <c r="QQJ36" s="56"/>
      <c r="QQK36" s="56"/>
      <c r="QQL36" s="56"/>
      <c r="QQM36" s="56"/>
      <c r="QQN36" s="56"/>
      <c r="QQO36" s="56"/>
      <c r="QQP36" s="56"/>
      <c r="QQQ36" s="56"/>
      <c r="QQR36" s="56"/>
      <c r="QQS36" s="56"/>
      <c r="QQT36" s="56"/>
      <c r="QQU36" s="56"/>
      <c r="QQV36" s="56"/>
      <c r="QQW36" s="56"/>
      <c r="QQX36" s="56"/>
      <c r="QQY36" s="56"/>
      <c r="QQZ36" s="56"/>
      <c r="QRA36" s="56"/>
      <c r="QRB36" s="56"/>
      <c r="QRC36" s="56"/>
      <c r="QRD36" s="56"/>
      <c r="QRE36" s="56"/>
      <c r="QRF36" s="56"/>
      <c r="QRG36" s="56"/>
      <c r="QRH36" s="56"/>
      <c r="QRI36" s="56"/>
      <c r="QRJ36" s="56"/>
      <c r="QRK36" s="56"/>
      <c r="QRL36" s="56"/>
      <c r="QRM36" s="56"/>
      <c r="QRN36" s="56"/>
      <c r="QRO36" s="56"/>
      <c r="QRP36" s="56"/>
      <c r="QRQ36" s="56"/>
      <c r="QRR36" s="56"/>
      <c r="QRS36" s="56"/>
      <c r="QRT36" s="56"/>
      <c r="QRU36" s="56"/>
      <c r="QRV36" s="56"/>
      <c r="QRW36" s="56"/>
      <c r="QRX36" s="56"/>
      <c r="QRY36" s="56"/>
      <c r="QRZ36" s="56"/>
      <c r="QSA36" s="56"/>
      <c r="QSB36" s="56"/>
      <c r="QSC36" s="56"/>
      <c r="QSD36" s="56"/>
      <c r="QSE36" s="56"/>
      <c r="QSF36" s="56"/>
      <c r="QSG36" s="56"/>
      <c r="QSH36" s="56"/>
      <c r="QSI36" s="56"/>
      <c r="QSJ36" s="56"/>
      <c r="QSK36" s="56"/>
      <c r="QSL36" s="56"/>
      <c r="QSM36" s="56"/>
      <c r="QSN36" s="56"/>
      <c r="QSO36" s="56"/>
      <c r="QSP36" s="56"/>
      <c r="QSQ36" s="56"/>
      <c r="QSR36" s="56"/>
      <c r="QSS36" s="56"/>
      <c r="QST36" s="56"/>
      <c r="QSU36" s="56"/>
      <c r="QSV36" s="56"/>
      <c r="QSW36" s="56"/>
      <c r="QSX36" s="56"/>
      <c r="QSY36" s="56"/>
      <c r="QSZ36" s="56"/>
      <c r="QTA36" s="56"/>
      <c r="QTB36" s="56"/>
      <c r="QTC36" s="56"/>
      <c r="QTD36" s="56"/>
      <c r="QTE36" s="56"/>
      <c r="QTF36" s="56"/>
      <c r="QTG36" s="56"/>
      <c r="QTH36" s="56"/>
      <c r="QTI36" s="56"/>
      <c r="QTJ36" s="56"/>
      <c r="QTK36" s="56"/>
      <c r="QTL36" s="56"/>
      <c r="QTM36" s="56"/>
      <c r="QTN36" s="56"/>
      <c r="QTO36" s="56"/>
      <c r="QTP36" s="56"/>
      <c r="QTQ36" s="56"/>
      <c r="QTR36" s="56"/>
      <c r="QTS36" s="56"/>
      <c r="QTT36" s="56"/>
      <c r="QTU36" s="56"/>
      <c r="QTV36" s="56"/>
      <c r="QTW36" s="56"/>
      <c r="QTX36" s="56"/>
      <c r="QTY36" s="56"/>
      <c r="QTZ36" s="56"/>
      <c r="QUA36" s="56"/>
      <c r="QUB36" s="56"/>
      <c r="QUC36" s="56"/>
      <c r="QUD36" s="56"/>
      <c r="QUE36" s="56"/>
      <c r="QUF36" s="56"/>
      <c r="QUG36" s="56"/>
      <c r="QUH36" s="56"/>
      <c r="QUI36" s="56"/>
      <c r="QUJ36" s="56"/>
      <c r="QUK36" s="56"/>
      <c r="QUL36" s="56"/>
      <c r="QUM36" s="56"/>
      <c r="QUN36" s="56"/>
      <c r="QUO36" s="56"/>
      <c r="QUP36" s="56"/>
      <c r="QUQ36" s="56"/>
      <c r="QUR36" s="56"/>
      <c r="QUS36" s="56"/>
      <c r="QUT36" s="56"/>
      <c r="QUU36" s="56"/>
      <c r="QUV36" s="56"/>
      <c r="QUW36" s="56"/>
      <c r="QUX36" s="56"/>
      <c r="QUY36" s="56"/>
      <c r="QUZ36" s="56"/>
      <c r="QVA36" s="56"/>
      <c r="QVB36" s="56"/>
      <c r="QVC36" s="56"/>
      <c r="QVD36" s="56"/>
      <c r="QVE36" s="56"/>
      <c r="QVF36" s="56"/>
      <c r="QVG36" s="56"/>
      <c r="QVH36" s="56"/>
      <c r="QVI36" s="56"/>
      <c r="QVJ36" s="56"/>
      <c r="QVK36" s="56"/>
      <c r="QVL36" s="56"/>
      <c r="QVM36" s="56"/>
      <c r="QVN36" s="56"/>
      <c r="QVO36" s="56"/>
      <c r="QVP36" s="56"/>
      <c r="QVQ36" s="56"/>
      <c r="QVR36" s="56"/>
      <c r="QVS36" s="56"/>
      <c r="QVT36" s="56"/>
      <c r="QVU36" s="56"/>
      <c r="QVV36" s="56"/>
      <c r="QVW36" s="56"/>
      <c r="QVX36" s="56"/>
      <c r="QVY36" s="56"/>
      <c r="QVZ36" s="56"/>
      <c r="QWA36" s="56"/>
      <c r="QWB36" s="56"/>
      <c r="QWC36" s="56"/>
      <c r="QWD36" s="56"/>
      <c r="QWE36" s="56"/>
      <c r="QWF36" s="56"/>
      <c r="QWG36" s="56"/>
      <c r="QWH36" s="56"/>
      <c r="QWI36" s="56"/>
      <c r="QWJ36" s="56"/>
      <c r="QWK36" s="56"/>
      <c r="QWL36" s="56"/>
      <c r="QWM36" s="56"/>
      <c r="QWN36" s="56"/>
      <c r="QWO36" s="56"/>
      <c r="QWP36" s="56"/>
      <c r="QWQ36" s="56"/>
      <c r="QWR36" s="56"/>
      <c r="QWS36" s="56"/>
      <c r="QWT36" s="56"/>
      <c r="QWU36" s="56"/>
      <c r="QWV36" s="56"/>
      <c r="QWW36" s="56"/>
      <c r="QWX36" s="56"/>
      <c r="QWY36" s="56"/>
      <c r="QWZ36" s="56"/>
      <c r="QXA36" s="56"/>
      <c r="QXB36" s="56"/>
      <c r="QXC36" s="56"/>
      <c r="QXD36" s="56"/>
      <c r="QXE36" s="56"/>
      <c r="QXF36" s="56"/>
      <c r="QXG36" s="56"/>
      <c r="QXH36" s="56"/>
      <c r="QXI36" s="56"/>
      <c r="QXJ36" s="56"/>
      <c r="QXK36" s="56"/>
      <c r="QXL36" s="56"/>
      <c r="QXM36" s="56"/>
      <c r="QXN36" s="56"/>
      <c r="QXO36" s="56"/>
      <c r="QXP36" s="56"/>
      <c r="QXQ36" s="56"/>
      <c r="QXR36" s="56"/>
      <c r="QXS36" s="56"/>
      <c r="QXT36" s="56"/>
      <c r="QXU36" s="56"/>
      <c r="QXV36" s="56"/>
      <c r="QXW36" s="56"/>
      <c r="QXX36" s="56"/>
      <c r="QXY36" s="56"/>
      <c r="QXZ36" s="56"/>
      <c r="QYA36" s="56"/>
      <c r="QYB36" s="56"/>
      <c r="QYC36" s="56"/>
      <c r="QYD36" s="56"/>
      <c r="QYE36" s="56"/>
      <c r="QYF36" s="56"/>
      <c r="QYG36" s="56"/>
      <c r="QYH36" s="56"/>
      <c r="QYI36" s="56"/>
      <c r="QYJ36" s="56"/>
      <c r="QYK36" s="56"/>
      <c r="QYL36" s="56"/>
      <c r="QYM36" s="56"/>
      <c r="QYN36" s="56"/>
      <c r="QYO36" s="56"/>
      <c r="QYP36" s="56"/>
      <c r="QYQ36" s="56"/>
      <c r="QYR36" s="56"/>
      <c r="QYS36" s="56"/>
      <c r="QYT36" s="56"/>
      <c r="QYU36" s="56"/>
      <c r="QYV36" s="56"/>
      <c r="QYW36" s="56"/>
      <c r="QYX36" s="56"/>
      <c r="QYY36" s="56"/>
      <c r="QYZ36" s="56"/>
      <c r="QZA36" s="56"/>
      <c r="QZB36" s="56"/>
      <c r="QZC36" s="56"/>
      <c r="QZD36" s="56"/>
      <c r="QZE36" s="56"/>
      <c r="QZF36" s="56"/>
      <c r="QZG36" s="56"/>
      <c r="QZH36" s="56"/>
      <c r="QZI36" s="56"/>
      <c r="QZJ36" s="56"/>
      <c r="QZK36" s="56"/>
      <c r="QZL36" s="56"/>
      <c r="QZM36" s="56"/>
      <c r="QZN36" s="56"/>
      <c r="QZO36" s="56"/>
      <c r="QZP36" s="56"/>
      <c r="QZQ36" s="56"/>
      <c r="QZR36" s="56"/>
      <c r="QZS36" s="56"/>
      <c r="QZT36" s="56"/>
      <c r="QZU36" s="56"/>
      <c r="QZV36" s="56"/>
      <c r="QZW36" s="56"/>
      <c r="QZX36" s="56"/>
      <c r="QZY36" s="56"/>
      <c r="QZZ36" s="56"/>
      <c r="RAA36" s="56"/>
      <c r="RAB36" s="56"/>
      <c r="RAC36" s="56"/>
      <c r="RAD36" s="56"/>
      <c r="RAE36" s="56"/>
      <c r="RAF36" s="56"/>
      <c r="RAG36" s="56"/>
      <c r="RAH36" s="56"/>
      <c r="RAI36" s="56"/>
      <c r="RAJ36" s="56"/>
      <c r="RAK36" s="56"/>
      <c r="RAL36" s="56"/>
      <c r="RAM36" s="56"/>
      <c r="RAN36" s="56"/>
      <c r="RAO36" s="56"/>
      <c r="RAP36" s="56"/>
      <c r="RAQ36" s="56"/>
      <c r="RAR36" s="56"/>
      <c r="RAS36" s="56"/>
      <c r="RAT36" s="56"/>
      <c r="RAU36" s="56"/>
      <c r="RAV36" s="56"/>
      <c r="RAW36" s="56"/>
      <c r="RAX36" s="56"/>
      <c r="RAY36" s="56"/>
      <c r="RAZ36" s="56"/>
      <c r="RBA36" s="56"/>
      <c r="RBB36" s="56"/>
      <c r="RBC36" s="56"/>
      <c r="RBD36" s="56"/>
      <c r="RBE36" s="56"/>
      <c r="RBF36" s="56"/>
      <c r="RBG36" s="56"/>
      <c r="RBH36" s="56"/>
      <c r="RBI36" s="56"/>
      <c r="RBJ36" s="56"/>
      <c r="RBK36" s="56"/>
      <c r="RBL36" s="56"/>
      <c r="RBM36" s="56"/>
      <c r="RBN36" s="56"/>
      <c r="RBO36" s="56"/>
      <c r="RBP36" s="56"/>
      <c r="RBQ36" s="56"/>
      <c r="RBR36" s="56"/>
      <c r="RBS36" s="56"/>
      <c r="RBT36" s="56"/>
      <c r="RBU36" s="56"/>
      <c r="RBV36" s="56"/>
      <c r="RBW36" s="56"/>
      <c r="RBX36" s="56"/>
      <c r="RBY36" s="56"/>
      <c r="RBZ36" s="56"/>
      <c r="RCA36" s="56"/>
      <c r="RCB36" s="56"/>
      <c r="RCC36" s="56"/>
      <c r="RCD36" s="56"/>
      <c r="RCE36" s="56"/>
      <c r="RCF36" s="56"/>
      <c r="RCG36" s="56"/>
      <c r="RCH36" s="56"/>
      <c r="RCI36" s="56"/>
      <c r="RCJ36" s="56"/>
      <c r="RCK36" s="56"/>
      <c r="RCL36" s="56"/>
      <c r="RCM36" s="56"/>
      <c r="RCN36" s="56"/>
      <c r="RCO36" s="56"/>
      <c r="RCP36" s="56"/>
      <c r="RCQ36" s="56"/>
      <c r="RCR36" s="56"/>
      <c r="RCS36" s="56"/>
      <c r="RCT36" s="56"/>
      <c r="RCU36" s="56"/>
      <c r="RCV36" s="56"/>
      <c r="RCW36" s="56"/>
      <c r="RCX36" s="56"/>
      <c r="RCY36" s="56"/>
      <c r="RCZ36" s="56"/>
      <c r="RDA36" s="56"/>
      <c r="RDB36" s="56"/>
      <c r="RDC36" s="56"/>
      <c r="RDD36" s="56"/>
      <c r="RDE36" s="56"/>
      <c r="RDF36" s="56"/>
      <c r="RDG36" s="56"/>
      <c r="RDH36" s="56"/>
      <c r="RDI36" s="56"/>
      <c r="RDJ36" s="56"/>
      <c r="RDK36" s="56"/>
      <c r="RDL36" s="56"/>
      <c r="RDM36" s="56"/>
      <c r="RDN36" s="56"/>
      <c r="RDO36" s="56"/>
      <c r="RDP36" s="56"/>
      <c r="RDQ36" s="56"/>
      <c r="RDR36" s="56"/>
      <c r="RDS36" s="56"/>
      <c r="RDT36" s="56"/>
      <c r="RDU36" s="56"/>
      <c r="RDV36" s="56"/>
      <c r="RDW36" s="56"/>
      <c r="RDX36" s="56"/>
      <c r="RDY36" s="56"/>
      <c r="RDZ36" s="56"/>
      <c r="REA36" s="56"/>
      <c r="REB36" s="56"/>
      <c r="REC36" s="56"/>
      <c r="RED36" s="56"/>
      <c r="REE36" s="56"/>
      <c r="REF36" s="56"/>
      <c r="REG36" s="56"/>
      <c r="REH36" s="56"/>
      <c r="REI36" s="56"/>
      <c r="REJ36" s="56"/>
      <c r="REK36" s="56"/>
      <c r="REL36" s="56"/>
      <c r="REM36" s="56"/>
      <c r="REN36" s="56"/>
      <c r="REO36" s="56"/>
      <c r="REP36" s="56"/>
      <c r="REQ36" s="56"/>
      <c r="RER36" s="56"/>
      <c r="RES36" s="56"/>
      <c r="RET36" s="56"/>
      <c r="REU36" s="56"/>
      <c r="REV36" s="56"/>
      <c r="REW36" s="56"/>
      <c r="REX36" s="56"/>
      <c r="REY36" s="56"/>
      <c r="REZ36" s="56"/>
      <c r="RFA36" s="56"/>
      <c r="RFB36" s="56"/>
      <c r="RFC36" s="56"/>
      <c r="RFD36" s="56"/>
      <c r="RFE36" s="56"/>
      <c r="RFF36" s="56"/>
      <c r="RFG36" s="56"/>
      <c r="RFH36" s="56"/>
      <c r="RFI36" s="56"/>
      <c r="RFJ36" s="56"/>
      <c r="RFK36" s="56"/>
      <c r="RFL36" s="56"/>
      <c r="RFM36" s="56"/>
      <c r="RFN36" s="56"/>
      <c r="RFO36" s="56"/>
      <c r="RFP36" s="56"/>
      <c r="RFQ36" s="56"/>
      <c r="RFR36" s="56"/>
      <c r="RFS36" s="56"/>
      <c r="RFT36" s="56"/>
      <c r="RFU36" s="56"/>
      <c r="RFV36" s="56"/>
      <c r="RFW36" s="56"/>
      <c r="RFX36" s="56"/>
      <c r="RFY36" s="56"/>
      <c r="RFZ36" s="56"/>
      <c r="RGA36" s="56"/>
      <c r="RGB36" s="56"/>
      <c r="RGC36" s="56"/>
      <c r="RGD36" s="56"/>
      <c r="RGE36" s="56"/>
      <c r="RGF36" s="56"/>
      <c r="RGG36" s="56"/>
      <c r="RGH36" s="56"/>
      <c r="RGI36" s="56"/>
      <c r="RGJ36" s="56"/>
      <c r="RGK36" s="56"/>
      <c r="RGL36" s="56"/>
      <c r="RGM36" s="56"/>
      <c r="RGN36" s="56"/>
      <c r="RGO36" s="56"/>
      <c r="RGP36" s="56"/>
      <c r="RGQ36" s="56"/>
      <c r="RGR36" s="56"/>
      <c r="RGS36" s="56"/>
      <c r="RGT36" s="56"/>
      <c r="RGU36" s="56"/>
      <c r="RGV36" s="56"/>
      <c r="RGW36" s="56"/>
      <c r="RGX36" s="56"/>
      <c r="RGY36" s="56"/>
      <c r="RGZ36" s="56"/>
      <c r="RHA36" s="56"/>
      <c r="RHB36" s="56"/>
      <c r="RHC36" s="56"/>
      <c r="RHD36" s="56"/>
      <c r="RHE36" s="56"/>
      <c r="RHF36" s="56"/>
      <c r="RHG36" s="56"/>
      <c r="RHH36" s="56"/>
      <c r="RHI36" s="56"/>
      <c r="RHJ36" s="56"/>
      <c r="RHK36" s="56"/>
      <c r="RHL36" s="56"/>
      <c r="RHM36" s="56"/>
      <c r="RHN36" s="56"/>
      <c r="RHO36" s="56"/>
      <c r="RHP36" s="56"/>
      <c r="RHQ36" s="56"/>
      <c r="RHR36" s="56"/>
      <c r="RHS36" s="56"/>
      <c r="RHT36" s="56"/>
      <c r="RHU36" s="56"/>
      <c r="RHV36" s="56"/>
      <c r="RHW36" s="56"/>
      <c r="RHX36" s="56"/>
      <c r="RHY36" s="56"/>
      <c r="RHZ36" s="56"/>
      <c r="RIA36" s="56"/>
      <c r="RIB36" s="56"/>
      <c r="RIC36" s="56"/>
      <c r="RID36" s="56"/>
      <c r="RIE36" s="56"/>
      <c r="RIF36" s="56"/>
      <c r="RIG36" s="56"/>
      <c r="RIH36" s="56"/>
      <c r="RII36" s="56"/>
      <c r="RIJ36" s="56"/>
      <c r="RIK36" s="56"/>
      <c r="RIL36" s="56"/>
      <c r="RIM36" s="56"/>
      <c r="RIN36" s="56"/>
      <c r="RIO36" s="56"/>
      <c r="RIP36" s="56"/>
      <c r="RIQ36" s="56"/>
      <c r="RIR36" s="56"/>
      <c r="RIS36" s="56"/>
      <c r="RIT36" s="56"/>
      <c r="RIU36" s="56"/>
      <c r="RIV36" s="56"/>
      <c r="RIW36" s="56"/>
      <c r="RIX36" s="56"/>
      <c r="RIY36" s="56"/>
      <c r="RIZ36" s="56"/>
      <c r="RJA36" s="56"/>
      <c r="RJB36" s="56"/>
      <c r="RJC36" s="56"/>
      <c r="RJD36" s="56"/>
      <c r="RJE36" s="56"/>
      <c r="RJF36" s="56"/>
      <c r="RJG36" s="56"/>
      <c r="RJH36" s="56"/>
      <c r="RJI36" s="56"/>
      <c r="RJJ36" s="56"/>
      <c r="RJK36" s="56"/>
      <c r="RJL36" s="56"/>
      <c r="RJM36" s="56"/>
      <c r="RJN36" s="56"/>
      <c r="RJO36" s="56"/>
      <c r="RJP36" s="56"/>
      <c r="RJQ36" s="56"/>
      <c r="RJR36" s="56"/>
      <c r="RJS36" s="56"/>
      <c r="RJT36" s="56"/>
      <c r="RJU36" s="56"/>
      <c r="RJV36" s="56"/>
      <c r="RJW36" s="56"/>
      <c r="RJX36" s="56"/>
      <c r="RJY36" s="56"/>
      <c r="RJZ36" s="56"/>
      <c r="RKA36" s="56"/>
      <c r="RKB36" s="56"/>
      <c r="RKC36" s="56"/>
      <c r="RKD36" s="56"/>
      <c r="RKE36" s="56"/>
      <c r="RKF36" s="56"/>
      <c r="RKG36" s="56"/>
      <c r="RKH36" s="56"/>
      <c r="RKI36" s="56"/>
      <c r="RKJ36" s="56"/>
      <c r="RKK36" s="56"/>
      <c r="RKL36" s="56"/>
      <c r="RKM36" s="56"/>
      <c r="RKN36" s="56"/>
      <c r="RKO36" s="56"/>
      <c r="RKP36" s="56"/>
      <c r="RKQ36" s="56"/>
      <c r="RKR36" s="56"/>
      <c r="RKS36" s="56"/>
      <c r="RKT36" s="56"/>
      <c r="RKU36" s="56"/>
      <c r="RKV36" s="56"/>
      <c r="RKW36" s="56"/>
      <c r="RKX36" s="56"/>
      <c r="RKY36" s="56"/>
      <c r="RKZ36" s="56"/>
      <c r="RLA36" s="56"/>
      <c r="RLB36" s="56"/>
      <c r="RLC36" s="56"/>
      <c r="RLD36" s="56"/>
      <c r="RLE36" s="56"/>
      <c r="RLF36" s="56"/>
      <c r="RLG36" s="56"/>
      <c r="RLH36" s="56"/>
      <c r="RLI36" s="56"/>
      <c r="RLJ36" s="56"/>
      <c r="RLK36" s="56"/>
      <c r="RLL36" s="56"/>
      <c r="RLM36" s="56"/>
      <c r="RLN36" s="56"/>
      <c r="RLO36" s="56"/>
      <c r="RLP36" s="56"/>
      <c r="RLQ36" s="56"/>
      <c r="RLR36" s="56"/>
      <c r="RLS36" s="56"/>
      <c r="RLT36" s="56"/>
      <c r="RLU36" s="56"/>
      <c r="RLV36" s="56"/>
      <c r="RLW36" s="56"/>
      <c r="RLX36" s="56"/>
      <c r="RLY36" s="56"/>
      <c r="RLZ36" s="56"/>
      <c r="RMA36" s="56"/>
      <c r="RMB36" s="56"/>
      <c r="RMC36" s="56"/>
      <c r="RMD36" s="56"/>
      <c r="RME36" s="56"/>
      <c r="RMF36" s="56"/>
      <c r="RMG36" s="56"/>
      <c r="RMH36" s="56"/>
      <c r="RMI36" s="56"/>
      <c r="RMJ36" s="56"/>
      <c r="RMK36" s="56"/>
      <c r="RML36" s="56"/>
      <c r="RMM36" s="56"/>
      <c r="RMN36" s="56"/>
      <c r="RMO36" s="56"/>
      <c r="RMP36" s="56"/>
      <c r="RMQ36" s="56"/>
      <c r="RMR36" s="56"/>
      <c r="RMS36" s="56"/>
      <c r="RMT36" s="56"/>
      <c r="RMU36" s="56"/>
      <c r="RMV36" s="56"/>
      <c r="RMW36" s="56"/>
      <c r="RMX36" s="56"/>
      <c r="RMY36" s="56"/>
      <c r="RMZ36" s="56"/>
      <c r="RNA36" s="56"/>
      <c r="RNB36" s="56"/>
      <c r="RNC36" s="56"/>
      <c r="RND36" s="56"/>
      <c r="RNE36" s="56"/>
      <c r="RNF36" s="56"/>
      <c r="RNG36" s="56"/>
      <c r="RNH36" s="56"/>
      <c r="RNI36" s="56"/>
      <c r="RNJ36" s="56"/>
      <c r="RNK36" s="56"/>
      <c r="RNL36" s="56"/>
      <c r="RNM36" s="56"/>
      <c r="RNN36" s="56"/>
      <c r="RNO36" s="56"/>
      <c r="RNP36" s="56"/>
      <c r="RNQ36" s="56"/>
      <c r="RNR36" s="56"/>
      <c r="RNS36" s="56"/>
      <c r="RNT36" s="56"/>
      <c r="RNU36" s="56"/>
      <c r="RNV36" s="56"/>
      <c r="RNW36" s="56"/>
      <c r="RNX36" s="56"/>
      <c r="RNY36" s="56"/>
      <c r="RNZ36" s="56"/>
      <c r="ROA36" s="56"/>
      <c r="ROB36" s="56"/>
      <c r="ROC36" s="56"/>
      <c r="ROD36" s="56"/>
      <c r="ROE36" s="56"/>
      <c r="ROF36" s="56"/>
      <c r="ROG36" s="56"/>
      <c r="ROH36" s="56"/>
      <c r="ROI36" s="56"/>
      <c r="ROJ36" s="56"/>
      <c r="ROK36" s="56"/>
      <c r="ROL36" s="56"/>
      <c r="ROM36" s="56"/>
      <c r="RON36" s="56"/>
      <c r="ROO36" s="56"/>
      <c r="ROP36" s="56"/>
      <c r="ROQ36" s="56"/>
      <c r="ROR36" s="56"/>
      <c r="ROS36" s="56"/>
      <c r="ROT36" s="56"/>
      <c r="ROU36" s="56"/>
      <c r="ROV36" s="56"/>
      <c r="ROW36" s="56"/>
      <c r="ROX36" s="56"/>
      <c r="ROY36" s="56"/>
      <c r="ROZ36" s="56"/>
      <c r="RPA36" s="56"/>
      <c r="RPB36" s="56"/>
      <c r="RPC36" s="56"/>
      <c r="RPD36" s="56"/>
      <c r="RPE36" s="56"/>
      <c r="RPF36" s="56"/>
      <c r="RPG36" s="56"/>
      <c r="RPH36" s="56"/>
      <c r="RPI36" s="56"/>
      <c r="RPJ36" s="56"/>
      <c r="RPK36" s="56"/>
      <c r="RPL36" s="56"/>
      <c r="RPM36" s="56"/>
      <c r="RPN36" s="56"/>
      <c r="RPO36" s="56"/>
      <c r="RPP36" s="56"/>
      <c r="RPQ36" s="56"/>
      <c r="RPR36" s="56"/>
      <c r="RPS36" s="56"/>
      <c r="RPT36" s="56"/>
      <c r="RPU36" s="56"/>
      <c r="RPV36" s="56"/>
      <c r="RPW36" s="56"/>
      <c r="RPX36" s="56"/>
      <c r="RPY36" s="56"/>
      <c r="RPZ36" s="56"/>
      <c r="RQA36" s="56"/>
      <c r="RQB36" s="56"/>
      <c r="RQC36" s="56"/>
      <c r="RQD36" s="56"/>
      <c r="RQE36" s="56"/>
      <c r="RQF36" s="56"/>
      <c r="RQG36" s="56"/>
      <c r="RQH36" s="56"/>
      <c r="RQI36" s="56"/>
      <c r="RQJ36" s="56"/>
      <c r="RQK36" s="56"/>
      <c r="RQL36" s="56"/>
      <c r="RQM36" s="56"/>
      <c r="RQN36" s="56"/>
      <c r="RQO36" s="56"/>
      <c r="RQP36" s="56"/>
      <c r="RQQ36" s="56"/>
      <c r="RQR36" s="56"/>
      <c r="RQS36" s="56"/>
      <c r="RQT36" s="56"/>
      <c r="RQU36" s="56"/>
      <c r="RQV36" s="56"/>
      <c r="RQW36" s="56"/>
      <c r="RQX36" s="56"/>
      <c r="RQY36" s="56"/>
      <c r="RQZ36" s="56"/>
      <c r="RRA36" s="56"/>
      <c r="RRB36" s="56"/>
      <c r="RRC36" s="56"/>
      <c r="RRD36" s="56"/>
      <c r="RRE36" s="56"/>
      <c r="RRF36" s="56"/>
      <c r="RRG36" s="56"/>
      <c r="RRH36" s="56"/>
      <c r="RRI36" s="56"/>
      <c r="RRJ36" s="56"/>
      <c r="RRK36" s="56"/>
      <c r="RRL36" s="56"/>
      <c r="RRM36" s="56"/>
      <c r="RRN36" s="56"/>
      <c r="RRO36" s="56"/>
      <c r="RRP36" s="56"/>
      <c r="RRQ36" s="56"/>
      <c r="RRR36" s="56"/>
      <c r="RRS36" s="56"/>
      <c r="RRT36" s="56"/>
      <c r="RRU36" s="56"/>
      <c r="RRV36" s="56"/>
      <c r="RRW36" s="56"/>
      <c r="RRX36" s="56"/>
      <c r="RRY36" s="56"/>
      <c r="RRZ36" s="56"/>
      <c r="RSA36" s="56"/>
      <c r="RSB36" s="56"/>
      <c r="RSC36" s="56"/>
      <c r="RSD36" s="56"/>
      <c r="RSE36" s="56"/>
      <c r="RSF36" s="56"/>
      <c r="RSG36" s="56"/>
      <c r="RSH36" s="56"/>
      <c r="RSI36" s="56"/>
      <c r="RSJ36" s="56"/>
      <c r="RSK36" s="56"/>
      <c r="RSL36" s="56"/>
      <c r="RSM36" s="56"/>
      <c r="RSN36" s="56"/>
      <c r="RSO36" s="56"/>
      <c r="RSP36" s="56"/>
      <c r="RSQ36" s="56"/>
      <c r="RSR36" s="56"/>
      <c r="RSS36" s="56"/>
      <c r="RST36" s="56"/>
      <c r="RSU36" s="56"/>
      <c r="RSV36" s="56"/>
      <c r="RSW36" s="56"/>
      <c r="RSX36" s="56"/>
      <c r="RSY36" s="56"/>
      <c r="RSZ36" s="56"/>
      <c r="RTA36" s="56"/>
      <c r="RTB36" s="56"/>
      <c r="RTC36" s="56"/>
      <c r="RTD36" s="56"/>
      <c r="RTE36" s="56"/>
      <c r="RTF36" s="56"/>
      <c r="RTG36" s="56"/>
      <c r="RTH36" s="56"/>
      <c r="RTI36" s="56"/>
      <c r="RTJ36" s="56"/>
      <c r="RTK36" s="56"/>
      <c r="RTL36" s="56"/>
      <c r="RTM36" s="56"/>
      <c r="RTN36" s="56"/>
      <c r="RTO36" s="56"/>
      <c r="RTP36" s="56"/>
      <c r="RTQ36" s="56"/>
      <c r="RTR36" s="56"/>
      <c r="RTS36" s="56"/>
      <c r="RTT36" s="56"/>
      <c r="RTU36" s="56"/>
      <c r="RTV36" s="56"/>
      <c r="RTW36" s="56"/>
      <c r="RTX36" s="56"/>
      <c r="RTY36" s="56"/>
      <c r="RTZ36" s="56"/>
      <c r="RUA36" s="56"/>
      <c r="RUB36" s="56"/>
      <c r="RUC36" s="56"/>
      <c r="RUD36" s="56"/>
      <c r="RUE36" s="56"/>
      <c r="RUF36" s="56"/>
      <c r="RUG36" s="56"/>
      <c r="RUH36" s="56"/>
      <c r="RUI36" s="56"/>
      <c r="RUJ36" s="56"/>
      <c r="RUK36" s="56"/>
      <c r="RUL36" s="56"/>
      <c r="RUM36" s="56"/>
      <c r="RUN36" s="56"/>
      <c r="RUO36" s="56"/>
      <c r="RUP36" s="56"/>
      <c r="RUQ36" s="56"/>
      <c r="RUR36" s="56"/>
      <c r="RUS36" s="56"/>
      <c r="RUT36" s="56"/>
      <c r="RUU36" s="56"/>
      <c r="RUV36" s="56"/>
      <c r="RUW36" s="56"/>
      <c r="RUX36" s="56"/>
      <c r="RUY36" s="56"/>
      <c r="RUZ36" s="56"/>
      <c r="RVA36" s="56"/>
      <c r="RVB36" s="56"/>
      <c r="RVC36" s="56"/>
      <c r="RVD36" s="56"/>
      <c r="RVE36" s="56"/>
      <c r="RVF36" s="56"/>
      <c r="RVG36" s="56"/>
      <c r="RVH36" s="56"/>
      <c r="RVI36" s="56"/>
      <c r="RVJ36" s="56"/>
      <c r="RVK36" s="56"/>
      <c r="RVL36" s="56"/>
      <c r="RVM36" s="56"/>
      <c r="RVN36" s="56"/>
      <c r="RVO36" s="56"/>
      <c r="RVP36" s="56"/>
      <c r="RVQ36" s="56"/>
      <c r="RVR36" s="56"/>
      <c r="RVS36" s="56"/>
      <c r="RVT36" s="56"/>
      <c r="RVU36" s="56"/>
      <c r="RVV36" s="56"/>
      <c r="RVW36" s="56"/>
      <c r="RVX36" s="56"/>
      <c r="RVY36" s="56"/>
      <c r="RVZ36" s="56"/>
      <c r="RWA36" s="56"/>
      <c r="RWB36" s="56"/>
      <c r="RWC36" s="56"/>
      <c r="RWD36" s="56"/>
      <c r="RWE36" s="56"/>
      <c r="RWF36" s="56"/>
      <c r="RWG36" s="56"/>
      <c r="RWH36" s="56"/>
      <c r="RWI36" s="56"/>
      <c r="RWJ36" s="56"/>
      <c r="RWK36" s="56"/>
      <c r="RWL36" s="56"/>
      <c r="RWM36" s="56"/>
      <c r="RWN36" s="56"/>
      <c r="RWO36" s="56"/>
      <c r="RWP36" s="56"/>
      <c r="RWQ36" s="56"/>
      <c r="RWR36" s="56"/>
      <c r="RWS36" s="56"/>
      <c r="RWT36" s="56"/>
      <c r="RWU36" s="56"/>
      <c r="RWV36" s="56"/>
      <c r="RWW36" s="56"/>
      <c r="RWX36" s="56"/>
      <c r="RWY36" s="56"/>
      <c r="RWZ36" s="56"/>
      <c r="RXA36" s="56"/>
      <c r="RXB36" s="56"/>
      <c r="RXC36" s="56"/>
      <c r="RXD36" s="56"/>
      <c r="RXE36" s="56"/>
      <c r="RXF36" s="56"/>
      <c r="RXG36" s="56"/>
      <c r="RXH36" s="56"/>
      <c r="RXI36" s="56"/>
      <c r="RXJ36" s="56"/>
      <c r="RXK36" s="56"/>
      <c r="RXL36" s="56"/>
      <c r="RXM36" s="56"/>
      <c r="RXN36" s="56"/>
      <c r="RXO36" s="56"/>
      <c r="RXP36" s="56"/>
      <c r="RXQ36" s="56"/>
      <c r="RXR36" s="56"/>
      <c r="RXS36" s="56"/>
      <c r="RXT36" s="56"/>
      <c r="RXU36" s="56"/>
      <c r="RXV36" s="56"/>
      <c r="RXW36" s="56"/>
      <c r="RXX36" s="56"/>
      <c r="RXY36" s="56"/>
      <c r="RXZ36" s="56"/>
      <c r="RYA36" s="56"/>
      <c r="RYB36" s="56"/>
      <c r="RYC36" s="56"/>
      <c r="RYD36" s="56"/>
      <c r="RYE36" s="56"/>
      <c r="RYF36" s="56"/>
      <c r="RYG36" s="56"/>
      <c r="RYH36" s="56"/>
      <c r="RYI36" s="56"/>
      <c r="RYJ36" s="56"/>
      <c r="RYK36" s="56"/>
      <c r="RYL36" s="56"/>
      <c r="RYM36" s="56"/>
      <c r="RYN36" s="56"/>
      <c r="RYO36" s="56"/>
      <c r="RYP36" s="56"/>
      <c r="RYQ36" s="56"/>
      <c r="RYR36" s="56"/>
      <c r="RYS36" s="56"/>
      <c r="RYT36" s="56"/>
      <c r="RYU36" s="56"/>
      <c r="RYV36" s="56"/>
      <c r="RYW36" s="56"/>
      <c r="RYX36" s="56"/>
      <c r="RYY36" s="56"/>
      <c r="RYZ36" s="56"/>
      <c r="RZA36" s="56"/>
      <c r="RZB36" s="56"/>
      <c r="RZC36" s="56"/>
      <c r="RZD36" s="56"/>
      <c r="RZE36" s="56"/>
      <c r="RZF36" s="56"/>
      <c r="RZG36" s="56"/>
      <c r="RZH36" s="56"/>
      <c r="RZI36" s="56"/>
      <c r="RZJ36" s="56"/>
      <c r="RZK36" s="56"/>
      <c r="RZL36" s="56"/>
      <c r="RZM36" s="56"/>
      <c r="RZN36" s="56"/>
      <c r="RZO36" s="56"/>
      <c r="RZP36" s="56"/>
      <c r="RZQ36" s="56"/>
      <c r="RZR36" s="56"/>
      <c r="RZS36" s="56"/>
      <c r="RZT36" s="56"/>
      <c r="RZU36" s="56"/>
      <c r="RZV36" s="56"/>
      <c r="RZW36" s="56"/>
      <c r="RZX36" s="56"/>
      <c r="RZY36" s="56"/>
      <c r="RZZ36" s="56"/>
      <c r="SAA36" s="56"/>
      <c r="SAB36" s="56"/>
      <c r="SAC36" s="56"/>
      <c r="SAD36" s="56"/>
      <c r="SAE36" s="56"/>
      <c r="SAF36" s="56"/>
      <c r="SAG36" s="56"/>
      <c r="SAH36" s="56"/>
      <c r="SAI36" s="56"/>
      <c r="SAJ36" s="56"/>
      <c r="SAK36" s="56"/>
      <c r="SAL36" s="56"/>
      <c r="SAM36" s="56"/>
      <c r="SAN36" s="56"/>
      <c r="SAO36" s="56"/>
      <c r="SAP36" s="56"/>
      <c r="SAQ36" s="56"/>
      <c r="SAR36" s="56"/>
      <c r="SAS36" s="56"/>
      <c r="SAT36" s="56"/>
      <c r="SAU36" s="56"/>
      <c r="SAV36" s="56"/>
      <c r="SAW36" s="56"/>
      <c r="SAX36" s="56"/>
      <c r="SAY36" s="56"/>
      <c r="SAZ36" s="56"/>
      <c r="SBA36" s="56"/>
      <c r="SBB36" s="56"/>
      <c r="SBC36" s="56"/>
      <c r="SBD36" s="56"/>
      <c r="SBE36" s="56"/>
      <c r="SBF36" s="56"/>
      <c r="SBG36" s="56"/>
      <c r="SBH36" s="56"/>
      <c r="SBI36" s="56"/>
      <c r="SBJ36" s="56"/>
      <c r="SBK36" s="56"/>
      <c r="SBL36" s="56"/>
      <c r="SBM36" s="56"/>
      <c r="SBN36" s="56"/>
      <c r="SBO36" s="56"/>
      <c r="SBP36" s="56"/>
      <c r="SBQ36" s="56"/>
      <c r="SBR36" s="56"/>
      <c r="SBS36" s="56"/>
      <c r="SBT36" s="56"/>
      <c r="SBU36" s="56"/>
      <c r="SBV36" s="56"/>
      <c r="SBW36" s="56"/>
      <c r="SBX36" s="56"/>
      <c r="SBY36" s="56"/>
      <c r="SBZ36" s="56"/>
      <c r="SCA36" s="56"/>
      <c r="SCB36" s="56"/>
      <c r="SCC36" s="56"/>
      <c r="SCD36" s="56"/>
      <c r="SCE36" s="56"/>
      <c r="SCF36" s="56"/>
      <c r="SCG36" s="56"/>
      <c r="SCH36" s="56"/>
      <c r="SCI36" s="56"/>
      <c r="SCJ36" s="56"/>
      <c r="SCK36" s="56"/>
      <c r="SCL36" s="56"/>
      <c r="SCM36" s="56"/>
      <c r="SCN36" s="56"/>
      <c r="SCO36" s="56"/>
      <c r="SCP36" s="56"/>
      <c r="SCQ36" s="56"/>
      <c r="SCR36" s="56"/>
      <c r="SCS36" s="56"/>
      <c r="SCT36" s="56"/>
      <c r="SCU36" s="56"/>
      <c r="SCV36" s="56"/>
      <c r="SCW36" s="56"/>
      <c r="SCX36" s="56"/>
      <c r="SCY36" s="56"/>
      <c r="SCZ36" s="56"/>
      <c r="SDA36" s="56"/>
      <c r="SDB36" s="56"/>
      <c r="SDC36" s="56"/>
      <c r="SDD36" s="56"/>
      <c r="SDE36" s="56"/>
      <c r="SDF36" s="56"/>
      <c r="SDG36" s="56"/>
      <c r="SDH36" s="56"/>
      <c r="SDI36" s="56"/>
      <c r="SDJ36" s="56"/>
      <c r="SDK36" s="56"/>
      <c r="SDL36" s="56"/>
      <c r="SDM36" s="56"/>
      <c r="SDN36" s="56"/>
      <c r="SDO36" s="56"/>
      <c r="SDP36" s="56"/>
      <c r="SDQ36" s="56"/>
      <c r="SDR36" s="56"/>
      <c r="SDS36" s="56"/>
      <c r="SDT36" s="56"/>
      <c r="SDU36" s="56"/>
      <c r="SDV36" s="56"/>
      <c r="SDW36" s="56"/>
      <c r="SDX36" s="56"/>
      <c r="SDY36" s="56"/>
      <c r="SDZ36" s="56"/>
      <c r="SEA36" s="56"/>
      <c r="SEB36" s="56"/>
      <c r="SEC36" s="56"/>
      <c r="SED36" s="56"/>
      <c r="SEE36" s="56"/>
      <c r="SEF36" s="56"/>
      <c r="SEG36" s="56"/>
      <c r="SEH36" s="56"/>
      <c r="SEI36" s="56"/>
      <c r="SEJ36" s="56"/>
      <c r="SEK36" s="56"/>
      <c r="SEL36" s="56"/>
      <c r="SEM36" s="56"/>
      <c r="SEN36" s="56"/>
      <c r="SEO36" s="56"/>
      <c r="SEP36" s="56"/>
      <c r="SEQ36" s="56"/>
      <c r="SER36" s="56"/>
      <c r="SES36" s="56"/>
      <c r="SET36" s="56"/>
      <c r="SEU36" s="56"/>
      <c r="SEV36" s="56"/>
      <c r="SEW36" s="56"/>
      <c r="SEX36" s="56"/>
      <c r="SEY36" s="56"/>
      <c r="SEZ36" s="56"/>
      <c r="SFA36" s="56"/>
      <c r="SFB36" s="56"/>
      <c r="SFC36" s="56"/>
      <c r="SFD36" s="56"/>
      <c r="SFE36" s="56"/>
      <c r="SFF36" s="56"/>
      <c r="SFG36" s="56"/>
      <c r="SFH36" s="56"/>
      <c r="SFI36" s="56"/>
      <c r="SFJ36" s="56"/>
      <c r="SFK36" s="56"/>
      <c r="SFL36" s="56"/>
      <c r="SFM36" s="56"/>
      <c r="SFN36" s="56"/>
      <c r="SFO36" s="56"/>
      <c r="SFP36" s="56"/>
      <c r="SFQ36" s="56"/>
      <c r="SFR36" s="56"/>
      <c r="SFS36" s="56"/>
      <c r="SFT36" s="56"/>
      <c r="SFU36" s="56"/>
      <c r="SFV36" s="56"/>
      <c r="SFW36" s="56"/>
      <c r="SFX36" s="56"/>
      <c r="SFY36" s="56"/>
      <c r="SFZ36" s="56"/>
      <c r="SGA36" s="56"/>
      <c r="SGB36" s="56"/>
      <c r="SGC36" s="56"/>
      <c r="SGD36" s="56"/>
      <c r="SGE36" s="56"/>
      <c r="SGF36" s="56"/>
      <c r="SGG36" s="56"/>
      <c r="SGH36" s="56"/>
      <c r="SGI36" s="56"/>
      <c r="SGJ36" s="56"/>
      <c r="SGK36" s="56"/>
      <c r="SGL36" s="56"/>
      <c r="SGM36" s="56"/>
      <c r="SGN36" s="56"/>
      <c r="SGO36" s="56"/>
      <c r="SGP36" s="56"/>
      <c r="SGQ36" s="56"/>
      <c r="SGR36" s="56"/>
      <c r="SGS36" s="56"/>
      <c r="SGT36" s="56"/>
      <c r="SGU36" s="56"/>
      <c r="SGV36" s="56"/>
      <c r="SGW36" s="56"/>
      <c r="SGX36" s="56"/>
      <c r="SGY36" s="56"/>
      <c r="SGZ36" s="56"/>
      <c r="SHA36" s="56"/>
      <c r="SHB36" s="56"/>
      <c r="SHC36" s="56"/>
      <c r="SHD36" s="56"/>
      <c r="SHE36" s="56"/>
      <c r="SHF36" s="56"/>
      <c r="SHG36" s="56"/>
      <c r="SHH36" s="56"/>
      <c r="SHI36" s="56"/>
      <c r="SHJ36" s="56"/>
      <c r="SHK36" s="56"/>
      <c r="SHL36" s="56"/>
      <c r="SHM36" s="56"/>
      <c r="SHN36" s="56"/>
      <c r="SHO36" s="56"/>
      <c r="SHP36" s="56"/>
      <c r="SHQ36" s="56"/>
      <c r="SHR36" s="56"/>
      <c r="SHS36" s="56"/>
      <c r="SHT36" s="56"/>
      <c r="SHU36" s="56"/>
      <c r="SHV36" s="56"/>
      <c r="SHW36" s="56"/>
      <c r="SHX36" s="56"/>
      <c r="SHY36" s="56"/>
      <c r="SHZ36" s="56"/>
      <c r="SIA36" s="56"/>
      <c r="SIB36" s="56"/>
      <c r="SIC36" s="56"/>
      <c r="SID36" s="56"/>
      <c r="SIE36" s="56"/>
      <c r="SIF36" s="56"/>
      <c r="SIG36" s="56"/>
      <c r="SIH36" s="56"/>
      <c r="SII36" s="56"/>
      <c r="SIJ36" s="56"/>
      <c r="SIK36" s="56"/>
      <c r="SIL36" s="56"/>
      <c r="SIM36" s="56"/>
      <c r="SIN36" s="56"/>
      <c r="SIO36" s="56"/>
      <c r="SIP36" s="56"/>
      <c r="SIQ36" s="56"/>
      <c r="SIR36" s="56"/>
      <c r="SIS36" s="56"/>
      <c r="SIT36" s="56"/>
      <c r="SIU36" s="56"/>
      <c r="SIV36" s="56"/>
      <c r="SIW36" s="56"/>
      <c r="SIX36" s="56"/>
      <c r="SIY36" s="56"/>
      <c r="SIZ36" s="56"/>
      <c r="SJA36" s="56"/>
      <c r="SJB36" s="56"/>
      <c r="SJC36" s="56"/>
      <c r="SJD36" s="56"/>
      <c r="SJE36" s="56"/>
      <c r="SJF36" s="56"/>
      <c r="SJG36" s="56"/>
      <c r="SJH36" s="56"/>
      <c r="SJI36" s="56"/>
      <c r="SJJ36" s="56"/>
      <c r="SJK36" s="56"/>
      <c r="SJL36" s="56"/>
      <c r="SJM36" s="56"/>
      <c r="SJN36" s="56"/>
      <c r="SJO36" s="56"/>
      <c r="SJP36" s="56"/>
      <c r="SJQ36" s="56"/>
      <c r="SJR36" s="56"/>
      <c r="SJS36" s="56"/>
      <c r="SJT36" s="56"/>
      <c r="SJU36" s="56"/>
      <c r="SJV36" s="56"/>
      <c r="SJW36" s="56"/>
      <c r="SJX36" s="56"/>
      <c r="SJY36" s="56"/>
      <c r="SJZ36" s="56"/>
      <c r="SKA36" s="56"/>
      <c r="SKB36" s="56"/>
      <c r="SKC36" s="56"/>
      <c r="SKD36" s="56"/>
      <c r="SKE36" s="56"/>
      <c r="SKF36" s="56"/>
      <c r="SKG36" s="56"/>
      <c r="SKH36" s="56"/>
      <c r="SKI36" s="56"/>
      <c r="SKJ36" s="56"/>
      <c r="SKK36" s="56"/>
      <c r="SKL36" s="56"/>
      <c r="SKM36" s="56"/>
      <c r="SKN36" s="56"/>
      <c r="SKO36" s="56"/>
      <c r="SKP36" s="56"/>
      <c r="SKQ36" s="56"/>
      <c r="SKR36" s="56"/>
      <c r="SKS36" s="56"/>
      <c r="SKT36" s="56"/>
      <c r="SKU36" s="56"/>
      <c r="SKV36" s="56"/>
      <c r="SKW36" s="56"/>
      <c r="SKX36" s="56"/>
      <c r="SKY36" s="56"/>
      <c r="SKZ36" s="56"/>
      <c r="SLA36" s="56"/>
      <c r="SLB36" s="56"/>
      <c r="SLC36" s="56"/>
      <c r="SLD36" s="56"/>
      <c r="SLE36" s="56"/>
      <c r="SLF36" s="56"/>
      <c r="SLG36" s="56"/>
      <c r="SLH36" s="56"/>
      <c r="SLI36" s="56"/>
      <c r="SLJ36" s="56"/>
      <c r="SLK36" s="56"/>
      <c r="SLL36" s="56"/>
      <c r="SLM36" s="56"/>
      <c r="SLN36" s="56"/>
      <c r="SLO36" s="56"/>
      <c r="SLP36" s="56"/>
      <c r="SLQ36" s="56"/>
      <c r="SLR36" s="56"/>
      <c r="SLS36" s="56"/>
      <c r="SLT36" s="56"/>
      <c r="SLU36" s="56"/>
      <c r="SLV36" s="56"/>
      <c r="SLW36" s="56"/>
      <c r="SLX36" s="56"/>
      <c r="SLY36" s="56"/>
      <c r="SLZ36" s="56"/>
      <c r="SMA36" s="56"/>
      <c r="SMB36" s="56"/>
      <c r="SMC36" s="56"/>
      <c r="SMD36" s="56"/>
      <c r="SME36" s="56"/>
      <c r="SMF36" s="56"/>
      <c r="SMG36" s="56"/>
      <c r="SMH36" s="56"/>
      <c r="SMI36" s="56"/>
      <c r="SMJ36" s="56"/>
      <c r="SMK36" s="56"/>
      <c r="SML36" s="56"/>
      <c r="SMM36" s="56"/>
      <c r="SMN36" s="56"/>
      <c r="SMO36" s="56"/>
      <c r="SMP36" s="56"/>
      <c r="SMQ36" s="56"/>
      <c r="SMR36" s="56"/>
      <c r="SMS36" s="56"/>
      <c r="SMT36" s="56"/>
      <c r="SMU36" s="56"/>
      <c r="SMV36" s="56"/>
      <c r="SMW36" s="56"/>
      <c r="SMX36" s="56"/>
      <c r="SMY36" s="56"/>
      <c r="SMZ36" s="56"/>
      <c r="SNA36" s="56"/>
      <c r="SNB36" s="56"/>
      <c r="SNC36" s="56"/>
      <c r="SND36" s="56"/>
      <c r="SNE36" s="56"/>
      <c r="SNF36" s="56"/>
      <c r="SNG36" s="56"/>
      <c r="SNH36" s="56"/>
      <c r="SNI36" s="56"/>
      <c r="SNJ36" s="56"/>
      <c r="SNK36" s="56"/>
      <c r="SNL36" s="56"/>
      <c r="SNM36" s="56"/>
      <c r="SNN36" s="56"/>
      <c r="SNO36" s="56"/>
      <c r="SNP36" s="56"/>
      <c r="SNQ36" s="56"/>
      <c r="SNR36" s="56"/>
      <c r="SNS36" s="56"/>
      <c r="SNT36" s="56"/>
      <c r="SNU36" s="56"/>
      <c r="SNV36" s="56"/>
      <c r="SNW36" s="56"/>
      <c r="SNX36" s="56"/>
      <c r="SNY36" s="56"/>
      <c r="SNZ36" s="56"/>
      <c r="SOA36" s="56"/>
      <c r="SOB36" s="56"/>
      <c r="SOC36" s="56"/>
      <c r="SOD36" s="56"/>
      <c r="SOE36" s="56"/>
      <c r="SOF36" s="56"/>
      <c r="SOG36" s="56"/>
      <c r="SOH36" s="56"/>
      <c r="SOI36" s="56"/>
      <c r="SOJ36" s="56"/>
      <c r="SOK36" s="56"/>
      <c r="SOL36" s="56"/>
      <c r="SOM36" s="56"/>
      <c r="SON36" s="56"/>
      <c r="SOO36" s="56"/>
      <c r="SOP36" s="56"/>
      <c r="SOQ36" s="56"/>
      <c r="SOR36" s="56"/>
      <c r="SOS36" s="56"/>
      <c r="SOT36" s="56"/>
      <c r="SOU36" s="56"/>
      <c r="SOV36" s="56"/>
      <c r="SOW36" s="56"/>
      <c r="SOX36" s="56"/>
      <c r="SOY36" s="56"/>
      <c r="SOZ36" s="56"/>
      <c r="SPA36" s="56"/>
      <c r="SPB36" s="56"/>
      <c r="SPC36" s="56"/>
      <c r="SPD36" s="56"/>
      <c r="SPE36" s="56"/>
      <c r="SPF36" s="56"/>
      <c r="SPG36" s="56"/>
      <c r="SPH36" s="56"/>
      <c r="SPI36" s="56"/>
      <c r="SPJ36" s="56"/>
      <c r="SPK36" s="56"/>
      <c r="SPL36" s="56"/>
      <c r="SPM36" s="56"/>
      <c r="SPN36" s="56"/>
      <c r="SPO36" s="56"/>
      <c r="SPP36" s="56"/>
      <c r="SPQ36" s="56"/>
      <c r="SPR36" s="56"/>
      <c r="SPS36" s="56"/>
      <c r="SPT36" s="56"/>
      <c r="SPU36" s="56"/>
      <c r="SPV36" s="56"/>
      <c r="SPW36" s="56"/>
      <c r="SPX36" s="56"/>
      <c r="SPY36" s="56"/>
      <c r="SPZ36" s="56"/>
      <c r="SQA36" s="56"/>
      <c r="SQB36" s="56"/>
      <c r="SQC36" s="56"/>
      <c r="SQD36" s="56"/>
      <c r="SQE36" s="56"/>
      <c r="SQF36" s="56"/>
      <c r="SQG36" s="56"/>
      <c r="SQH36" s="56"/>
      <c r="SQI36" s="56"/>
      <c r="SQJ36" s="56"/>
      <c r="SQK36" s="56"/>
      <c r="SQL36" s="56"/>
      <c r="SQM36" s="56"/>
      <c r="SQN36" s="56"/>
      <c r="SQO36" s="56"/>
      <c r="SQP36" s="56"/>
      <c r="SQQ36" s="56"/>
      <c r="SQR36" s="56"/>
      <c r="SQS36" s="56"/>
      <c r="SQT36" s="56"/>
      <c r="SQU36" s="56"/>
      <c r="SQV36" s="56"/>
      <c r="SQW36" s="56"/>
      <c r="SQX36" s="56"/>
      <c r="SQY36" s="56"/>
      <c r="SQZ36" s="56"/>
      <c r="SRA36" s="56"/>
      <c r="SRB36" s="56"/>
      <c r="SRC36" s="56"/>
      <c r="SRD36" s="56"/>
      <c r="SRE36" s="56"/>
      <c r="SRF36" s="56"/>
      <c r="SRG36" s="56"/>
      <c r="SRH36" s="56"/>
      <c r="SRI36" s="56"/>
      <c r="SRJ36" s="56"/>
      <c r="SRK36" s="56"/>
      <c r="SRL36" s="56"/>
      <c r="SRM36" s="56"/>
      <c r="SRN36" s="56"/>
      <c r="SRO36" s="56"/>
      <c r="SRP36" s="56"/>
      <c r="SRQ36" s="56"/>
      <c r="SRR36" s="56"/>
      <c r="SRS36" s="56"/>
      <c r="SRT36" s="56"/>
      <c r="SRU36" s="56"/>
      <c r="SRV36" s="56"/>
      <c r="SRW36" s="56"/>
      <c r="SRX36" s="56"/>
      <c r="SRY36" s="56"/>
      <c r="SRZ36" s="56"/>
      <c r="SSA36" s="56"/>
      <c r="SSB36" s="56"/>
      <c r="SSC36" s="56"/>
      <c r="SSD36" s="56"/>
      <c r="SSE36" s="56"/>
      <c r="SSF36" s="56"/>
      <c r="SSG36" s="56"/>
      <c r="SSH36" s="56"/>
      <c r="SSI36" s="56"/>
      <c r="SSJ36" s="56"/>
      <c r="SSK36" s="56"/>
      <c r="SSL36" s="56"/>
      <c r="SSM36" s="56"/>
      <c r="SSN36" s="56"/>
      <c r="SSO36" s="56"/>
      <c r="SSP36" s="56"/>
      <c r="SSQ36" s="56"/>
      <c r="SSR36" s="56"/>
      <c r="SSS36" s="56"/>
      <c r="SST36" s="56"/>
      <c r="SSU36" s="56"/>
      <c r="SSV36" s="56"/>
      <c r="SSW36" s="56"/>
      <c r="SSX36" s="56"/>
      <c r="SSY36" s="56"/>
      <c r="SSZ36" s="56"/>
      <c r="STA36" s="56"/>
      <c r="STB36" s="56"/>
      <c r="STC36" s="56"/>
      <c r="STD36" s="56"/>
      <c r="STE36" s="56"/>
      <c r="STF36" s="56"/>
      <c r="STG36" s="56"/>
      <c r="STH36" s="56"/>
      <c r="STI36" s="56"/>
      <c r="STJ36" s="56"/>
      <c r="STK36" s="56"/>
      <c r="STL36" s="56"/>
      <c r="STM36" s="56"/>
      <c r="STN36" s="56"/>
      <c r="STO36" s="56"/>
      <c r="STP36" s="56"/>
      <c r="STQ36" s="56"/>
      <c r="STR36" s="56"/>
      <c r="STS36" s="56"/>
      <c r="STT36" s="56"/>
      <c r="STU36" s="56"/>
      <c r="STV36" s="56"/>
      <c r="STW36" s="56"/>
      <c r="STX36" s="56"/>
      <c r="STY36" s="56"/>
      <c r="STZ36" s="56"/>
      <c r="SUA36" s="56"/>
      <c r="SUB36" s="56"/>
      <c r="SUC36" s="56"/>
      <c r="SUD36" s="56"/>
      <c r="SUE36" s="56"/>
      <c r="SUF36" s="56"/>
      <c r="SUG36" s="56"/>
      <c r="SUH36" s="56"/>
      <c r="SUI36" s="56"/>
      <c r="SUJ36" s="56"/>
      <c r="SUK36" s="56"/>
      <c r="SUL36" s="56"/>
      <c r="SUM36" s="56"/>
      <c r="SUN36" s="56"/>
      <c r="SUO36" s="56"/>
      <c r="SUP36" s="56"/>
      <c r="SUQ36" s="56"/>
      <c r="SUR36" s="56"/>
      <c r="SUS36" s="56"/>
      <c r="SUT36" s="56"/>
      <c r="SUU36" s="56"/>
      <c r="SUV36" s="56"/>
      <c r="SUW36" s="56"/>
      <c r="SUX36" s="56"/>
      <c r="SUY36" s="56"/>
      <c r="SUZ36" s="56"/>
      <c r="SVA36" s="56"/>
      <c r="SVB36" s="56"/>
      <c r="SVC36" s="56"/>
      <c r="SVD36" s="56"/>
      <c r="SVE36" s="56"/>
      <c r="SVF36" s="56"/>
      <c r="SVG36" s="56"/>
      <c r="SVH36" s="56"/>
      <c r="SVI36" s="56"/>
      <c r="SVJ36" s="56"/>
      <c r="SVK36" s="56"/>
      <c r="SVL36" s="56"/>
      <c r="SVM36" s="56"/>
      <c r="SVN36" s="56"/>
      <c r="SVO36" s="56"/>
      <c r="SVP36" s="56"/>
      <c r="SVQ36" s="56"/>
      <c r="SVR36" s="56"/>
      <c r="SVS36" s="56"/>
      <c r="SVT36" s="56"/>
      <c r="SVU36" s="56"/>
      <c r="SVV36" s="56"/>
      <c r="SVW36" s="56"/>
      <c r="SVX36" s="56"/>
      <c r="SVY36" s="56"/>
      <c r="SVZ36" s="56"/>
      <c r="SWA36" s="56"/>
      <c r="SWB36" s="56"/>
      <c r="SWC36" s="56"/>
      <c r="SWD36" s="56"/>
      <c r="SWE36" s="56"/>
      <c r="SWF36" s="56"/>
      <c r="SWG36" s="56"/>
      <c r="SWH36" s="56"/>
      <c r="SWI36" s="56"/>
      <c r="SWJ36" s="56"/>
      <c r="SWK36" s="56"/>
      <c r="SWL36" s="56"/>
      <c r="SWM36" s="56"/>
      <c r="SWN36" s="56"/>
      <c r="SWO36" s="56"/>
      <c r="SWP36" s="56"/>
      <c r="SWQ36" s="56"/>
      <c r="SWR36" s="56"/>
      <c r="SWS36" s="56"/>
      <c r="SWT36" s="56"/>
      <c r="SWU36" s="56"/>
      <c r="SWV36" s="56"/>
      <c r="SWW36" s="56"/>
      <c r="SWX36" s="56"/>
      <c r="SWY36" s="56"/>
      <c r="SWZ36" s="56"/>
      <c r="SXA36" s="56"/>
      <c r="SXB36" s="56"/>
      <c r="SXC36" s="56"/>
      <c r="SXD36" s="56"/>
      <c r="SXE36" s="56"/>
      <c r="SXF36" s="56"/>
      <c r="SXG36" s="56"/>
      <c r="SXH36" s="56"/>
      <c r="SXI36" s="56"/>
      <c r="SXJ36" s="56"/>
      <c r="SXK36" s="56"/>
      <c r="SXL36" s="56"/>
      <c r="SXM36" s="56"/>
      <c r="SXN36" s="56"/>
      <c r="SXO36" s="56"/>
      <c r="SXP36" s="56"/>
      <c r="SXQ36" s="56"/>
      <c r="SXR36" s="56"/>
      <c r="SXS36" s="56"/>
      <c r="SXT36" s="56"/>
      <c r="SXU36" s="56"/>
      <c r="SXV36" s="56"/>
      <c r="SXW36" s="56"/>
      <c r="SXX36" s="56"/>
      <c r="SXY36" s="56"/>
      <c r="SXZ36" s="56"/>
      <c r="SYA36" s="56"/>
      <c r="SYB36" s="56"/>
      <c r="SYC36" s="56"/>
      <c r="SYD36" s="56"/>
      <c r="SYE36" s="56"/>
      <c r="SYF36" s="56"/>
      <c r="SYG36" s="56"/>
      <c r="SYH36" s="56"/>
      <c r="SYI36" s="56"/>
      <c r="SYJ36" s="56"/>
      <c r="SYK36" s="56"/>
      <c r="SYL36" s="56"/>
      <c r="SYM36" s="56"/>
      <c r="SYN36" s="56"/>
      <c r="SYO36" s="56"/>
      <c r="SYP36" s="56"/>
      <c r="SYQ36" s="56"/>
      <c r="SYR36" s="56"/>
      <c r="SYS36" s="56"/>
      <c r="SYT36" s="56"/>
      <c r="SYU36" s="56"/>
      <c r="SYV36" s="56"/>
      <c r="SYW36" s="56"/>
      <c r="SYX36" s="56"/>
      <c r="SYY36" s="56"/>
      <c r="SYZ36" s="56"/>
      <c r="SZA36" s="56"/>
      <c r="SZB36" s="56"/>
      <c r="SZC36" s="56"/>
      <c r="SZD36" s="56"/>
      <c r="SZE36" s="56"/>
      <c r="SZF36" s="56"/>
      <c r="SZG36" s="56"/>
      <c r="SZH36" s="56"/>
      <c r="SZI36" s="56"/>
      <c r="SZJ36" s="56"/>
      <c r="SZK36" s="56"/>
      <c r="SZL36" s="56"/>
      <c r="SZM36" s="56"/>
      <c r="SZN36" s="56"/>
      <c r="SZO36" s="56"/>
      <c r="SZP36" s="56"/>
      <c r="SZQ36" s="56"/>
      <c r="SZR36" s="56"/>
      <c r="SZS36" s="56"/>
      <c r="SZT36" s="56"/>
      <c r="SZU36" s="56"/>
      <c r="SZV36" s="56"/>
      <c r="SZW36" s="56"/>
      <c r="SZX36" s="56"/>
      <c r="SZY36" s="56"/>
      <c r="SZZ36" s="56"/>
      <c r="TAA36" s="56"/>
      <c r="TAB36" s="56"/>
      <c r="TAC36" s="56"/>
      <c r="TAD36" s="56"/>
      <c r="TAE36" s="56"/>
      <c r="TAF36" s="56"/>
      <c r="TAG36" s="56"/>
      <c r="TAH36" s="56"/>
      <c r="TAI36" s="56"/>
      <c r="TAJ36" s="56"/>
      <c r="TAK36" s="56"/>
      <c r="TAL36" s="56"/>
      <c r="TAM36" s="56"/>
      <c r="TAN36" s="56"/>
      <c r="TAO36" s="56"/>
      <c r="TAP36" s="56"/>
      <c r="TAQ36" s="56"/>
      <c r="TAR36" s="56"/>
      <c r="TAS36" s="56"/>
      <c r="TAT36" s="56"/>
      <c r="TAU36" s="56"/>
      <c r="TAV36" s="56"/>
      <c r="TAW36" s="56"/>
      <c r="TAX36" s="56"/>
      <c r="TAY36" s="56"/>
      <c r="TAZ36" s="56"/>
      <c r="TBA36" s="56"/>
      <c r="TBB36" s="56"/>
      <c r="TBC36" s="56"/>
      <c r="TBD36" s="56"/>
      <c r="TBE36" s="56"/>
      <c r="TBF36" s="56"/>
      <c r="TBG36" s="56"/>
      <c r="TBH36" s="56"/>
      <c r="TBI36" s="56"/>
      <c r="TBJ36" s="56"/>
      <c r="TBK36" s="56"/>
      <c r="TBL36" s="56"/>
      <c r="TBM36" s="56"/>
      <c r="TBN36" s="56"/>
      <c r="TBO36" s="56"/>
      <c r="TBP36" s="56"/>
      <c r="TBQ36" s="56"/>
      <c r="TBR36" s="56"/>
      <c r="TBS36" s="56"/>
      <c r="TBT36" s="56"/>
      <c r="TBU36" s="56"/>
      <c r="TBV36" s="56"/>
      <c r="TBW36" s="56"/>
      <c r="TBX36" s="56"/>
      <c r="TBY36" s="56"/>
      <c r="TBZ36" s="56"/>
      <c r="TCA36" s="56"/>
      <c r="TCB36" s="56"/>
      <c r="TCC36" s="56"/>
      <c r="TCD36" s="56"/>
      <c r="TCE36" s="56"/>
      <c r="TCF36" s="56"/>
      <c r="TCG36" s="56"/>
      <c r="TCH36" s="56"/>
      <c r="TCI36" s="56"/>
      <c r="TCJ36" s="56"/>
      <c r="TCK36" s="56"/>
      <c r="TCL36" s="56"/>
      <c r="TCM36" s="56"/>
      <c r="TCN36" s="56"/>
      <c r="TCO36" s="56"/>
      <c r="TCP36" s="56"/>
      <c r="TCQ36" s="56"/>
      <c r="TCR36" s="56"/>
      <c r="TCS36" s="56"/>
      <c r="TCT36" s="56"/>
      <c r="TCU36" s="56"/>
      <c r="TCV36" s="56"/>
      <c r="TCW36" s="56"/>
      <c r="TCX36" s="56"/>
      <c r="TCY36" s="56"/>
      <c r="TCZ36" s="56"/>
      <c r="TDA36" s="56"/>
      <c r="TDB36" s="56"/>
      <c r="TDC36" s="56"/>
      <c r="TDD36" s="56"/>
      <c r="TDE36" s="56"/>
      <c r="TDF36" s="56"/>
      <c r="TDG36" s="56"/>
      <c r="TDH36" s="56"/>
      <c r="TDI36" s="56"/>
      <c r="TDJ36" s="56"/>
      <c r="TDK36" s="56"/>
      <c r="TDL36" s="56"/>
      <c r="TDM36" s="56"/>
      <c r="TDN36" s="56"/>
      <c r="TDO36" s="56"/>
      <c r="TDP36" s="56"/>
      <c r="TDQ36" s="56"/>
      <c r="TDR36" s="56"/>
      <c r="TDS36" s="56"/>
      <c r="TDT36" s="56"/>
      <c r="TDU36" s="56"/>
      <c r="TDV36" s="56"/>
      <c r="TDW36" s="56"/>
      <c r="TDX36" s="56"/>
      <c r="TDY36" s="56"/>
      <c r="TDZ36" s="56"/>
      <c r="TEA36" s="56"/>
      <c r="TEB36" s="56"/>
      <c r="TEC36" s="56"/>
      <c r="TED36" s="56"/>
      <c r="TEE36" s="56"/>
      <c r="TEF36" s="56"/>
      <c r="TEG36" s="56"/>
      <c r="TEH36" s="56"/>
      <c r="TEI36" s="56"/>
      <c r="TEJ36" s="56"/>
      <c r="TEK36" s="56"/>
      <c r="TEL36" s="56"/>
      <c r="TEM36" s="56"/>
      <c r="TEN36" s="56"/>
      <c r="TEO36" s="56"/>
      <c r="TEP36" s="56"/>
      <c r="TEQ36" s="56"/>
      <c r="TER36" s="56"/>
      <c r="TES36" s="56"/>
      <c r="TET36" s="56"/>
      <c r="TEU36" s="56"/>
      <c r="TEV36" s="56"/>
      <c r="TEW36" s="56"/>
      <c r="TEX36" s="56"/>
      <c r="TEY36" s="56"/>
      <c r="TEZ36" s="56"/>
      <c r="TFA36" s="56"/>
      <c r="TFB36" s="56"/>
      <c r="TFC36" s="56"/>
      <c r="TFD36" s="56"/>
      <c r="TFE36" s="56"/>
      <c r="TFF36" s="56"/>
      <c r="TFG36" s="56"/>
      <c r="TFH36" s="56"/>
      <c r="TFI36" s="56"/>
      <c r="TFJ36" s="56"/>
      <c r="TFK36" s="56"/>
      <c r="TFL36" s="56"/>
      <c r="TFM36" s="56"/>
      <c r="TFN36" s="56"/>
      <c r="TFO36" s="56"/>
      <c r="TFP36" s="56"/>
      <c r="TFQ36" s="56"/>
      <c r="TFR36" s="56"/>
      <c r="TFS36" s="56"/>
      <c r="TFT36" s="56"/>
      <c r="TFU36" s="56"/>
      <c r="TFV36" s="56"/>
      <c r="TFW36" s="56"/>
      <c r="TFX36" s="56"/>
      <c r="TFY36" s="56"/>
      <c r="TFZ36" s="56"/>
      <c r="TGA36" s="56"/>
      <c r="TGB36" s="56"/>
      <c r="TGC36" s="56"/>
      <c r="TGD36" s="56"/>
      <c r="TGE36" s="56"/>
      <c r="TGF36" s="56"/>
      <c r="TGG36" s="56"/>
      <c r="TGH36" s="56"/>
      <c r="TGI36" s="56"/>
      <c r="TGJ36" s="56"/>
      <c r="TGK36" s="56"/>
      <c r="TGL36" s="56"/>
      <c r="TGM36" s="56"/>
      <c r="TGN36" s="56"/>
      <c r="TGO36" s="56"/>
      <c r="TGP36" s="56"/>
      <c r="TGQ36" s="56"/>
      <c r="TGR36" s="56"/>
      <c r="TGS36" s="56"/>
      <c r="TGT36" s="56"/>
      <c r="TGU36" s="56"/>
      <c r="TGV36" s="56"/>
      <c r="TGW36" s="56"/>
      <c r="TGX36" s="56"/>
      <c r="TGY36" s="56"/>
      <c r="TGZ36" s="56"/>
      <c r="THA36" s="56"/>
      <c r="THB36" s="56"/>
      <c r="THC36" s="56"/>
      <c r="THD36" s="56"/>
      <c r="THE36" s="56"/>
      <c r="THF36" s="56"/>
      <c r="THG36" s="56"/>
      <c r="THH36" s="56"/>
      <c r="THI36" s="56"/>
      <c r="THJ36" s="56"/>
      <c r="THK36" s="56"/>
      <c r="THL36" s="56"/>
      <c r="THM36" s="56"/>
      <c r="THN36" s="56"/>
      <c r="THO36" s="56"/>
      <c r="THP36" s="56"/>
      <c r="THQ36" s="56"/>
      <c r="THR36" s="56"/>
      <c r="THS36" s="56"/>
      <c r="THT36" s="56"/>
      <c r="THU36" s="56"/>
      <c r="THV36" s="56"/>
      <c r="THW36" s="56"/>
      <c r="THX36" s="56"/>
      <c r="THY36" s="56"/>
      <c r="THZ36" s="56"/>
      <c r="TIA36" s="56"/>
      <c r="TIB36" s="56"/>
      <c r="TIC36" s="56"/>
      <c r="TID36" s="56"/>
      <c r="TIE36" s="56"/>
      <c r="TIF36" s="56"/>
      <c r="TIG36" s="56"/>
      <c r="TIH36" s="56"/>
      <c r="TII36" s="56"/>
      <c r="TIJ36" s="56"/>
      <c r="TIK36" s="56"/>
      <c r="TIL36" s="56"/>
      <c r="TIM36" s="56"/>
      <c r="TIN36" s="56"/>
      <c r="TIO36" s="56"/>
      <c r="TIP36" s="56"/>
      <c r="TIQ36" s="56"/>
      <c r="TIR36" s="56"/>
      <c r="TIS36" s="56"/>
      <c r="TIT36" s="56"/>
      <c r="TIU36" s="56"/>
      <c r="TIV36" s="56"/>
      <c r="TIW36" s="56"/>
      <c r="TIX36" s="56"/>
      <c r="TIY36" s="56"/>
      <c r="TIZ36" s="56"/>
      <c r="TJA36" s="56"/>
      <c r="TJB36" s="56"/>
      <c r="TJC36" s="56"/>
      <c r="TJD36" s="56"/>
      <c r="TJE36" s="56"/>
      <c r="TJF36" s="56"/>
      <c r="TJG36" s="56"/>
      <c r="TJH36" s="56"/>
      <c r="TJI36" s="56"/>
      <c r="TJJ36" s="56"/>
      <c r="TJK36" s="56"/>
      <c r="TJL36" s="56"/>
      <c r="TJM36" s="56"/>
      <c r="TJN36" s="56"/>
      <c r="TJO36" s="56"/>
      <c r="TJP36" s="56"/>
      <c r="TJQ36" s="56"/>
      <c r="TJR36" s="56"/>
      <c r="TJS36" s="56"/>
      <c r="TJT36" s="56"/>
      <c r="TJU36" s="56"/>
      <c r="TJV36" s="56"/>
      <c r="TJW36" s="56"/>
      <c r="TJX36" s="56"/>
      <c r="TJY36" s="56"/>
      <c r="TJZ36" s="56"/>
      <c r="TKA36" s="56"/>
      <c r="TKB36" s="56"/>
      <c r="TKC36" s="56"/>
      <c r="TKD36" s="56"/>
      <c r="TKE36" s="56"/>
      <c r="TKF36" s="56"/>
      <c r="TKG36" s="56"/>
      <c r="TKH36" s="56"/>
      <c r="TKI36" s="56"/>
      <c r="TKJ36" s="56"/>
      <c r="TKK36" s="56"/>
      <c r="TKL36" s="56"/>
      <c r="TKM36" s="56"/>
      <c r="TKN36" s="56"/>
      <c r="TKO36" s="56"/>
      <c r="TKP36" s="56"/>
      <c r="TKQ36" s="56"/>
      <c r="TKR36" s="56"/>
      <c r="TKS36" s="56"/>
      <c r="TKT36" s="56"/>
      <c r="TKU36" s="56"/>
      <c r="TKV36" s="56"/>
      <c r="TKW36" s="56"/>
      <c r="TKX36" s="56"/>
      <c r="TKY36" s="56"/>
      <c r="TKZ36" s="56"/>
      <c r="TLA36" s="56"/>
      <c r="TLB36" s="56"/>
      <c r="TLC36" s="56"/>
      <c r="TLD36" s="56"/>
      <c r="TLE36" s="56"/>
      <c r="TLF36" s="56"/>
      <c r="TLG36" s="56"/>
      <c r="TLH36" s="56"/>
      <c r="TLI36" s="56"/>
      <c r="TLJ36" s="56"/>
      <c r="TLK36" s="56"/>
      <c r="TLL36" s="56"/>
      <c r="TLM36" s="56"/>
      <c r="TLN36" s="56"/>
      <c r="TLO36" s="56"/>
      <c r="TLP36" s="56"/>
      <c r="TLQ36" s="56"/>
      <c r="TLR36" s="56"/>
      <c r="TLS36" s="56"/>
      <c r="TLT36" s="56"/>
      <c r="TLU36" s="56"/>
      <c r="TLV36" s="56"/>
      <c r="TLW36" s="56"/>
      <c r="TLX36" s="56"/>
      <c r="TLY36" s="56"/>
      <c r="TLZ36" s="56"/>
      <c r="TMA36" s="56"/>
      <c r="TMB36" s="56"/>
      <c r="TMC36" s="56"/>
      <c r="TMD36" s="56"/>
      <c r="TME36" s="56"/>
      <c r="TMF36" s="56"/>
      <c r="TMG36" s="56"/>
      <c r="TMH36" s="56"/>
      <c r="TMI36" s="56"/>
      <c r="TMJ36" s="56"/>
      <c r="TMK36" s="56"/>
      <c r="TML36" s="56"/>
      <c r="TMM36" s="56"/>
      <c r="TMN36" s="56"/>
      <c r="TMO36" s="56"/>
      <c r="TMP36" s="56"/>
      <c r="TMQ36" s="56"/>
      <c r="TMR36" s="56"/>
      <c r="TMS36" s="56"/>
      <c r="TMT36" s="56"/>
      <c r="TMU36" s="56"/>
      <c r="TMV36" s="56"/>
      <c r="TMW36" s="56"/>
      <c r="TMX36" s="56"/>
      <c r="TMY36" s="56"/>
      <c r="TMZ36" s="56"/>
      <c r="TNA36" s="56"/>
      <c r="TNB36" s="56"/>
      <c r="TNC36" s="56"/>
      <c r="TND36" s="56"/>
      <c r="TNE36" s="56"/>
      <c r="TNF36" s="56"/>
      <c r="TNG36" s="56"/>
      <c r="TNH36" s="56"/>
      <c r="TNI36" s="56"/>
      <c r="TNJ36" s="56"/>
      <c r="TNK36" s="56"/>
      <c r="TNL36" s="56"/>
      <c r="TNM36" s="56"/>
      <c r="TNN36" s="56"/>
      <c r="TNO36" s="56"/>
      <c r="TNP36" s="56"/>
      <c r="TNQ36" s="56"/>
      <c r="TNR36" s="56"/>
      <c r="TNS36" s="56"/>
      <c r="TNT36" s="56"/>
      <c r="TNU36" s="56"/>
      <c r="TNV36" s="56"/>
      <c r="TNW36" s="56"/>
      <c r="TNX36" s="56"/>
      <c r="TNY36" s="56"/>
      <c r="TNZ36" s="56"/>
      <c r="TOA36" s="56"/>
      <c r="TOB36" s="56"/>
      <c r="TOC36" s="56"/>
      <c r="TOD36" s="56"/>
      <c r="TOE36" s="56"/>
      <c r="TOF36" s="56"/>
      <c r="TOG36" s="56"/>
      <c r="TOH36" s="56"/>
      <c r="TOI36" s="56"/>
      <c r="TOJ36" s="56"/>
      <c r="TOK36" s="56"/>
      <c r="TOL36" s="56"/>
      <c r="TOM36" s="56"/>
      <c r="TON36" s="56"/>
      <c r="TOO36" s="56"/>
      <c r="TOP36" s="56"/>
      <c r="TOQ36" s="56"/>
      <c r="TOR36" s="56"/>
      <c r="TOS36" s="56"/>
      <c r="TOT36" s="56"/>
      <c r="TOU36" s="56"/>
      <c r="TOV36" s="56"/>
      <c r="TOW36" s="56"/>
      <c r="TOX36" s="56"/>
      <c r="TOY36" s="56"/>
      <c r="TOZ36" s="56"/>
      <c r="TPA36" s="56"/>
      <c r="TPB36" s="56"/>
      <c r="TPC36" s="56"/>
      <c r="TPD36" s="56"/>
      <c r="TPE36" s="56"/>
      <c r="TPF36" s="56"/>
      <c r="TPG36" s="56"/>
      <c r="TPH36" s="56"/>
      <c r="TPI36" s="56"/>
      <c r="TPJ36" s="56"/>
      <c r="TPK36" s="56"/>
      <c r="TPL36" s="56"/>
      <c r="TPM36" s="56"/>
      <c r="TPN36" s="56"/>
      <c r="TPO36" s="56"/>
      <c r="TPP36" s="56"/>
      <c r="TPQ36" s="56"/>
      <c r="TPR36" s="56"/>
      <c r="TPS36" s="56"/>
      <c r="TPT36" s="56"/>
      <c r="TPU36" s="56"/>
      <c r="TPV36" s="56"/>
      <c r="TPW36" s="56"/>
      <c r="TPX36" s="56"/>
      <c r="TPY36" s="56"/>
      <c r="TPZ36" s="56"/>
      <c r="TQA36" s="56"/>
      <c r="TQB36" s="56"/>
      <c r="TQC36" s="56"/>
      <c r="TQD36" s="56"/>
      <c r="TQE36" s="56"/>
      <c r="TQF36" s="56"/>
      <c r="TQG36" s="56"/>
      <c r="TQH36" s="56"/>
      <c r="TQI36" s="56"/>
      <c r="TQJ36" s="56"/>
      <c r="TQK36" s="56"/>
      <c r="TQL36" s="56"/>
      <c r="TQM36" s="56"/>
      <c r="TQN36" s="56"/>
      <c r="TQO36" s="56"/>
      <c r="TQP36" s="56"/>
      <c r="TQQ36" s="56"/>
      <c r="TQR36" s="56"/>
      <c r="TQS36" s="56"/>
      <c r="TQT36" s="56"/>
      <c r="TQU36" s="56"/>
      <c r="TQV36" s="56"/>
      <c r="TQW36" s="56"/>
      <c r="TQX36" s="56"/>
      <c r="TQY36" s="56"/>
      <c r="TQZ36" s="56"/>
      <c r="TRA36" s="56"/>
      <c r="TRB36" s="56"/>
      <c r="TRC36" s="56"/>
      <c r="TRD36" s="56"/>
      <c r="TRE36" s="56"/>
      <c r="TRF36" s="56"/>
      <c r="TRG36" s="56"/>
      <c r="TRH36" s="56"/>
      <c r="TRI36" s="56"/>
      <c r="TRJ36" s="56"/>
      <c r="TRK36" s="56"/>
      <c r="TRL36" s="56"/>
      <c r="TRM36" s="56"/>
      <c r="TRN36" s="56"/>
      <c r="TRO36" s="56"/>
      <c r="TRP36" s="56"/>
      <c r="TRQ36" s="56"/>
      <c r="TRR36" s="56"/>
      <c r="TRS36" s="56"/>
      <c r="TRT36" s="56"/>
      <c r="TRU36" s="56"/>
      <c r="TRV36" s="56"/>
      <c r="TRW36" s="56"/>
      <c r="TRX36" s="56"/>
      <c r="TRY36" s="56"/>
      <c r="TRZ36" s="56"/>
      <c r="TSA36" s="56"/>
      <c r="TSB36" s="56"/>
      <c r="TSC36" s="56"/>
      <c r="TSD36" s="56"/>
      <c r="TSE36" s="56"/>
      <c r="TSF36" s="56"/>
      <c r="TSG36" s="56"/>
      <c r="TSH36" s="56"/>
      <c r="TSI36" s="56"/>
      <c r="TSJ36" s="56"/>
      <c r="TSK36" s="56"/>
      <c r="TSL36" s="56"/>
      <c r="TSM36" s="56"/>
      <c r="TSN36" s="56"/>
      <c r="TSO36" s="56"/>
      <c r="TSP36" s="56"/>
      <c r="TSQ36" s="56"/>
      <c r="TSR36" s="56"/>
      <c r="TSS36" s="56"/>
      <c r="TST36" s="56"/>
      <c r="TSU36" s="56"/>
      <c r="TSV36" s="56"/>
      <c r="TSW36" s="56"/>
      <c r="TSX36" s="56"/>
      <c r="TSY36" s="56"/>
      <c r="TSZ36" s="56"/>
      <c r="TTA36" s="56"/>
      <c r="TTB36" s="56"/>
      <c r="TTC36" s="56"/>
      <c r="TTD36" s="56"/>
      <c r="TTE36" s="56"/>
      <c r="TTF36" s="56"/>
      <c r="TTG36" s="56"/>
      <c r="TTH36" s="56"/>
      <c r="TTI36" s="56"/>
      <c r="TTJ36" s="56"/>
      <c r="TTK36" s="56"/>
      <c r="TTL36" s="56"/>
      <c r="TTM36" s="56"/>
      <c r="TTN36" s="56"/>
      <c r="TTO36" s="56"/>
      <c r="TTP36" s="56"/>
      <c r="TTQ36" s="56"/>
      <c r="TTR36" s="56"/>
      <c r="TTS36" s="56"/>
      <c r="TTT36" s="56"/>
      <c r="TTU36" s="56"/>
      <c r="TTV36" s="56"/>
      <c r="TTW36" s="56"/>
      <c r="TTX36" s="56"/>
      <c r="TTY36" s="56"/>
      <c r="TTZ36" s="56"/>
      <c r="TUA36" s="56"/>
      <c r="TUB36" s="56"/>
      <c r="TUC36" s="56"/>
      <c r="TUD36" s="56"/>
      <c r="TUE36" s="56"/>
      <c r="TUF36" s="56"/>
      <c r="TUG36" s="56"/>
      <c r="TUH36" s="56"/>
      <c r="TUI36" s="56"/>
      <c r="TUJ36" s="56"/>
      <c r="TUK36" s="56"/>
      <c r="TUL36" s="56"/>
      <c r="TUM36" s="56"/>
      <c r="TUN36" s="56"/>
      <c r="TUO36" s="56"/>
      <c r="TUP36" s="56"/>
      <c r="TUQ36" s="56"/>
      <c r="TUR36" s="56"/>
      <c r="TUS36" s="56"/>
      <c r="TUT36" s="56"/>
      <c r="TUU36" s="56"/>
      <c r="TUV36" s="56"/>
      <c r="TUW36" s="56"/>
      <c r="TUX36" s="56"/>
      <c r="TUY36" s="56"/>
      <c r="TUZ36" s="56"/>
      <c r="TVA36" s="56"/>
      <c r="TVB36" s="56"/>
      <c r="TVC36" s="56"/>
      <c r="TVD36" s="56"/>
      <c r="TVE36" s="56"/>
      <c r="TVF36" s="56"/>
      <c r="TVG36" s="56"/>
      <c r="TVH36" s="56"/>
      <c r="TVI36" s="56"/>
      <c r="TVJ36" s="56"/>
      <c r="TVK36" s="56"/>
      <c r="TVL36" s="56"/>
      <c r="TVM36" s="56"/>
      <c r="TVN36" s="56"/>
      <c r="TVO36" s="56"/>
      <c r="TVP36" s="56"/>
      <c r="TVQ36" s="56"/>
      <c r="TVR36" s="56"/>
      <c r="TVS36" s="56"/>
      <c r="TVT36" s="56"/>
      <c r="TVU36" s="56"/>
      <c r="TVV36" s="56"/>
      <c r="TVW36" s="56"/>
      <c r="TVX36" s="56"/>
      <c r="TVY36" s="56"/>
      <c r="TVZ36" s="56"/>
      <c r="TWA36" s="56"/>
      <c r="TWB36" s="56"/>
      <c r="TWC36" s="56"/>
      <c r="TWD36" s="56"/>
      <c r="TWE36" s="56"/>
      <c r="TWF36" s="56"/>
      <c r="TWG36" s="56"/>
      <c r="TWH36" s="56"/>
      <c r="TWI36" s="56"/>
      <c r="TWJ36" s="56"/>
      <c r="TWK36" s="56"/>
      <c r="TWL36" s="56"/>
      <c r="TWM36" s="56"/>
      <c r="TWN36" s="56"/>
      <c r="TWO36" s="56"/>
      <c r="TWP36" s="56"/>
      <c r="TWQ36" s="56"/>
      <c r="TWR36" s="56"/>
      <c r="TWS36" s="56"/>
      <c r="TWT36" s="56"/>
      <c r="TWU36" s="56"/>
      <c r="TWV36" s="56"/>
      <c r="TWW36" s="56"/>
      <c r="TWX36" s="56"/>
      <c r="TWY36" s="56"/>
      <c r="TWZ36" s="56"/>
      <c r="TXA36" s="56"/>
      <c r="TXB36" s="56"/>
      <c r="TXC36" s="56"/>
      <c r="TXD36" s="56"/>
      <c r="TXE36" s="56"/>
      <c r="TXF36" s="56"/>
      <c r="TXG36" s="56"/>
      <c r="TXH36" s="56"/>
      <c r="TXI36" s="56"/>
      <c r="TXJ36" s="56"/>
      <c r="TXK36" s="56"/>
      <c r="TXL36" s="56"/>
      <c r="TXM36" s="56"/>
      <c r="TXN36" s="56"/>
      <c r="TXO36" s="56"/>
      <c r="TXP36" s="56"/>
      <c r="TXQ36" s="56"/>
      <c r="TXR36" s="56"/>
      <c r="TXS36" s="56"/>
      <c r="TXT36" s="56"/>
      <c r="TXU36" s="56"/>
      <c r="TXV36" s="56"/>
      <c r="TXW36" s="56"/>
      <c r="TXX36" s="56"/>
      <c r="TXY36" s="56"/>
      <c r="TXZ36" s="56"/>
      <c r="TYA36" s="56"/>
      <c r="TYB36" s="56"/>
      <c r="TYC36" s="56"/>
      <c r="TYD36" s="56"/>
      <c r="TYE36" s="56"/>
      <c r="TYF36" s="56"/>
      <c r="TYG36" s="56"/>
      <c r="TYH36" s="56"/>
      <c r="TYI36" s="56"/>
      <c r="TYJ36" s="56"/>
      <c r="TYK36" s="56"/>
      <c r="TYL36" s="56"/>
      <c r="TYM36" s="56"/>
      <c r="TYN36" s="56"/>
      <c r="TYO36" s="56"/>
      <c r="TYP36" s="56"/>
      <c r="TYQ36" s="56"/>
      <c r="TYR36" s="56"/>
      <c r="TYS36" s="56"/>
      <c r="TYT36" s="56"/>
      <c r="TYU36" s="56"/>
      <c r="TYV36" s="56"/>
      <c r="TYW36" s="56"/>
      <c r="TYX36" s="56"/>
      <c r="TYY36" s="56"/>
      <c r="TYZ36" s="56"/>
      <c r="TZA36" s="56"/>
      <c r="TZB36" s="56"/>
      <c r="TZC36" s="56"/>
      <c r="TZD36" s="56"/>
      <c r="TZE36" s="56"/>
      <c r="TZF36" s="56"/>
      <c r="TZG36" s="56"/>
      <c r="TZH36" s="56"/>
      <c r="TZI36" s="56"/>
      <c r="TZJ36" s="56"/>
      <c r="TZK36" s="56"/>
      <c r="TZL36" s="56"/>
      <c r="TZM36" s="56"/>
      <c r="TZN36" s="56"/>
      <c r="TZO36" s="56"/>
      <c r="TZP36" s="56"/>
      <c r="TZQ36" s="56"/>
      <c r="TZR36" s="56"/>
      <c r="TZS36" s="56"/>
      <c r="TZT36" s="56"/>
      <c r="TZU36" s="56"/>
      <c r="TZV36" s="56"/>
      <c r="TZW36" s="56"/>
      <c r="TZX36" s="56"/>
      <c r="TZY36" s="56"/>
      <c r="TZZ36" s="56"/>
      <c r="UAA36" s="56"/>
      <c r="UAB36" s="56"/>
      <c r="UAC36" s="56"/>
      <c r="UAD36" s="56"/>
      <c r="UAE36" s="56"/>
      <c r="UAF36" s="56"/>
      <c r="UAG36" s="56"/>
      <c r="UAH36" s="56"/>
      <c r="UAI36" s="56"/>
      <c r="UAJ36" s="56"/>
      <c r="UAK36" s="56"/>
      <c r="UAL36" s="56"/>
      <c r="UAM36" s="56"/>
      <c r="UAN36" s="56"/>
      <c r="UAO36" s="56"/>
      <c r="UAP36" s="56"/>
      <c r="UAQ36" s="56"/>
      <c r="UAR36" s="56"/>
      <c r="UAS36" s="56"/>
      <c r="UAT36" s="56"/>
      <c r="UAU36" s="56"/>
      <c r="UAV36" s="56"/>
      <c r="UAW36" s="56"/>
      <c r="UAX36" s="56"/>
      <c r="UAY36" s="56"/>
      <c r="UAZ36" s="56"/>
      <c r="UBA36" s="56"/>
      <c r="UBB36" s="56"/>
      <c r="UBC36" s="56"/>
      <c r="UBD36" s="56"/>
      <c r="UBE36" s="56"/>
      <c r="UBF36" s="56"/>
      <c r="UBG36" s="56"/>
      <c r="UBH36" s="56"/>
      <c r="UBI36" s="56"/>
      <c r="UBJ36" s="56"/>
      <c r="UBK36" s="56"/>
      <c r="UBL36" s="56"/>
      <c r="UBM36" s="56"/>
      <c r="UBN36" s="56"/>
      <c r="UBO36" s="56"/>
      <c r="UBP36" s="56"/>
      <c r="UBQ36" s="56"/>
      <c r="UBR36" s="56"/>
      <c r="UBS36" s="56"/>
      <c r="UBT36" s="56"/>
      <c r="UBU36" s="56"/>
      <c r="UBV36" s="56"/>
      <c r="UBW36" s="56"/>
      <c r="UBX36" s="56"/>
      <c r="UBY36" s="56"/>
      <c r="UBZ36" s="56"/>
      <c r="UCA36" s="56"/>
      <c r="UCB36" s="56"/>
      <c r="UCC36" s="56"/>
      <c r="UCD36" s="56"/>
      <c r="UCE36" s="56"/>
      <c r="UCF36" s="56"/>
      <c r="UCG36" s="56"/>
      <c r="UCH36" s="56"/>
      <c r="UCI36" s="56"/>
      <c r="UCJ36" s="56"/>
      <c r="UCK36" s="56"/>
      <c r="UCL36" s="56"/>
      <c r="UCM36" s="56"/>
      <c r="UCN36" s="56"/>
      <c r="UCO36" s="56"/>
      <c r="UCP36" s="56"/>
      <c r="UCQ36" s="56"/>
      <c r="UCR36" s="56"/>
      <c r="UCS36" s="56"/>
      <c r="UCT36" s="56"/>
      <c r="UCU36" s="56"/>
      <c r="UCV36" s="56"/>
      <c r="UCW36" s="56"/>
      <c r="UCX36" s="56"/>
      <c r="UCY36" s="56"/>
      <c r="UCZ36" s="56"/>
      <c r="UDA36" s="56"/>
      <c r="UDB36" s="56"/>
      <c r="UDC36" s="56"/>
      <c r="UDD36" s="56"/>
      <c r="UDE36" s="56"/>
      <c r="UDF36" s="56"/>
      <c r="UDG36" s="56"/>
      <c r="UDH36" s="56"/>
      <c r="UDI36" s="56"/>
      <c r="UDJ36" s="56"/>
      <c r="UDK36" s="56"/>
      <c r="UDL36" s="56"/>
      <c r="UDM36" s="56"/>
      <c r="UDN36" s="56"/>
      <c r="UDO36" s="56"/>
      <c r="UDP36" s="56"/>
      <c r="UDQ36" s="56"/>
      <c r="UDR36" s="56"/>
      <c r="UDS36" s="56"/>
      <c r="UDT36" s="56"/>
      <c r="UDU36" s="56"/>
      <c r="UDV36" s="56"/>
      <c r="UDW36" s="56"/>
      <c r="UDX36" s="56"/>
      <c r="UDY36" s="56"/>
      <c r="UDZ36" s="56"/>
      <c r="UEA36" s="56"/>
      <c r="UEB36" s="56"/>
      <c r="UEC36" s="56"/>
      <c r="UED36" s="56"/>
      <c r="UEE36" s="56"/>
      <c r="UEF36" s="56"/>
      <c r="UEG36" s="56"/>
      <c r="UEH36" s="56"/>
      <c r="UEI36" s="56"/>
      <c r="UEJ36" s="56"/>
      <c r="UEK36" s="56"/>
      <c r="UEL36" s="56"/>
      <c r="UEM36" s="56"/>
      <c r="UEN36" s="56"/>
      <c r="UEO36" s="56"/>
      <c r="UEP36" s="56"/>
      <c r="UEQ36" s="56"/>
      <c r="UER36" s="56"/>
      <c r="UES36" s="56"/>
      <c r="UET36" s="56"/>
      <c r="UEU36" s="56"/>
      <c r="UEV36" s="56"/>
      <c r="UEW36" s="56"/>
      <c r="UEX36" s="56"/>
      <c r="UEY36" s="56"/>
      <c r="UEZ36" s="56"/>
      <c r="UFA36" s="56"/>
      <c r="UFB36" s="56"/>
      <c r="UFC36" s="56"/>
      <c r="UFD36" s="56"/>
      <c r="UFE36" s="56"/>
      <c r="UFF36" s="56"/>
      <c r="UFG36" s="56"/>
      <c r="UFH36" s="56"/>
      <c r="UFI36" s="56"/>
      <c r="UFJ36" s="56"/>
      <c r="UFK36" s="56"/>
      <c r="UFL36" s="56"/>
      <c r="UFM36" s="56"/>
      <c r="UFN36" s="56"/>
      <c r="UFO36" s="56"/>
      <c r="UFP36" s="56"/>
      <c r="UFQ36" s="56"/>
      <c r="UFR36" s="56"/>
      <c r="UFS36" s="56"/>
      <c r="UFT36" s="56"/>
      <c r="UFU36" s="56"/>
      <c r="UFV36" s="56"/>
      <c r="UFW36" s="56"/>
      <c r="UFX36" s="56"/>
      <c r="UFY36" s="56"/>
      <c r="UFZ36" s="56"/>
      <c r="UGA36" s="56"/>
      <c r="UGB36" s="56"/>
      <c r="UGC36" s="56"/>
      <c r="UGD36" s="56"/>
      <c r="UGE36" s="56"/>
      <c r="UGF36" s="56"/>
      <c r="UGG36" s="56"/>
      <c r="UGH36" s="56"/>
      <c r="UGI36" s="56"/>
      <c r="UGJ36" s="56"/>
      <c r="UGK36" s="56"/>
      <c r="UGL36" s="56"/>
      <c r="UGM36" s="56"/>
      <c r="UGN36" s="56"/>
      <c r="UGO36" s="56"/>
      <c r="UGP36" s="56"/>
      <c r="UGQ36" s="56"/>
      <c r="UGR36" s="56"/>
      <c r="UGS36" s="56"/>
      <c r="UGT36" s="56"/>
      <c r="UGU36" s="56"/>
      <c r="UGV36" s="56"/>
      <c r="UGW36" s="56"/>
      <c r="UGX36" s="56"/>
      <c r="UGY36" s="56"/>
      <c r="UGZ36" s="56"/>
      <c r="UHA36" s="56"/>
      <c r="UHB36" s="56"/>
      <c r="UHC36" s="56"/>
      <c r="UHD36" s="56"/>
      <c r="UHE36" s="56"/>
      <c r="UHF36" s="56"/>
      <c r="UHG36" s="56"/>
      <c r="UHH36" s="56"/>
      <c r="UHI36" s="56"/>
      <c r="UHJ36" s="56"/>
      <c r="UHK36" s="56"/>
      <c r="UHL36" s="56"/>
      <c r="UHM36" s="56"/>
      <c r="UHN36" s="56"/>
      <c r="UHO36" s="56"/>
      <c r="UHP36" s="56"/>
      <c r="UHQ36" s="56"/>
      <c r="UHR36" s="56"/>
      <c r="UHS36" s="56"/>
      <c r="UHT36" s="56"/>
      <c r="UHU36" s="56"/>
      <c r="UHV36" s="56"/>
      <c r="UHW36" s="56"/>
      <c r="UHX36" s="56"/>
      <c r="UHY36" s="56"/>
      <c r="UHZ36" s="56"/>
      <c r="UIA36" s="56"/>
      <c r="UIB36" s="56"/>
      <c r="UIC36" s="56"/>
      <c r="UID36" s="56"/>
      <c r="UIE36" s="56"/>
      <c r="UIF36" s="56"/>
      <c r="UIG36" s="56"/>
      <c r="UIH36" s="56"/>
      <c r="UII36" s="56"/>
      <c r="UIJ36" s="56"/>
      <c r="UIK36" s="56"/>
      <c r="UIL36" s="56"/>
      <c r="UIM36" s="56"/>
      <c r="UIN36" s="56"/>
      <c r="UIO36" s="56"/>
      <c r="UIP36" s="56"/>
      <c r="UIQ36" s="56"/>
      <c r="UIR36" s="56"/>
      <c r="UIS36" s="56"/>
      <c r="UIT36" s="56"/>
      <c r="UIU36" s="56"/>
      <c r="UIV36" s="56"/>
      <c r="UIW36" s="56"/>
      <c r="UIX36" s="56"/>
      <c r="UIY36" s="56"/>
      <c r="UIZ36" s="56"/>
      <c r="UJA36" s="56"/>
      <c r="UJB36" s="56"/>
      <c r="UJC36" s="56"/>
      <c r="UJD36" s="56"/>
      <c r="UJE36" s="56"/>
      <c r="UJF36" s="56"/>
      <c r="UJG36" s="56"/>
      <c r="UJH36" s="56"/>
      <c r="UJI36" s="56"/>
      <c r="UJJ36" s="56"/>
      <c r="UJK36" s="56"/>
      <c r="UJL36" s="56"/>
      <c r="UJM36" s="56"/>
      <c r="UJN36" s="56"/>
      <c r="UJO36" s="56"/>
      <c r="UJP36" s="56"/>
      <c r="UJQ36" s="56"/>
      <c r="UJR36" s="56"/>
      <c r="UJS36" s="56"/>
      <c r="UJT36" s="56"/>
      <c r="UJU36" s="56"/>
      <c r="UJV36" s="56"/>
      <c r="UJW36" s="56"/>
      <c r="UJX36" s="56"/>
      <c r="UJY36" s="56"/>
      <c r="UJZ36" s="56"/>
      <c r="UKA36" s="56"/>
      <c r="UKB36" s="56"/>
      <c r="UKC36" s="56"/>
      <c r="UKD36" s="56"/>
      <c r="UKE36" s="56"/>
      <c r="UKF36" s="56"/>
      <c r="UKG36" s="56"/>
      <c r="UKH36" s="56"/>
      <c r="UKI36" s="56"/>
      <c r="UKJ36" s="56"/>
      <c r="UKK36" s="56"/>
      <c r="UKL36" s="56"/>
      <c r="UKM36" s="56"/>
      <c r="UKN36" s="56"/>
      <c r="UKO36" s="56"/>
      <c r="UKP36" s="56"/>
      <c r="UKQ36" s="56"/>
      <c r="UKR36" s="56"/>
      <c r="UKS36" s="56"/>
      <c r="UKT36" s="56"/>
      <c r="UKU36" s="56"/>
      <c r="UKV36" s="56"/>
      <c r="UKW36" s="56"/>
      <c r="UKX36" s="56"/>
      <c r="UKY36" s="56"/>
      <c r="UKZ36" s="56"/>
      <c r="ULA36" s="56"/>
      <c r="ULB36" s="56"/>
      <c r="ULC36" s="56"/>
      <c r="ULD36" s="56"/>
      <c r="ULE36" s="56"/>
      <c r="ULF36" s="56"/>
      <c r="ULG36" s="56"/>
      <c r="ULH36" s="56"/>
      <c r="ULI36" s="56"/>
      <c r="ULJ36" s="56"/>
      <c r="ULK36" s="56"/>
      <c r="ULL36" s="56"/>
      <c r="ULM36" s="56"/>
      <c r="ULN36" s="56"/>
      <c r="ULO36" s="56"/>
      <c r="ULP36" s="56"/>
      <c r="ULQ36" s="56"/>
      <c r="ULR36" s="56"/>
      <c r="ULS36" s="56"/>
      <c r="ULT36" s="56"/>
      <c r="ULU36" s="56"/>
      <c r="ULV36" s="56"/>
      <c r="ULW36" s="56"/>
      <c r="ULX36" s="56"/>
      <c r="ULY36" s="56"/>
      <c r="ULZ36" s="56"/>
      <c r="UMA36" s="56"/>
      <c r="UMB36" s="56"/>
      <c r="UMC36" s="56"/>
      <c r="UMD36" s="56"/>
      <c r="UME36" s="56"/>
      <c r="UMF36" s="56"/>
      <c r="UMG36" s="56"/>
      <c r="UMH36" s="56"/>
      <c r="UMI36" s="56"/>
      <c r="UMJ36" s="56"/>
      <c r="UMK36" s="56"/>
      <c r="UML36" s="56"/>
      <c r="UMM36" s="56"/>
      <c r="UMN36" s="56"/>
      <c r="UMO36" s="56"/>
      <c r="UMP36" s="56"/>
      <c r="UMQ36" s="56"/>
      <c r="UMR36" s="56"/>
      <c r="UMS36" s="56"/>
      <c r="UMT36" s="56"/>
      <c r="UMU36" s="56"/>
      <c r="UMV36" s="56"/>
      <c r="UMW36" s="56"/>
      <c r="UMX36" s="56"/>
      <c r="UMY36" s="56"/>
      <c r="UMZ36" s="56"/>
      <c r="UNA36" s="56"/>
      <c r="UNB36" s="56"/>
      <c r="UNC36" s="56"/>
      <c r="UND36" s="56"/>
      <c r="UNE36" s="56"/>
      <c r="UNF36" s="56"/>
      <c r="UNG36" s="56"/>
      <c r="UNH36" s="56"/>
      <c r="UNI36" s="56"/>
      <c r="UNJ36" s="56"/>
      <c r="UNK36" s="56"/>
      <c r="UNL36" s="56"/>
      <c r="UNM36" s="56"/>
      <c r="UNN36" s="56"/>
      <c r="UNO36" s="56"/>
      <c r="UNP36" s="56"/>
      <c r="UNQ36" s="56"/>
      <c r="UNR36" s="56"/>
      <c r="UNS36" s="56"/>
      <c r="UNT36" s="56"/>
      <c r="UNU36" s="56"/>
      <c r="UNV36" s="56"/>
      <c r="UNW36" s="56"/>
      <c r="UNX36" s="56"/>
      <c r="UNY36" s="56"/>
      <c r="UNZ36" s="56"/>
      <c r="UOA36" s="56"/>
      <c r="UOB36" s="56"/>
      <c r="UOC36" s="56"/>
      <c r="UOD36" s="56"/>
      <c r="UOE36" s="56"/>
      <c r="UOF36" s="56"/>
      <c r="UOG36" s="56"/>
      <c r="UOH36" s="56"/>
      <c r="UOI36" s="56"/>
      <c r="UOJ36" s="56"/>
      <c r="UOK36" s="56"/>
      <c r="UOL36" s="56"/>
      <c r="UOM36" s="56"/>
      <c r="UON36" s="56"/>
      <c r="UOO36" s="56"/>
      <c r="UOP36" s="56"/>
      <c r="UOQ36" s="56"/>
      <c r="UOR36" s="56"/>
      <c r="UOS36" s="56"/>
      <c r="UOT36" s="56"/>
      <c r="UOU36" s="56"/>
      <c r="UOV36" s="56"/>
      <c r="UOW36" s="56"/>
      <c r="UOX36" s="56"/>
      <c r="UOY36" s="56"/>
      <c r="UOZ36" s="56"/>
      <c r="UPA36" s="56"/>
      <c r="UPB36" s="56"/>
      <c r="UPC36" s="56"/>
      <c r="UPD36" s="56"/>
      <c r="UPE36" s="56"/>
      <c r="UPF36" s="56"/>
      <c r="UPG36" s="56"/>
      <c r="UPH36" s="56"/>
      <c r="UPI36" s="56"/>
      <c r="UPJ36" s="56"/>
      <c r="UPK36" s="56"/>
      <c r="UPL36" s="56"/>
      <c r="UPM36" s="56"/>
      <c r="UPN36" s="56"/>
      <c r="UPO36" s="56"/>
      <c r="UPP36" s="56"/>
      <c r="UPQ36" s="56"/>
      <c r="UPR36" s="56"/>
      <c r="UPS36" s="56"/>
      <c r="UPT36" s="56"/>
      <c r="UPU36" s="56"/>
      <c r="UPV36" s="56"/>
      <c r="UPW36" s="56"/>
      <c r="UPX36" s="56"/>
      <c r="UPY36" s="56"/>
      <c r="UPZ36" s="56"/>
      <c r="UQA36" s="56"/>
      <c r="UQB36" s="56"/>
      <c r="UQC36" s="56"/>
      <c r="UQD36" s="56"/>
      <c r="UQE36" s="56"/>
      <c r="UQF36" s="56"/>
      <c r="UQG36" s="56"/>
      <c r="UQH36" s="56"/>
      <c r="UQI36" s="56"/>
      <c r="UQJ36" s="56"/>
      <c r="UQK36" s="56"/>
      <c r="UQL36" s="56"/>
      <c r="UQM36" s="56"/>
      <c r="UQN36" s="56"/>
      <c r="UQO36" s="56"/>
      <c r="UQP36" s="56"/>
      <c r="UQQ36" s="56"/>
      <c r="UQR36" s="56"/>
      <c r="UQS36" s="56"/>
      <c r="UQT36" s="56"/>
      <c r="UQU36" s="56"/>
      <c r="UQV36" s="56"/>
      <c r="UQW36" s="56"/>
      <c r="UQX36" s="56"/>
      <c r="UQY36" s="56"/>
      <c r="UQZ36" s="56"/>
      <c r="URA36" s="56"/>
      <c r="URB36" s="56"/>
      <c r="URC36" s="56"/>
      <c r="URD36" s="56"/>
      <c r="URE36" s="56"/>
      <c r="URF36" s="56"/>
      <c r="URG36" s="56"/>
      <c r="URH36" s="56"/>
      <c r="URI36" s="56"/>
      <c r="URJ36" s="56"/>
      <c r="URK36" s="56"/>
      <c r="URL36" s="56"/>
      <c r="URM36" s="56"/>
      <c r="URN36" s="56"/>
      <c r="URO36" s="56"/>
      <c r="URP36" s="56"/>
      <c r="URQ36" s="56"/>
      <c r="URR36" s="56"/>
      <c r="URS36" s="56"/>
      <c r="URT36" s="56"/>
      <c r="URU36" s="56"/>
      <c r="URV36" s="56"/>
      <c r="URW36" s="56"/>
      <c r="URX36" s="56"/>
      <c r="URY36" s="56"/>
      <c r="URZ36" s="56"/>
      <c r="USA36" s="56"/>
      <c r="USB36" s="56"/>
      <c r="USC36" s="56"/>
      <c r="USD36" s="56"/>
      <c r="USE36" s="56"/>
      <c r="USF36" s="56"/>
      <c r="USG36" s="56"/>
      <c r="USH36" s="56"/>
      <c r="USI36" s="56"/>
      <c r="USJ36" s="56"/>
      <c r="USK36" s="56"/>
      <c r="USL36" s="56"/>
      <c r="USM36" s="56"/>
      <c r="USN36" s="56"/>
      <c r="USO36" s="56"/>
      <c r="USP36" s="56"/>
      <c r="USQ36" s="56"/>
      <c r="USR36" s="56"/>
      <c r="USS36" s="56"/>
      <c r="UST36" s="56"/>
      <c r="USU36" s="56"/>
      <c r="USV36" s="56"/>
      <c r="USW36" s="56"/>
      <c r="USX36" s="56"/>
      <c r="USY36" s="56"/>
      <c r="USZ36" s="56"/>
      <c r="UTA36" s="56"/>
      <c r="UTB36" s="56"/>
      <c r="UTC36" s="56"/>
      <c r="UTD36" s="56"/>
      <c r="UTE36" s="56"/>
      <c r="UTF36" s="56"/>
      <c r="UTG36" s="56"/>
      <c r="UTH36" s="56"/>
      <c r="UTI36" s="56"/>
      <c r="UTJ36" s="56"/>
      <c r="UTK36" s="56"/>
      <c r="UTL36" s="56"/>
      <c r="UTM36" s="56"/>
      <c r="UTN36" s="56"/>
      <c r="UTO36" s="56"/>
      <c r="UTP36" s="56"/>
      <c r="UTQ36" s="56"/>
      <c r="UTR36" s="56"/>
      <c r="UTS36" s="56"/>
      <c r="UTT36" s="56"/>
      <c r="UTU36" s="56"/>
      <c r="UTV36" s="56"/>
      <c r="UTW36" s="56"/>
      <c r="UTX36" s="56"/>
      <c r="UTY36" s="56"/>
      <c r="UTZ36" s="56"/>
      <c r="UUA36" s="56"/>
      <c r="UUB36" s="56"/>
      <c r="UUC36" s="56"/>
      <c r="UUD36" s="56"/>
      <c r="UUE36" s="56"/>
      <c r="UUF36" s="56"/>
      <c r="UUG36" s="56"/>
      <c r="UUH36" s="56"/>
      <c r="UUI36" s="56"/>
      <c r="UUJ36" s="56"/>
      <c r="UUK36" s="56"/>
      <c r="UUL36" s="56"/>
      <c r="UUM36" s="56"/>
      <c r="UUN36" s="56"/>
      <c r="UUO36" s="56"/>
      <c r="UUP36" s="56"/>
      <c r="UUQ36" s="56"/>
      <c r="UUR36" s="56"/>
      <c r="UUS36" s="56"/>
      <c r="UUT36" s="56"/>
      <c r="UUU36" s="56"/>
      <c r="UUV36" s="56"/>
      <c r="UUW36" s="56"/>
      <c r="UUX36" s="56"/>
      <c r="UUY36" s="56"/>
      <c r="UUZ36" s="56"/>
      <c r="UVA36" s="56"/>
      <c r="UVB36" s="56"/>
      <c r="UVC36" s="56"/>
      <c r="UVD36" s="56"/>
      <c r="UVE36" s="56"/>
      <c r="UVF36" s="56"/>
      <c r="UVG36" s="56"/>
      <c r="UVH36" s="56"/>
      <c r="UVI36" s="56"/>
      <c r="UVJ36" s="56"/>
      <c r="UVK36" s="56"/>
      <c r="UVL36" s="56"/>
      <c r="UVM36" s="56"/>
      <c r="UVN36" s="56"/>
      <c r="UVO36" s="56"/>
      <c r="UVP36" s="56"/>
      <c r="UVQ36" s="56"/>
      <c r="UVR36" s="56"/>
      <c r="UVS36" s="56"/>
      <c r="UVT36" s="56"/>
      <c r="UVU36" s="56"/>
      <c r="UVV36" s="56"/>
      <c r="UVW36" s="56"/>
      <c r="UVX36" s="56"/>
      <c r="UVY36" s="56"/>
      <c r="UVZ36" s="56"/>
      <c r="UWA36" s="56"/>
      <c r="UWB36" s="56"/>
      <c r="UWC36" s="56"/>
      <c r="UWD36" s="56"/>
      <c r="UWE36" s="56"/>
      <c r="UWF36" s="56"/>
      <c r="UWG36" s="56"/>
      <c r="UWH36" s="56"/>
      <c r="UWI36" s="56"/>
      <c r="UWJ36" s="56"/>
      <c r="UWK36" s="56"/>
      <c r="UWL36" s="56"/>
      <c r="UWM36" s="56"/>
      <c r="UWN36" s="56"/>
      <c r="UWO36" s="56"/>
      <c r="UWP36" s="56"/>
      <c r="UWQ36" s="56"/>
      <c r="UWR36" s="56"/>
      <c r="UWS36" s="56"/>
      <c r="UWT36" s="56"/>
      <c r="UWU36" s="56"/>
      <c r="UWV36" s="56"/>
      <c r="UWW36" s="56"/>
      <c r="UWX36" s="56"/>
      <c r="UWY36" s="56"/>
      <c r="UWZ36" s="56"/>
      <c r="UXA36" s="56"/>
      <c r="UXB36" s="56"/>
      <c r="UXC36" s="56"/>
      <c r="UXD36" s="56"/>
      <c r="UXE36" s="56"/>
      <c r="UXF36" s="56"/>
      <c r="UXG36" s="56"/>
      <c r="UXH36" s="56"/>
      <c r="UXI36" s="56"/>
      <c r="UXJ36" s="56"/>
      <c r="UXK36" s="56"/>
      <c r="UXL36" s="56"/>
      <c r="UXM36" s="56"/>
      <c r="UXN36" s="56"/>
      <c r="UXO36" s="56"/>
      <c r="UXP36" s="56"/>
      <c r="UXQ36" s="56"/>
      <c r="UXR36" s="56"/>
      <c r="UXS36" s="56"/>
      <c r="UXT36" s="56"/>
      <c r="UXU36" s="56"/>
      <c r="UXV36" s="56"/>
      <c r="UXW36" s="56"/>
      <c r="UXX36" s="56"/>
      <c r="UXY36" s="56"/>
      <c r="UXZ36" s="56"/>
      <c r="UYA36" s="56"/>
      <c r="UYB36" s="56"/>
      <c r="UYC36" s="56"/>
      <c r="UYD36" s="56"/>
      <c r="UYE36" s="56"/>
      <c r="UYF36" s="56"/>
      <c r="UYG36" s="56"/>
      <c r="UYH36" s="56"/>
      <c r="UYI36" s="56"/>
      <c r="UYJ36" s="56"/>
      <c r="UYK36" s="56"/>
      <c r="UYL36" s="56"/>
      <c r="UYM36" s="56"/>
      <c r="UYN36" s="56"/>
      <c r="UYO36" s="56"/>
      <c r="UYP36" s="56"/>
      <c r="UYQ36" s="56"/>
      <c r="UYR36" s="56"/>
      <c r="UYS36" s="56"/>
      <c r="UYT36" s="56"/>
      <c r="UYU36" s="56"/>
      <c r="UYV36" s="56"/>
      <c r="UYW36" s="56"/>
      <c r="UYX36" s="56"/>
      <c r="UYY36" s="56"/>
      <c r="UYZ36" s="56"/>
      <c r="UZA36" s="56"/>
      <c r="UZB36" s="56"/>
      <c r="UZC36" s="56"/>
      <c r="UZD36" s="56"/>
      <c r="UZE36" s="56"/>
      <c r="UZF36" s="56"/>
      <c r="UZG36" s="56"/>
      <c r="UZH36" s="56"/>
      <c r="UZI36" s="56"/>
      <c r="UZJ36" s="56"/>
      <c r="UZK36" s="56"/>
      <c r="UZL36" s="56"/>
      <c r="UZM36" s="56"/>
      <c r="UZN36" s="56"/>
      <c r="UZO36" s="56"/>
      <c r="UZP36" s="56"/>
      <c r="UZQ36" s="56"/>
      <c r="UZR36" s="56"/>
      <c r="UZS36" s="56"/>
      <c r="UZT36" s="56"/>
      <c r="UZU36" s="56"/>
      <c r="UZV36" s="56"/>
      <c r="UZW36" s="56"/>
      <c r="UZX36" s="56"/>
      <c r="UZY36" s="56"/>
      <c r="UZZ36" s="56"/>
      <c r="VAA36" s="56"/>
      <c r="VAB36" s="56"/>
      <c r="VAC36" s="56"/>
      <c r="VAD36" s="56"/>
      <c r="VAE36" s="56"/>
      <c r="VAF36" s="56"/>
      <c r="VAG36" s="56"/>
      <c r="VAH36" s="56"/>
      <c r="VAI36" s="56"/>
      <c r="VAJ36" s="56"/>
      <c r="VAK36" s="56"/>
      <c r="VAL36" s="56"/>
      <c r="VAM36" s="56"/>
      <c r="VAN36" s="56"/>
      <c r="VAO36" s="56"/>
      <c r="VAP36" s="56"/>
      <c r="VAQ36" s="56"/>
      <c r="VAR36" s="56"/>
      <c r="VAS36" s="56"/>
      <c r="VAT36" s="56"/>
      <c r="VAU36" s="56"/>
      <c r="VAV36" s="56"/>
      <c r="VAW36" s="56"/>
      <c r="VAX36" s="56"/>
      <c r="VAY36" s="56"/>
      <c r="VAZ36" s="56"/>
      <c r="VBA36" s="56"/>
      <c r="VBB36" s="56"/>
      <c r="VBC36" s="56"/>
      <c r="VBD36" s="56"/>
      <c r="VBE36" s="56"/>
      <c r="VBF36" s="56"/>
      <c r="VBG36" s="56"/>
      <c r="VBH36" s="56"/>
      <c r="VBI36" s="56"/>
      <c r="VBJ36" s="56"/>
      <c r="VBK36" s="56"/>
      <c r="VBL36" s="56"/>
      <c r="VBM36" s="56"/>
      <c r="VBN36" s="56"/>
      <c r="VBO36" s="56"/>
      <c r="VBP36" s="56"/>
      <c r="VBQ36" s="56"/>
      <c r="VBR36" s="56"/>
      <c r="VBS36" s="56"/>
      <c r="VBT36" s="56"/>
      <c r="VBU36" s="56"/>
      <c r="VBV36" s="56"/>
      <c r="VBW36" s="56"/>
      <c r="VBX36" s="56"/>
      <c r="VBY36" s="56"/>
      <c r="VBZ36" s="56"/>
      <c r="VCA36" s="56"/>
      <c r="VCB36" s="56"/>
      <c r="VCC36" s="56"/>
      <c r="VCD36" s="56"/>
      <c r="VCE36" s="56"/>
      <c r="VCF36" s="56"/>
      <c r="VCG36" s="56"/>
      <c r="VCH36" s="56"/>
      <c r="VCI36" s="56"/>
      <c r="VCJ36" s="56"/>
      <c r="VCK36" s="56"/>
      <c r="VCL36" s="56"/>
      <c r="VCM36" s="56"/>
      <c r="VCN36" s="56"/>
      <c r="VCO36" s="56"/>
      <c r="VCP36" s="56"/>
      <c r="VCQ36" s="56"/>
      <c r="VCR36" s="56"/>
      <c r="VCS36" s="56"/>
      <c r="VCT36" s="56"/>
      <c r="VCU36" s="56"/>
      <c r="VCV36" s="56"/>
      <c r="VCW36" s="56"/>
      <c r="VCX36" s="56"/>
      <c r="VCY36" s="56"/>
      <c r="VCZ36" s="56"/>
      <c r="VDA36" s="56"/>
      <c r="VDB36" s="56"/>
      <c r="VDC36" s="56"/>
      <c r="VDD36" s="56"/>
      <c r="VDE36" s="56"/>
      <c r="VDF36" s="56"/>
      <c r="VDG36" s="56"/>
      <c r="VDH36" s="56"/>
      <c r="VDI36" s="56"/>
      <c r="VDJ36" s="56"/>
      <c r="VDK36" s="56"/>
      <c r="VDL36" s="56"/>
      <c r="VDM36" s="56"/>
      <c r="VDN36" s="56"/>
      <c r="VDO36" s="56"/>
      <c r="VDP36" s="56"/>
      <c r="VDQ36" s="56"/>
      <c r="VDR36" s="56"/>
      <c r="VDS36" s="56"/>
      <c r="VDT36" s="56"/>
      <c r="VDU36" s="56"/>
      <c r="VDV36" s="56"/>
      <c r="VDW36" s="56"/>
      <c r="VDX36" s="56"/>
      <c r="VDY36" s="56"/>
      <c r="VDZ36" s="56"/>
      <c r="VEA36" s="56"/>
      <c r="VEB36" s="56"/>
      <c r="VEC36" s="56"/>
      <c r="VED36" s="56"/>
      <c r="VEE36" s="56"/>
      <c r="VEF36" s="56"/>
      <c r="VEG36" s="56"/>
      <c r="VEH36" s="56"/>
      <c r="VEI36" s="56"/>
      <c r="VEJ36" s="56"/>
      <c r="VEK36" s="56"/>
      <c r="VEL36" s="56"/>
      <c r="VEM36" s="56"/>
      <c r="VEN36" s="56"/>
      <c r="VEO36" s="56"/>
      <c r="VEP36" s="56"/>
      <c r="VEQ36" s="56"/>
      <c r="VER36" s="56"/>
      <c r="VES36" s="56"/>
      <c r="VET36" s="56"/>
      <c r="VEU36" s="56"/>
      <c r="VEV36" s="56"/>
      <c r="VEW36" s="56"/>
      <c r="VEX36" s="56"/>
      <c r="VEY36" s="56"/>
      <c r="VEZ36" s="56"/>
      <c r="VFA36" s="56"/>
      <c r="VFB36" s="56"/>
      <c r="VFC36" s="56"/>
      <c r="VFD36" s="56"/>
      <c r="VFE36" s="56"/>
      <c r="VFF36" s="56"/>
      <c r="VFG36" s="56"/>
      <c r="VFH36" s="56"/>
      <c r="VFI36" s="56"/>
      <c r="VFJ36" s="56"/>
      <c r="VFK36" s="56"/>
      <c r="VFL36" s="56"/>
      <c r="VFM36" s="56"/>
      <c r="VFN36" s="56"/>
      <c r="VFO36" s="56"/>
      <c r="VFP36" s="56"/>
      <c r="VFQ36" s="56"/>
      <c r="VFR36" s="56"/>
      <c r="VFS36" s="56"/>
      <c r="VFT36" s="56"/>
      <c r="VFU36" s="56"/>
      <c r="VFV36" s="56"/>
      <c r="VFW36" s="56"/>
      <c r="VFX36" s="56"/>
      <c r="VFY36" s="56"/>
      <c r="VFZ36" s="56"/>
      <c r="VGA36" s="56"/>
      <c r="VGB36" s="56"/>
      <c r="VGC36" s="56"/>
      <c r="VGD36" s="56"/>
      <c r="VGE36" s="56"/>
      <c r="VGF36" s="56"/>
      <c r="VGG36" s="56"/>
      <c r="VGH36" s="56"/>
      <c r="VGI36" s="56"/>
      <c r="VGJ36" s="56"/>
      <c r="VGK36" s="56"/>
      <c r="VGL36" s="56"/>
      <c r="VGM36" s="56"/>
      <c r="VGN36" s="56"/>
      <c r="VGO36" s="56"/>
      <c r="VGP36" s="56"/>
      <c r="VGQ36" s="56"/>
      <c r="VGR36" s="56"/>
      <c r="VGS36" s="56"/>
      <c r="VGT36" s="56"/>
      <c r="VGU36" s="56"/>
      <c r="VGV36" s="56"/>
      <c r="VGW36" s="56"/>
      <c r="VGX36" s="56"/>
      <c r="VGY36" s="56"/>
      <c r="VGZ36" s="56"/>
      <c r="VHA36" s="56"/>
      <c r="VHB36" s="56"/>
      <c r="VHC36" s="56"/>
      <c r="VHD36" s="56"/>
      <c r="VHE36" s="56"/>
      <c r="VHF36" s="56"/>
      <c r="VHG36" s="56"/>
      <c r="VHH36" s="56"/>
      <c r="VHI36" s="56"/>
      <c r="VHJ36" s="56"/>
      <c r="VHK36" s="56"/>
      <c r="VHL36" s="56"/>
      <c r="VHM36" s="56"/>
      <c r="VHN36" s="56"/>
      <c r="VHO36" s="56"/>
      <c r="VHP36" s="56"/>
      <c r="VHQ36" s="56"/>
      <c r="VHR36" s="56"/>
      <c r="VHS36" s="56"/>
      <c r="VHT36" s="56"/>
      <c r="VHU36" s="56"/>
      <c r="VHV36" s="56"/>
      <c r="VHW36" s="56"/>
      <c r="VHX36" s="56"/>
      <c r="VHY36" s="56"/>
      <c r="VHZ36" s="56"/>
      <c r="VIA36" s="56"/>
      <c r="VIB36" s="56"/>
      <c r="VIC36" s="56"/>
      <c r="VID36" s="56"/>
      <c r="VIE36" s="56"/>
      <c r="VIF36" s="56"/>
      <c r="VIG36" s="56"/>
      <c r="VIH36" s="56"/>
      <c r="VII36" s="56"/>
      <c r="VIJ36" s="56"/>
      <c r="VIK36" s="56"/>
      <c r="VIL36" s="56"/>
      <c r="VIM36" s="56"/>
      <c r="VIN36" s="56"/>
      <c r="VIO36" s="56"/>
      <c r="VIP36" s="56"/>
      <c r="VIQ36" s="56"/>
      <c r="VIR36" s="56"/>
      <c r="VIS36" s="56"/>
      <c r="VIT36" s="56"/>
      <c r="VIU36" s="56"/>
      <c r="VIV36" s="56"/>
      <c r="VIW36" s="56"/>
      <c r="VIX36" s="56"/>
      <c r="VIY36" s="56"/>
      <c r="VIZ36" s="56"/>
      <c r="VJA36" s="56"/>
      <c r="VJB36" s="56"/>
      <c r="VJC36" s="56"/>
      <c r="VJD36" s="56"/>
      <c r="VJE36" s="56"/>
      <c r="VJF36" s="56"/>
      <c r="VJG36" s="56"/>
      <c r="VJH36" s="56"/>
      <c r="VJI36" s="56"/>
      <c r="VJJ36" s="56"/>
      <c r="VJK36" s="56"/>
      <c r="VJL36" s="56"/>
      <c r="VJM36" s="56"/>
      <c r="VJN36" s="56"/>
      <c r="VJO36" s="56"/>
      <c r="VJP36" s="56"/>
      <c r="VJQ36" s="56"/>
      <c r="VJR36" s="56"/>
      <c r="VJS36" s="56"/>
      <c r="VJT36" s="56"/>
      <c r="VJU36" s="56"/>
      <c r="VJV36" s="56"/>
      <c r="VJW36" s="56"/>
      <c r="VJX36" s="56"/>
      <c r="VJY36" s="56"/>
      <c r="VJZ36" s="56"/>
      <c r="VKA36" s="56"/>
      <c r="VKB36" s="56"/>
      <c r="VKC36" s="56"/>
      <c r="VKD36" s="56"/>
      <c r="VKE36" s="56"/>
      <c r="VKF36" s="56"/>
      <c r="VKG36" s="56"/>
      <c r="VKH36" s="56"/>
      <c r="VKI36" s="56"/>
      <c r="VKJ36" s="56"/>
      <c r="VKK36" s="56"/>
      <c r="VKL36" s="56"/>
      <c r="VKM36" s="56"/>
      <c r="VKN36" s="56"/>
      <c r="VKO36" s="56"/>
      <c r="VKP36" s="56"/>
      <c r="VKQ36" s="56"/>
      <c r="VKR36" s="56"/>
      <c r="VKS36" s="56"/>
      <c r="VKT36" s="56"/>
      <c r="VKU36" s="56"/>
      <c r="VKV36" s="56"/>
      <c r="VKW36" s="56"/>
      <c r="VKX36" s="56"/>
      <c r="VKY36" s="56"/>
      <c r="VKZ36" s="56"/>
      <c r="VLA36" s="56"/>
      <c r="VLB36" s="56"/>
      <c r="VLC36" s="56"/>
      <c r="VLD36" s="56"/>
      <c r="VLE36" s="56"/>
      <c r="VLF36" s="56"/>
      <c r="VLG36" s="56"/>
      <c r="VLH36" s="56"/>
      <c r="VLI36" s="56"/>
      <c r="VLJ36" s="56"/>
      <c r="VLK36" s="56"/>
      <c r="VLL36" s="56"/>
      <c r="VLM36" s="56"/>
      <c r="VLN36" s="56"/>
      <c r="VLO36" s="56"/>
      <c r="VLP36" s="56"/>
      <c r="VLQ36" s="56"/>
      <c r="VLR36" s="56"/>
      <c r="VLS36" s="56"/>
      <c r="VLT36" s="56"/>
      <c r="VLU36" s="56"/>
      <c r="VLV36" s="56"/>
      <c r="VLW36" s="56"/>
      <c r="VLX36" s="56"/>
      <c r="VLY36" s="56"/>
      <c r="VLZ36" s="56"/>
      <c r="VMA36" s="56"/>
      <c r="VMB36" s="56"/>
      <c r="VMC36" s="56"/>
      <c r="VMD36" s="56"/>
      <c r="VME36" s="56"/>
      <c r="VMF36" s="56"/>
      <c r="VMG36" s="56"/>
      <c r="VMH36" s="56"/>
      <c r="VMI36" s="56"/>
      <c r="VMJ36" s="56"/>
      <c r="VMK36" s="56"/>
      <c r="VML36" s="56"/>
      <c r="VMM36" s="56"/>
      <c r="VMN36" s="56"/>
      <c r="VMO36" s="56"/>
      <c r="VMP36" s="56"/>
      <c r="VMQ36" s="56"/>
      <c r="VMR36" s="56"/>
      <c r="VMS36" s="56"/>
      <c r="VMT36" s="56"/>
      <c r="VMU36" s="56"/>
      <c r="VMV36" s="56"/>
      <c r="VMW36" s="56"/>
      <c r="VMX36" s="56"/>
      <c r="VMY36" s="56"/>
      <c r="VMZ36" s="56"/>
      <c r="VNA36" s="56"/>
      <c r="VNB36" s="56"/>
      <c r="VNC36" s="56"/>
      <c r="VND36" s="56"/>
      <c r="VNE36" s="56"/>
      <c r="VNF36" s="56"/>
      <c r="VNG36" s="56"/>
      <c r="VNH36" s="56"/>
      <c r="VNI36" s="56"/>
      <c r="VNJ36" s="56"/>
      <c r="VNK36" s="56"/>
      <c r="VNL36" s="56"/>
      <c r="VNM36" s="56"/>
      <c r="VNN36" s="56"/>
      <c r="VNO36" s="56"/>
      <c r="VNP36" s="56"/>
      <c r="VNQ36" s="56"/>
      <c r="VNR36" s="56"/>
      <c r="VNS36" s="56"/>
      <c r="VNT36" s="56"/>
      <c r="VNU36" s="56"/>
      <c r="VNV36" s="56"/>
      <c r="VNW36" s="56"/>
      <c r="VNX36" s="56"/>
      <c r="VNY36" s="56"/>
      <c r="VNZ36" s="56"/>
      <c r="VOA36" s="56"/>
      <c r="VOB36" s="56"/>
      <c r="VOC36" s="56"/>
      <c r="VOD36" s="56"/>
      <c r="VOE36" s="56"/>
      <c r="VOF36" s="56"/>
      <c r="VOG36" s="56"/>
      <c r="VOH36" s="56"/>
      <c r="VOI36" s="56"/>
      <c r="VOJ36" s="56"/>
      <c r="VOK36" s="56"/>
      <c r="VOL36" s="56"/>
      <c r="VOM36" s="56"/>
      <c r="VON36" s="56"/>
      <c r="VOO36" s="56"/>
      <c r="VOP36" s="56"/>
      <c r="VOQ36" s="56"/>
      <c r="VOR36" s="56"/>
      <c r="VOS36" s="56"/>
      <c r="VOT36" s="56"/>
      <c r="VOU36" s="56"/>
      <c r="VOV36" s="56"/>
      <c r="VOW36" s="56"/>
      <c r="VOX36" s="56"/>
      <c r="VOY36" s="56"/>
      <c r="VOZ36" s="56"/>
      <c r="VPA36" s="56"/>
      <c r="VPB36" s="56"/>
      <c r="VPC36" s="56"/>
      <c r="VPD36" s="56"/>
      <c r="VPE36" s="56"/>
      <c r="VPF36" s="56"/>
      <c r="VPG36" s="56"/>
      <c r="VPH36" s="56"/>
      <c r="VPI36" s="56"/>
      <c r="VPJ36" s="56"/>
      <c r="VPK36" s="56"/>
      <c r="VPL36" s="56"/>
      <c r="VPM36" s="56"/>
      <c r="VPN36" s="56"/>
      <c r="VPO36" s="56"/>
      <c r="VPP36" s="56"/>
      <c r="VPQ36" s="56"/>
      <c r="VPR36" s="56"/>
      <c r="VPS36" s="56"/>
      <c r="VPT36" s="56"/>
      <c r="VPU36" s="56"/>
      <c r="VPV36" s="56"/>
      <c r="VPW36" s="56"/>
      <c r="VPX36" s="56"/>
      <c r="VPY36" s="56"/>
      <c r="VPZ36" s="56"/>
      <c r="VQA36" s="56"/>
      <c r="VQB36" s="56"/>
      <c r="VQC36" s="56"/>
      <c r="VQD36" s="56"/>
      <c r="VQE36" s="56"/>
      <c r="VQF36" s="56"/>
      <c r="VQG36" s="56"/>
      <c r="VQH36" s="56"/>
      <c r="VQI36" s="56"/>
      <c r="VQJ36" s="56"/>
      <c r="VQK36" s="56"/>
      <c r="VQL36" s="56"/>
      <c r="VQM36" s="56"/>
      <c r="VQN36" s="56"/>
      <c r="VQO36" s="56"/>
      <c r="VQP36" s="56"/>
      <c r="VQQ36" s="56"/>
      <c r="VQR36" s="56"/>
      <c r="VQS36" s="56"/>
      <c r="VQT36" s="56"/>
      <c r="VQU36" s="56"/>
      <c r="VQV36" s="56"/>
      <c r="VQW36" s="56"/>
      <c r="VQX36" s="56"/>
      <c r="VQY36" s="56"/>
      <c r="VQZ36" s="56"/>
      <c r="VRA36" s="56"/>
      <c r="VRB36" s="56"/>
      <c r="VRC36" s="56"/>
      <c r="VRD36" s="56"/>
      <c r="VRE36" s="56"/>
      <c r="VRF36" s="56"/>
      <c r="VRG36" s="56"/>
      <c r="VRH36" s="56"/>
      <c r="VRI36" s="56"/>
      <c r="VRJ36" s="56"/>
      <c r="VRK36" s="56"/>
      <c r="VRL36" s="56"/>
      <c r="VRM36" s="56"/>
      <c r="VRN36" s="56"/>
      <c r="VRO36" s="56"/>
      <c r="VRP36" s="56"/>
      <c r="VRQ36" s="56"/>
      <c r="VRR36" s="56"/>
      <c r="VRS36" s="56"/>
      <c r="VRT36" s="56"/>
      <c r="VRU36" s="56"/>
      <c r="VRV36" s="56"/>
      <c r="VRW36" s="56"/>
      <c r="VRX36" s="56"/>
      <c r="VRY36" s="56"/>
      <c r="VRZ36" s="56"/>
      <c r="VSA36" s="56"/>
      <c r="VSB36" s="56"/>
      <c r="VSC36" s="56"/>
      <c r="VSD36" s="56"/>
      <c r="VSE36" s="56"/>
      <c r="VSF36" s="56"/>
      <c r="VSG36" s="56"/>
      <c r="VSH36" s="56"/>
      <c r="VSI36" s="56"/>
      <c r="VSJ36" s="56"/>
      <c r="VSK36" s="56"/>
      <c r="VSL36" s="56"/>
      <c r="VSM36" s="56"/>
      <c r="VSN36" s="56"/>
      <c r="VSO36" s="56"/>
      <c r="VSP36" s="56"/>
      <c r="VSQ36" s="56"/>
      <c r="VSR36" s="56"/>
      <c r="VSS36" s="56"/>
      <c r="VST36" s="56"/>
      <c r="VSU36" s="56"/>
      <c r="VSV36" s="56"/>
      <c r="VSW36" s="56"/>
      <c r="VSX36" s="56"/>
      <c r="VSY36" s="56"/>
      <c r="VSZ36" s="56"/>
      <c r="VTA36" s="56"/>
      <c r="VTB36" s="56"/>
      <c r="VTC36" s="56"/>
      <c r="VTD36" s="56"/>
      <c r="VTE36" s="56"/>
      <c r="VTF36" s="56"/>
      <c r="VTG36" s="56"/>
      <c r="VTH36" s="56"/>
      <c r="VTI36" s="56"/>
      <c r="VTJ36" s="56"/>
      <c r="VTK36" s="56"/>
      <c r="VTL36" s="56"/>
      <c r="VTM36" s="56"/>
      <c r="VTN36" s="56"/>
      <c r="VTO36" s="56"/>
      <c r="VTP36" s="56"/>
      <c r="VTQ36" s="56"/>
      <c r="VTR36" s="56"/>
      <c r="VTS36" s="56"/>
      <c r="VTT36" s="56"/>
      <c r="VTU36" s="56"/>
      <c r="VTV36" s="56"/>
      <c r="VTW36" s="56"/>
      <c r="VTX36" s="56"/>
      <c r="VTY36" s="56"/>
      <c r="VTZ36" s="56"/>
      <c r="VUA36" s="56"/>
      <c r="VUB36" s="56"/>
      <c r="VUC36" s="56"/>
      <c r="VUD36" s="56"/>
      <c r="VUE36" s="56"/>
      <c r="VUF36" s="56"/>
      <c r="VUG36" s="56"/>
      <c r="VUH36" s="56"/>
      <c r="VUI36" s="56"/>
      <c r="VUJ36" s="56"/>
      <c r="VUK36" s="56"/>
      <c r="VUL36" s="56"/>
      <c r="VUM36" s="56"/>
      <c r="VUN36" s="56"/>
      <c r="VUO36" s="56"/>
      <c r="VUP36" s="56"/>
      <c r="VUQ36" s="56"/>
      <c r="VUR36" s="56"/>
      <c r="VUS36" s="56"/>
      <c r="VUT36" s="56"/>
      <c r="VUU36" s="56"/>
      <c r="VUV36" s="56"/>
      <c r="VUW36" s="56"/>
      <c r="VUX36" s="56"/>
      <c r="VUY36" s="56"/>
      <c r="VUZ36" s="56"/>
      <c r="VVA36" s="56"/>
      <c r="VVB36" s="56"/>
      <c r="VVC36" s="56"/>
      <c r="VVD36" s="56"/>
      <c r="VVE36" s="56"/>
      <c r="VVF36" s="56"/>
      <c r="VVG36" s="56"/>
      <c r="VVH36" s="56"/>
      <c r="VVI36" s="56"/>
      <c r="VVJ36" s="56"/>
      <c r="VVK36" s="56"/>
      <c r="VVL36" s="56"/>
      <c r="VVM36" s="56"/>
      <c r="VVN36" s="56"/>
      <c r="VVO36" s="56"/>
      <c r="VVP36" s="56"/>
      <c r="VVQ36" s="56"/>
      <c r="VVR36" s="56"/>
      <c r="VVS36" s="56"/>
      <c r="VVT36" s="56"/>
      <c r="VVU36" s="56"/>
      <c r="VVV36" s="56"/>
      <c r="VVW36" s="56"/>
      <c r="VVX36" s="56"/>
      <c r="VVY36" s="56"/>
      <c r="VVZ36" s="56"/>
      <c r="VWA36" s="56"/>
      <c r="VWB36" s="56"/>
      <c r="VWC36" s="56"/>
      <c r="VWD36" s="56"/>
      <c r="VWE36" s="56"/>
      <c r="VWF36" s="56"/>
      <c r="VWG36" s="56"/>
      <c r="VWH36" s="56"/>
      <c r="VWI36" s="56"/>
      <c r="VWJ36" s="56"/>
      <c r="VWK36" s="56"/>
      <c r="VWL36" s="56"/>
      <c r="VWM36" s="56"/>
      <c r="VWN36" s="56"/>
      <c r="VWO36" s="56"/>
      <c r="VWP36" s="56"/>
      <c r="VWQ36" s="56"/>
      <c r="VWR36" s="56"/>
      <c r="VWS36" s="56"/>
      <c r="VWT36" s="56"/>
      <c r="VWU36" s="56"/>
      <c r="VWV36" s="56"/>
      <c r="VWW36" s="56"/>
      <c r="VWX36" s="56"/>
      <c r="VWY36" s="56"/>
      <c r="VWZ36" s="56"/>
      <c r="VXA36" s="56"/>
      <c r="VXB36" s="56"/>
      <c r="VXC36" s="56"/>
      <c r="VXD36" s="56"/>
      <c r="VXE36" s="56"/>
      <c r="VXF36" s="56"/>
      <c r="VXG36" s="56"/>
      <c r="VXH36" s="56"/>
      <c r="VXI36" s="56"/>
      <c r="VXJ36" s="56"/>
      <c r="VXK36" s="56"/>
      <c r="VXL36" s="56"/>
      <c r="VXM36" s="56"/>
      <c r="VXN36" s="56"/>
      <c r="VXO36" s="56"/>
      <c r="VXP36" s="56"/>
      <c r="VXQ36" s="56"/>
      <c r="VXR36" s="56"/>
      <c r="VXS36" s="56"/>
      <c r="VXT36" s="56"/>
      <c r="VXU36" s="56"/>
      <c r="VXV36" s="56"/>
      <c r="VXW36" s="56"/>
      <c r="VXX36" s="56"/>
      <c r="VXY36" s="56"/>
      <c r="VXZ36" s="56"/>
      <c r="VYA36" s="56"/>
      <c r="VYB36" s="56"/>
      <c r="VYC36" s="56"/>
      <c r="VYD36" s="56"/>
      <c r="VYE36" s="56"/>
      <c r="VYF36" s="56"/>
      <c r="VYG36" s="56"/>
      <c r="VYH36" s="56"/>
      <c r="VYI36" s="56"/>
      <c r="VYJ36" s="56"/>
      <c r="VYK36" s="56"/>
      <c r="VYL36" s="56"/>
      <c r="VYM36" s="56"/>
      <c r="VYN36" s="56"/>
      <c r="VYO36" s="56"/>
      <c r="VYP36" s="56"/>
      <c r="VYQ36" s="56"/>
      <c r="VYR36" s="56"/>
      <c r="VYS36" s="56"/>
      <c r="VYT36" s="56"/>
      <c r="VYU36" s="56"/>
      <c r="VYV36" s="56"/>
      <c r="VYW36" s="56"/>
      <c r="VYX36" s="56"/>
      <c r="VYY36" s="56"/>
      <c r="VYZ36" s="56"/>
      <c r="VZA36" s="56"/>
      <c r="VZB36" s="56"/>
      <c r="VZC36" s="56"/>
      <c r="VZD36" s="56"/>
      <c r="VZE36" s="56"/>
      <c r="VZF36" s="56"/>
      <c r="VZG36" s="56"/>
      <c r="VZH36" s="56"/>
      <c r="VZI36" s="56"/>
      <c r="VZJ36" s="56"/>
      <c r="VZK36" s="56"/>
      <c r="VZL36" s="56"/>
      <c r="VZM36" s="56"/>
      <c r="VZN36" s="56"/>
      <c r="VZO36" s="56"/>
      <c r="VZP36" s="56"/>
      <c r="VZQ36" s="56"/>
      <c r="VZR36" s="56"/>
      <c r="VZS36" s="56"/>
      <c r="VZT36" s="56"/>
      <c r="VZU36" s="56"/>
      <c r="VZV36" s="56"/>
      <c r="VZW36" s="56"/>
      <c r="VZX36" s="56"/>
      <c r="VZY36" s="56"/>
      <c r="VZZ36" s="56"/>
      <c r="WAA36" s="56"/>
      <c r="WAB36" s="56"/>
      <c r="WAC36" s="56"/>
      <c r="WAD36" s="56"/>
      <c r="WAE36" s="56"/>
      <c r="WAF36" s="56"/>
      <c r="WAG36" s="56"/>
      <c r="WAH36" s="56"/>
      <c r="WAI36" s="56"/>
      <c r="WAJ36" s="56"/>
      <c r="WAK36" s="56"/>
      <c r="WAL36" s="56"/>
      <c r="WAM36" s="56"/>
      <c r="WAN36" s="56"/>
      <c r="WAO36" s="56"/>
      <c r="WAP36" s="56"/>
      <c r="WAQ36" s="56"/>
      <c r="WAR36" s="56"/>
      <c r="WAS36" s="56"/>
      <c r="WAT36" s="56"/>
      <c r="WAU36" s="56"/>
      <c r="WAV36" s="56"/>
      <c r="WAW36" s="56"/>
      <c r="WAX36" s="56"/>
      <c r="WAY36" s="56"/>
      <c r="WAZ36" s="56"/>
      <c r="WBA36" s="56"/>
      <c r="WBB36" s="56"/>
      <c r="WBC36" s="56"/>
      <c r="WBD36" s="56"/>
      <c r="WBE36" s="56"/>
      <c r="WBF36" s="56"/>
      <c r="WBG36" s="56"/>
      <c r="WBH36" s="56"/>
      <c r="WBI36" s="56"/>
      <c r="WBJ36" s="56"/>
      <c r="WBK36" s="56"/>
      <c r="WBL36" s="56"/>
      <c r="WBM36" s="56"/>
      <c r="WBN36" s="56"/>
      <c r="WBO36" s="56"/>
      <c r="WBP36" s="56"/>
      <c r="WBQ36" s="56"/>
      <c r="WBR36" s="56"/>
      <c r="WBS36" s="56"/>
      <c r="WBT36" s="56"/>
      <c r="WBU36" s="56"/>
      <c r="WBV36" s="56"/>
      <c r="WBW36" s="56"/>
      <c r="WBX36" s="56"/>
      <c r="WBY36" s="56"/>
      <c r="WBZ36" s="56"/>
      <c r="WCA36" s="56"/>
      <c r="WCB36" s="56"/>
      <c r="WCC36" s="56"/>
      <c r="WCD36" s="56"/>
      <c r="WCE36" s="56"/>
      <c r="WCF36" s="56"/>
      <c r="WCG36" s="56"/>
      <c r="WCH36" s="56"/>
      <c r="WCI36" s="56"/>
      <c r="WCJ36" s="56"/>
      <c r="WCK36" s="56"/>
      <c r="WCL36" s="56"/>
      <c r="WCM36" s="56"/>
      <c r="WCN36" s="56"/>
      <c r="WCO36" s="56"/>
      <c r="WCP36" s="56"/>
      <c r="WCQ36" s="56"/>
      <c r="WCR36" s="56"/>
      <c r="WCS36" s="56"/>
      <c r="WCT36" s="56"/>
      <c r="WCU36" s="56"/>
      <c r="WCV36" s="56"/>
      <c r="WCW36" s="56"/>
      <c r="WCX36" s="56"/>
      <c r="WCY36" s="56"/>
      <c r="WCZ36" s="56"/>
      <c r="WDA36" s="56"/>
      <c r="WDB36" s="56"/>
      <c r="WDC36" s="56"/>
      <c r="WDD36" s="56"/>
      <c r="WDE36" s="56"/>
      <c r="WDF36" s="56"/>
      <c r="WDG36" s="56"/>
      <c r="WDH36" s="56"/>
      <c r="WDI36" s="56"/>
      <c r="WDJ36" s="56"/>
      <c r="WDK36" s="56"/>
      <c r="WDL36" s="56"/>
      <c r="WDM36" s="56"/>
      <c r="WDN36" s="56"/>
      <c r="WDO36" s="56"/>
      <c r="WDP36" s="56"/>
      <c r="WDQ36" s="56"/>
      <c r="WDR36" s="56"/>
      <c r="WDS36" s="56"/>
      <c r="WDT36" s="56"/>
      <c r="WDU36" s="56"/>
      <c r="WDV36" s="56"/>
      <c r="WDW36" s="56"/>
      <c r="WDX36" s="56"/>
      <c r="WDY36" s="56"/>
      <c r="WDZ36" s="56"/>
      <c r="WEA36" s="56"/>
      <c r="WEB36" s="56"/>
      <c r="WEC36" s="56"/>
      <c r="WED36" s="56"/>
      <c r="WEE36" s="56"/>
      <c r="WEF36" s="56"/>
      <c r="WEG36" s="56"/>
      <c r="WEH36" s="56"/>
      <c r="WEI36" s="56"/>
      <c r="WEJ36" s="56"/>
      <c r="WEK36" s="56"/>
      <c r="WEL36" s="56"/>
      <c r="WEM36" s="56"/>
      <c r="WEN36" s="56"/>
      <c r="WEO36" s="56"/>
      <c r="WEP36" s="56"/>
      <c r="WEQ36" s="56"/>
      <c r="WER36" s="56"/>
      <c r="WES36" s="56"/>
      <c r="WET36" s="56"/>
      <c r="WEU36" s="56"/>
      <c r="WEV36" s="56"/>
      <c r="WEW36" s="56"/>
      <c r="WEX36" s="56"/>
      <c r="WEY36" s="56"/>
      <c r="WEZ36" s="56"/>
      <c r="WFA36" s="56"/>
      <c r="WFB36" s="56"/>
      <c r="WFC36" s="56"/>
      <c r="WFD36" s="56"/>
      <c r="WFE36" s="56"/>
      <c r="WFF36" s="56"/>
      <c r="WFG36" s="56"/>
      <c r="WFH36" s="56"/>
      <c r="WFI36" s="56"/>
      <c r="WFJ36" s="56"/>
      <c r="WFK36" s="56"/>
      <c r="WFL36" s="56"/>
      <c r="WFM36" s="56"/>
      <c r="WFN36" s="56"/>
      <c r="WFO36" s="56"/>
      <c r="WFP36" s="56"/>
      <c r="WFQ36" s="56"/>
      <c r="WFR36" s="56"/>
      <c r="WFS36" s="56"/>
      <c r="WFT36" s="56"/>
      <c r="WFU36" s="56"/>
      <c r="WFV36" s="56"/>
      <c r="WFW36" s="56"/>
      <c r="WFX36" s="56"/>
      <c r="WFY36" s="56"/>
      <c r="WFZ36" s="56"/>
      <c r="WGA36" s="56"/>
      <c r="WGB36" s="56"/>
      <c r="WGC36" s="56"/>
      <c r="WGD36" s="56"/>
      <c r="WGE36" s="56"/>
      <c r="WGF36" s="56"/>
      <c r="WGG36" s="56"/>
      <c r="WGH36" s="56"/>
      <c r="WGI36" s="56"/>
      <c r="WGJ36" s="56"/>
      <c r="WGK36" s="56"/>
      <c r="WGL36" s="56"/>
      <c r="WGM36" s="56"/>
      <c r="WGN36" s="56"/>
      <c r="WGO36" s="56"/>
      <c r="WGP36" s="56"/>
      <c r="WGQ36" s="56"/>
      <c r="WGR36" s="56"/>
      <c r="WGS36" s="56"/>
      <c r="WGT36" s="56"/>
      <c r="WGU36" s="56"/>
      <c r="WGV36" s="56"/>
      <c r="WGW36" s="56"/>
      <c r="WGX36" s="56"/>
      <c r="WGY36" s="56"/>
      <c r="WGZ36" s="56"/>
      <c r="WHA36" s="56"/>
      <c r="WHB36" s="56"/>
      <c r="WHC36" s="56"/>
      <c r="WHD36" s="56"/>
      <c r="WHE36" s="56"/>
      <c r="WHF36" s="56"/>
      <c r="WHG36" s="56"/>
      <c r="WHH36" s="56"/>
      <c r="WHI36" s="56"/>
      <c r="WHJ36" s="56"/>
      <c r="WHK36" s="56"/>
      <c r="WHL36" s="56"/>
      <c r="WHM36" s="56"/>
      <c r="WHN36" s="56"/>
      <c r="WHO36" s="56"/>
      <c r="WHP36" s="56"/>
      <c r="WHQ36" s="56"/>
      <c r="WHR36" s="56"/>
      <c r="WHS36" s="56"/>
      <c r="WHT36" s="56"/>
      <c r="WHU36" s="56"/>
      <c r="WHV36" s="56"/>
      <c r="WHW36" s="56"/>
      <c r="WHX36" s="56"/>
      <c r="WHY36" s="56"/>
      <c r="WHZ36" s="56"/>
      <c r="WIA36" s="56"/>
      <c r="WIB36" s="56"/>
      <c r="WIC36" s="56"/>
      <c r="WID36" s="56"/>
      <c r="WIE36" s="56"/>
      <c r="WIF36" s="56"/>
      <c r="WIG36" s="56"/>
      <c r="WIH36" s="56"/>
      <c r="WII36" s="56"/>
      <c r="WIJ36" s="56"/>
      <c r="WIK36" s="56"/>
      <c r="WIL36" s="56"/>
      <c r="WIM36" s="56"/>
      <c r="WIN36" s="56"/>
      <c r="WIO36" s="56"/>
      <c r="WIP36" s="56"/>
      <c r="WIQ36" s="56"/>
      <c r="WIR36" s="56"/>
      <c r="WIS36" s="56"/>
      <c r="WIT36" s="56"/>
      <c r="WIU36" s="56"/>
      <c r="WIV36" s="56"/>
      <c r="WIW36" s="56"/>
      <c r="WIX36" s="56"/>
      <c r="WIY36" s="56"/>
      <c r="WIZ36" s="56"/>
      <c r="WJA36" s="56"/>
      <c r="WJB36" s="56"/>
      <c r="WJC36" s="56"/>
      <c r="WJD36" s="56"/>
      <c r="WJE36" s="56"/>
      <c r="WJF36" s="56"/>
      <c r="WJG36" s="56"/>
      <c r="WJH36" s="56"/>
      <c r="WJI36" s="56"/>
      <c r="WJJ36" s="56"/>
      <c r="WJK36" s="56"/>
      <c r="WJL36" s="56"/>
      <c r="WJM36" s="56"/>
      <c r="WJN36" s="56"/>
      <c r="WJO36" s="56"/>
      <c r="WJP36" s="56"/>
      <c r="WJQ36" s="56"/>
      <c r="WJR36" s="56"/>
      <c r="WJS36" s="56"/>
      <c r="WJT36" s="56"/>
      <c r="WJU36" s="56"/>
      <c r="WJV36" s="56"/>
      <c r="WJW36" s="56"/>
      <c r="WJX36" s="56"/>
      <c r="WJY36" s="56"/>
      <c r="WJZ36" s="56"/>
      <c r="WKA36" s="56"/>
      <c r="WKB36" s="56"/>
      <c r="WKC36" s="56"/>
      <c r="WKD36" s="56"/>
      <c r="WKE36" s="56"/>
      <c r="WKF36" s="56"/>
      <c r="WKG36" s="56"/>
      <c r="WKH36" s="56"/>
      <c r="WKI36" s="56"/>
      <c r="WKJ36" s="56"/>
      <c r="WKK36" s="56"/>
      <c r="WKL36" s="56"/>
      <c r="WKM36" s="56"/>
      <c r="WKN36" s="56"/>
      <c r="WKO36" s="56"/>
      <c r="WKP36" s="56"/>
      <c r="WKQ36" s="56"/>
      <c r="WKR36" s="56"/>
      <c r="WKS36" s="56"/>
      <c r="WKT36" s="56"/>
      <c r="WKU36" s="56"/>
      <c r="WKV36" s="56"/>
      <c r="WKW36" s="56"/>
      <c r="WKX36" s="56"/>
      <c r="WKY36" s="56"/>
      <c r="WKZ36" s="56"/>
      <c r="WLA36" s="56"/>
      <c r="WLB36" s="56"/>
      <c r="WLC36" s="56"/>
      <c r="WLD36" s="56"/>
      <c r="WLE36" s="56"/>
      <c r="WLF36" s="56"/>
      <c r="WLG36" s="56"/>
      <c r="WLH36" s="56"/>
      <c r="WLI36" s="56"/>
      <c r="WLJ36" s="56"/>
      <c r="WLK36" s="56"/>
      <c r="WLL36" s="56"/>
      <c r="WLM36" s="56"/>
      <c r="WLN36" s="56"/>
      <c r="WLO36" s="56"/>
      <c r="WLP36" s="56"/>
      <c r="WLQ36" s="56"/>
      <c r="WLR36" s="56"/>
      <c r="WLS36" s="56"/>
      <c r="WLT36" s="56"/>
      <c r="WLU36" s="56"/>
      <c r="WLV36" s="56"/>
      <c r="WLW36" s="56"/>
      <c r="WLX36" s="56"/>
      <c r="WLY36" s="56"/>
      <c r="WLZ36" s="56"/>
      <c r="WMA36" s="56"/>
      <c r="WMB36" s="56"/>
      <c r="WMC36" s="56"/>
      <c r="WMD36" s="56"/>
      <c r="WME36" s="56"/>
      <c r="WMF36" s="56"/>
      <c r="WMG36" s="56"/>
      <c r="WMH36" s="56"/>
      <c r="WMI36" s="56"/>
      <c r="WMJ36" s="56"/>
      <c r="WMK36" s="56"/>
      <c r="WML36" s="56"/>
      <c r="WMM36" s="56"/>
      <c r="WMN36" s="56"/>
      <c r="WMO36" s="56"/>
      <c r="WMP36" s="56"/>
      <c r="WMQ36" s="56"/>
      <c r="WMR36" s="56"/>
      <c r="WMS36" s="56"/>
      <c r="WMT36" s="56"/>
      <c r="WMU36" s="56"/>
      <c r="WMV36" s="56"/>
      <c r="WMW36" s="56"/>
      <c r="WMX36" s="56"/>
      <c r="WMY36" s="56"/>
      <c r="WMZ36" s="56"/>
      <c r="WNA36" s="56"/>
      <c r="WNB36" s="56"/>
      <c r="WNC36" s="56"/>
      <c r="WND36" s="56"/>
      <c r="WNE36" s="56"/>
      <c r="WNF36" s="56"/>
      <c r="WNG36" s="56"/>
      <c r="WNH36" s="56"/>
      <c r="WNI36" s="56"/>
      <c r="WNJ36" s="56"/>
      <c r="WNK36" s="56"/>
      <c r="WNL36" s="56"/>
      <c r="WNM36" s="56"/>
      <c r="WNN36" s="56"/>
      <c r="WNO36" s="56"/>
      <c r="WNP36" s="56"/>
      <c r="WNQ36" s="56"/>
      <c r="WNR36" s="56"/>
      <c r="WNS36" s="56"/>
      <c r="WNT36" s="56"/>
      <c r="WNU36" s="56"/>
      <c r="WNV36" s="56"/>
      <c r="WNW36" s="56"/>
      <c r="WNX36" s="56"/>
      <c r="WNY36" s="56"/>
      <c r="WNZ36" s="56"/>
      <c r="WOA36" s="56"/>
      <c r="WOB36" s="56"/>
      <c r="WOC36" s="56"/>
      <c r="WOD36" s="56"/>
      <c r="WOE36" s="56"/>
      <c r="WOF36" s="56"/>
      <c r="WOG36" s="56"/>
      <c r="WOH36" s="56"/>
      <c r="WOI36" s="56"/>
      <c r="WOJ36" s="56"/>
      <c r="WOK36" s="56"/>
      <c r="WOL36" s="56"/>
      <c r="WOM36" s="56"/>
      <c r="WON36" s="56"/>
      <c r="WOO36" s="56"/>
      <c r="WOP36" s="56"/>
      <c r="WOQ36" s="56"/>
      <c r="WOR36" s="56"/>
      <c r="WOS36" s="56"/>
      <c r="WOT36" s="56"/>
      <c r="WOU36" s="56"/>
      <c r="WOV36" s="56"/>
      <c r="WOW36" s="56"/>
      <c r="WOX36" s="56"/>
      <c r="WOY36" s="56"/>
      <c r="WOZ36" s="56"/>
      <c r="WPA36" s="56"/>
      <c r="WPB36" s="56"/>
      <c r="WPC36" s="56"/>
      <c r="WPD36" s="56"/>
      <c r="WPE36" s="56"/>
      <c r="WPF36" s="56"/>
      <c r="WPG36" s="56"/>
      <c r="WPH36" s="56"/>
      <c r="WPI36" s="56"/>
      <c r="WPJ36" s="56"/>
      <c r="WPK36" s="56"/>
      <c r="WPL36" s="56"/>
      <c r="WPM36" s="56"/>
      <c r="WPN36" s="56"/>
      <c r="WPO36" s="56"/>
      <c r="WPP36" s="56"/>
      <c r="WPQ36" s="56"/>
      <c r="WPR36" s="56"/>
      <c r="WPS36" s="56"/>
      <c r="WPT36" s="56"/>
      <c r="WPU36" s="56"/>
      <c r="WPV36" s="56"/>
      <c r="WPW36" s="56"/>
      <c r="WPX36" s="56"/>
      <c r="WPY36" s="56"/>
      <c r="WPZ36" s="56"/>
      <c r="WQA36" s="56"/>
      <c r="WQB36" s="56"/>
      <c r="WQC36" s="56"/>
      <c r="WQD36" s="56"/>
      <c r="WQE36" s="56"/>
      <c r="WQF36" s="56"/>
      <c r="WQG36" s="56"/>
      <c r="WQH36" s="56"/>
      <c r="WQI36" s="56"/>
      <c r="WQJ36" s="56"/>
      <c r="WQK36" s="56"/>
      <c r="WQL36" s="56"/>
      <c r="WQM36" s="56"/>
      <c r="WQN36" s="56"/>
      <c r="WQO36" s="56"/>
      <c r="WQP36" s="56"/>
      <c r="WQQ36" s="56"/>
      <c r="WQR36" s="56"/>
      <c r="WQS36" s="56"/>
      <c r="WQT36" s="56"/>
      <c r="WQU36" s="56"/>
      <c r="WQV36" s="56"/>
      <c r="WQW36" s="56"/>
      <c r="WQX36" s="56"/>
      <c r="WQY36" s="56"/>
      <c r="WQZ36" s="56"/>
      <c r="WRA36" s="56"/>
      <c r="WRB36" s="56"/>
      <c r="WRC36" s="56"/>
      <c r="WRD36" s="56"/>
      <c r="WRE36" s="56"/>
      <c r="WRF36" s="56"/>
      <c r="WRG36" s="56"/>
      <c r="WRH36" s="56"/>
      <c r="WRI36" s="56"/>
      <c r="WRJ36" s="56"/>
      <c r="WRK36" s="56"/>
      <c r="WRL36" s="56"/>
      <c r="WRM36" s="56"/>
      <c r="WRN36" s="56"/>
      <c r="WRO36" s="56"/>
      <c r="WRP36" s="56"/>
      <c r="WRQ36" s="56"/>
      <c r="WRR36" s="56"/>
      <c r="WRS36" s="56"/>
      <c r="WRT36" s="56"/>
      <c r="WRU36" s="56"/>
      <c r="WRV36" s="56"/>
      <c r="WRW36" s="56"/>
      <c r="WRX36" s="56"/>
      <c r="WRY36" s="56"/>
      <c r="WRZ36" s="56"/>
      <c r="WSA36" s="56"/>
      <c r="WSB36" s="56"/>
      <c r="WSC36" s="56"/>
      <c r="WSD36" s="56"/>
      <c r="WSE36" s="56"/>
      <c r="WSF36" s="56"/>
      <c r="WSG36" s="56"/>
      <c r="WSH36" s="56"/>
      <c r="WSI36" s="56"/>
      <c r="WSJ36" s="56"/>
      <c r="WSK36" s="56"/>
      <c r="WSL36" s="56"/>
      <c r="WSM36" s="56"/>
      <c r="WSN36" s="56"/>
      <c r="WSO36" s="56"/>
      <c r="WSP36" s="56"/>
      <c r="WSQ36" s="56"/>
      <c r="WSR36" s="56"/>
      <c r="WSS36" s="56"/>
      <c r="WST36" s="56"/>
      <c r="WSU36" s="56"/>
      <c r="WSV36" s="56"/>
      <c r="WSW36" s="56"/>
      <c r="WSX36" s="56"/>
      <c r="WSY36" s="56"/>
      <c r="WSZ36" s="56"/>
      <c r="WTA36" s="56"/>
      <c r="WTB36" s="56"/>
      <c r="WTC36" s="56"/>
      <c r="WTD36" s="56"/>
      <c r="WTE36" s="56"/>
      <c r="WTF36" s="56"/>
      <c r="WTG36" s="56"/>
      <c r="WTH36" s="56"/>
      <c r="WTI36" s="56"/>
      <c r="WTJ36" s="56"/>
      <c r="WTK36" s="56"/>
      <c r="WTL36" s="56"/>
      <c r="WTM36" s="56"/>
      <c r="WTN36" s="56"/>
      <c r="WTO36" s="56"/>
      <c r="WTP36" s="56"/>
      <c r="WTQ36" s="56"/>
      <c r="WTR36" s="56"/>
      <c r="WTS36" s="56"/>
      <c r="WTT36" s="56"/>
      <c r="WTU36" s="56"/>
      <c r="WTV36" s="56"/>
      <c r="WTW36" s="56"/>
      <c r="WTX36" s="56"/>
      <c r="WTY36" s="56"/>
      <c r="WTZ36" s="56"/>
      <c r="WUA36" s="56"/>
      <c r="WUB36" s="56"/>
      <c r="WUC36" s="56"/>
      <c r="WUD36" s="56"/>
      <c r="WUE36" s="56"/>
      <c r="WUF36" s="56"/>
      <c r="WUG36" s="56"/>
      <c r="WUH36" s="56"/>
      <c r="WUI36" s="56"/>
      <c r="WUJ36" s="56"/>
      <c r="WUK36" s="56"/>
      <c r="WUL36" s="56"/>
      <c r="WUM36" s="56"/>
      <c r="WUN36" s="56"/>
      <c r="WUO36" s="56"/>
      <c r="WUP36" s="56"/>
      <c r="WUQ36" s="56"/>
      <c r="WUR36" s="56"/>
      <c r="WUS36" s="56"/>
      <c r="WUT36" s="56"/>
      <c r="WUU36" s="56"/>
      <c r="WUV36" s="56"/>
      <c r="WUW36" s="56"/>
      <c r="WUX36" s="56"/>
      <c r="WUY36" s="56"/>
      <c r="WUZ36" s="56"/>
      <c r="WVA36" s="56"/>
      <c r="WVB36" s="56"/>
      <c r="WVC36" s="56"/>
      <c r="WVD36" s="56"/>
      <c r="WVE36" s="56"/>
      <c r="WVF36" s="56"/>
      <c r="WVG36" s="56"/>
      <c r="WVH36" s="56"/>
      <c r="WVI36" s="56"/>
      <c r="WVJ36" s="56"/>
      <c r="WVK36" s="56"/>
      <c r="WVL36" s="56"/>
      <c r="WVM36" s="56"/>
      <c r="WVN36" s="56"/>
      <c r="WVO36" s="56"/>
      <c r="WVP36" s="56"/>
      <c r="WVQ36" s="56"/>
      <c r="WVR36" s="56"/>
      <c r="WVS36" s="56"/>
      <c r="WVT36" s="56"/>
      <c r="WVU36" s="56"/>
      <c r="WVV36" s="56"/>
      <c r="WVW36" s="56"/>
      <c r="WVX36" s="56"/>
      <c r="WVY36" s="56"/>
      <c r="WVZ36" s="56"/>
      <c r="WWA36" s="56"/>
      <c r="WWB36" s="56"/>
      <c r="WWC36" s="56"/>
      <c r="WWD36" s="56"/>
      <c r="WWE36" s="56"/>
      <c r="WWF36" s="56"/>
      <c r="WWG36" s="56"/>
      <c r="WWH36" s="56"/>
      <c r="WWI36" s="56"/>
      <c r="WWJ36" s="56"/>
      <c r="WWK36" s="56"/>
      <c r="WWL36" s="56"/>
      <c r="WWM36" s="56"/>
      <c r="WWN36" s="56"/>
      <c r="WWO36" s="56"/>
      <c r="WWP36" s="56"/>
      <c r="WWQ36" s="56"/>
      <c r="WWR36" s="56"/>
      <c r="WWS36" s="56"/>
      <c r="WWT36" s="56"/>
      <c r="WWU36" s="56"/>
      <c r="WWV36" s="56"/>
      <c r="WWW36" s="56"/>
      <c r="WWX36" s="56"/>
      <c r="WWY36" s="56"/>
      <c r="WWZ36" s="56"/>
      <c r="WXA36" s="56"/>
      <c r="WXB36" s="56"/>
      <c r="WXC36" s="56"/>
      <c r="WXD36" s="56"/>
      <c r="WXE36" s="56"/>
      <c r="WXF36" s="56"/>
      <c r="WXG36" s="56"/>
      <c r="WXH36" s="56"/>
      <c r="WXI36" s="56"/>
      <c r="WXJ36" s="56"/>
      <c r="WXK36" s="56"/>
      <c r="WXL36" s="56"/>
      <c r="WXM36" s="56"/>
      <c r="WXN36" s="56"/>
      <c r="WXO36" s="56"/>
      <c r="WXP36" s="56"/>
      <c r="WXQ36" s="56"/>
      <c r="WXR36" s="56"/>
      <c r="WXS36" s="56"/>
      <c r="WXT36" s="56"/>
      <c r="WXU36" s="56"/>
      <c r="WXV36" s="56"/>
      <c r="WXW36" s="56"/>
      <c r="WXX36" s="56"/>
      <c r="WXY36" s="56"/>
      <c r="WXZ36" s="56"/>
      <c r="WYA36" s="56"/>
      <c r="WYB36" s="56"/>
      <c r="WYC36" s="56"/>
      <c r="WYD36" s="56"/>
      <c r="WYE36" s="56"/>
      <c r="WYF36" s="56"/>
      <c r="WYG36" s="56"/>
      <c r="WYH36" s="56"/>
      <c r="WYI36" s="56"/>
      <c r="WYJ36" s="56"/>
      <c r="WYK36" s="56"/>
      <c r="WYL36" s="56"/>
      <c r="WYM36" s="56"/>
      <c r="WYN36" s="56"/>
      <c r="WYO36" s="56"/>
      <c r="WYP36" s="56"/>
      <c r="WYQ36" s="56"/>
      <c r="WYR36" s="56"/>
      <c r="WYS36" s="56"/>
      <c r="WYT36" s="56"/>
      <c r="WYU36" s="56"/>
      <c r="WYV36" s="56"/>
      <c r="WYW36" s="56"/>
      <c r="WYX36" s="56"/>
      <c r="WYY36" s="56"/>
      <c r="WYZ36" s="56"/>
      <c r="WZA36" s="56"/>
      <c r="WZB36" s="56"/>
      <c r="WZC36" s="56"/>
      <c r="WZD36" s="56"/>
      <c r="WZE36" s="56"/>
      <c r="WZF36" s="56"/>
      <c r="WZG36" s="56"/>
      <c r="WZH36" s="56"/>
      <c r="WZI36" s="56"/>
      <c r="WZJ36" s="56"/>
      <c r="WZK36" s="56"/>
      <c r="WZL36" s="56"/>
      <c r="WZM36" s="56"/>
      <c r="WZN36" s="56"/>
      <c r="WZO36" s="56"/>
      <c r="WZP36" s="56"/>
      <c r="WZQ36" s="56"/>
      <c r="WZR36" s="56"/>
      <c r="WZS36" s="56"/>
      <c r="WZT36" s="56"/>
      <c r="WZU36" s="56"/>
      <c r="WZV36" s="56"/>
      <c r="WZW36" s="56"/>
      <c r="WZX36" s="56"/>
      <c r="WZY36" s="56"/>
      <c r="WZZ36" s="56"/>
      <c r="XAA36" s="56"/>
      <c r="XAB36" s="56"/>
      <c r="XAC36" s="56"/>
      <c r="XAD36" s="56"/>
      <c r="XAE36" s="56"/>
      <c r="XAF36" s="56"/>
      <c r="XAG36" s="56"/>
      <c r="XAH36" s="56"/>
      <c r="XAI36" s="56"/>
      <c r="XAJ36" s="56"/>
      <c r="XAK36" s="56"/>
      <c r="XAL36" s="56"/>
      <c r="XAM36" s="56"/>
      <c r="XAN36" s="56"/>
      <c r="XAO36" s="56"/>
      <c r="XAP36" s="56"/>
      <c r="XAQ36" s="56"/>
      <c r="XAR36" s="56"/>
      <c r="XAS36" s="56"/>
      <c r="XAT36" s="56"/>
      <c r="XAU36" s="56"/>
      <c r="XAV36" s="56"/>
      <c r="XAW36" s="56"/>
      <c r="XAX36" s="56"/>
      <c r="XAY36" s="56"/>
      <c r="XAZ36" s="56"/>
      <c r="XBA36" s="56"/>
      <c r="XBB36" s="56"/>
      <c r="XBC36" s="56"/>
      <c r="XBD36" s="56"/>
      <c r="XBE36" s="56"/>
      <c r="XBF36" s="56"/>
      <c r="XBG36" s="56"/>
      <c r="XBH36" s="56"/>
      <c r="XBI36" s="56"/>
      <c r="XBJ36" s="56"/>
      <c r="XBK36" s="56"/>
      <c r="XBL36" s="56"/>
      <c r="XBM36" s="56"/>
      <c r="XBN36" s="56"/>
      <c r="XBO36" s="56"/>
      <c r="XBP36" s="56"/>
      <c r="XBQ36" s="56"/>
      <c r="XBR36" s="56"/>
      <c r="XBS36" s="56"/>
      <c r="XBT36" s="56"/>
      <c r="XBU36" s="56"/>
      <c r="XBV36" s="56"/>
      <c r="XBW36" s="56"/>
      <c r="XBX36" s="56"/>
      <c r="XBY36" s="56"/>
      <c r="XBZ36" s="56"/>
      <c r="XCA36" s="56"/>
      <c r="XCB36" s="56"/>
      <c r="XCC36" s="56"/>
      <c r="XCD36" s="56"/>
      <c r="XCE36" s="56"/>
      <c r="XCF36" s="56"/>
      <c r="XCG36" s="56"/>
      <c r="XCH36" s="56"/>
      <c r="XCI36" s="56"/>
      <c r="XCJ36" s="56"/>
      <c r="XCK36" s="56"/>
      <c r="XCL36" s="56"/>
      <c r="XCM36" s="56"/>
      <c r="XCN36" s="56"/>
      <c r="XCO36" s="56"/>
      <c r="XCP36" s="56"/>
      <c r="XCQ36" s="56"/>
      <c r="XCR36" s="56"/>
      <c r="XCS36" s="56"/>
      <c r="XCT36" s="56"/>
      <c r="XCU36" s="56"/>
      <c r="XCV36" s="56"/>
      <c r="XCW36" s="56"/>
      <c r="XCX36" s="56"/>
      <c r="XCY36" s="56"/>
      <c r="XCZ36" s="56"/>
      <c r="XDA36" s="56"/>
      <c r="XDB36" s="56"/>
      <c r="XDC36" s="56"/>
      <c r="XDD36" s="56"/>
      <c r="XDE36" s="56"/>
      <c r="XDF36" s="56"/>
      <c r="XDG36" s="56"/>
      <c r="XDH36" s="56"/>
      <c r="XDI36" s="56"/>
      <c r="XDJ36" s="56"/>
      <c r="XDK36" s="56"/>
      <c r="XDL36" s="56"/>
      <c r="XDM36" s="56"/>
      <c r="XDN36" s="56"/>
      <c r="XDO36" s="56"/>
      <c r="XDP36" s="56"/>
      <c r="XDQ36" s="56"/>
      <c r="XDR36" s="56"/>
      <c r="XDS36" s="56"/>
      <c r="XDT36" s="56"/>
      <c r="XDU36" s="56"/>
      <c r="XDV36" s="56"/>
      <c r="XDW36" s="56"/>
      <c r="XDX36" s="56"/>
      <c r="XDY36" s="56"/>
      <c r="XDZ36" s="56"/>
      <c r="XEA36" s="56"/>
      <c r="XEB36" s="56"/>
      <c r="XEC36" s="56"/>
      <c r="XED36" s="56"/>
      <c r="XEE36" s="56"/>
      <c r="XEF36" s="56"/>
      <c r="XEG36" s="56"/>
      <c r="XEH36" s="56"/>
      <c r="XEI36" s="56"/>
      <c r="XEJ36" s="56"/>
      <c r="XEK36" s="56"/>
      <c r="XEL36" s="56"/>
      <c r="XEM36" s="56"/>
      <c r="XEN36" s="56"/>
      <c r="XEO36" s="56"/>
      <c r="XEP36" s="56"/>
      <c r="XEQ36" s="56"/>
      <c r="XER36" s="56"/>
      <c r="XES36" s="56"/>
      <c r="XET36" s="56"/>
      <c r="XEU36" s="56"/>
      <c r="XEV36" s="56"/>
      <c r="XEW36" s="56"/>
      <c r="XEX36" s="56"/>
      <c r="XEY36" s="56"/>
      <c r="XEZ36" s="56"/>
      <c r="XFA36" s="56"/>
      <c r="XFB36" s="56"/>
      <c r="XFC36" s="56"/>
      <c r="XFD36" s="56"/>
    </row>
    <row r="37" spans="1:16384" x14ac:dyDescent="0.2">
      <c r="A37" s="43" t="s">
        <v>584</v>
      </c>
      <c r="B37" s="55" t="s">
        <v>464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  <c r="IU37" s="56"/>
      <c r="IV37" s="56"/>
      <c r="IW37" s="56"/>
      <c r="IX37" s="56"/>
      <c r="IY37" s="56"/>
      <c r="IZ37" s="56"/>
      <c r="JA37" s="56"/>
      <c r="JB37" s="56"/>
      <c r="JC37" s="56"/>
      <c r="JD37" s="56"/>
      <c r="JE37" s="56"/>
      <c r="JF37" s="56"/>
      <c r="JG37" s="56"/>
      <c r="JH37" s="56"/>
      <c r="JI37" s="56"/>
      <c r="JJ37" s="56"/>
      <c r="JK37" s="56"/>
      <c r="JL37" s="56"/>
      <c r="JM37" s="56"/>
      <c r="JN37" s="56"/>
      <c r="JO37" s="56"/>
      <c r="JP37" s="56"/>
      <c r="JQ37" s="56"/>
      <c r="JR37" s="56"/>
      <c r="JS37" s="56"/>
      <c r="JT37" s="56"/>
      <c r="JU37" s="56"/>
      <c r="JV37" s="56"/>
      <c r="JW37" s="56"/>
      <c r="JX37" s="56"/>
      <c r="JY37" s="56"/>
      <c r="JZ37" s="56"/>
      <c r="KA37" s="56"/>
      <c r="KB37" s="56"/>
      <c r="KC37" s="56"/>
      <c r="KD37" s="56"/>
      <c r="KE37" s="56"/>
      <c r="KF37" s="56"/>
      <c r="KG37" s="56"/>
      <c r="KH37" s="56"/>
      <c r="KI37" s="56"/>
      <c r="KJ37" s="56"/>
      <c r="KK37" s="56"/>
      <c r="KL37" s="56"/>
      <c r="KM37" s="56"/>
      <c r="KN37" s="56"/>
      <c r="KO37" s="56"/>
      <c r="KP37" s="56"/>
      <c r="KQ37" s="56"/>
      <c r="KR37" s="56"/>
      <c r="KS37" s="56"/>
      <c r="KT37" s="56"/>
      <c r="KU37" s="56"/>
      <c r="KV37" s="56"/>
      <c r="KW37" s="56"/>
      <c r="KX37" s="56"/>
      <c r="KY37" s="56"/>
      <c r="KZ37" s="56"/>
      <c r="LA37" s="56"/>
      <c r="LB37" s="56"/>
      <c r="LC37" s="56"/>
      <c r="LD37" s="56"/>
      <c r="LE37" s="56"/>
      <c r="LF37" s="56"/>
      <c r="LG37" s="56"/>
      <c r="LH37" s="56"/>
      <c r="LI37" s="56"/>
      <c r="LJ37" s="56"/>
      <c r="LK37" s="56"/>
      <c r="LL37" s="56"/>
      <c r="LM37" s="56"/>
      <c r="LN37" s="56"/>
      <c r="LO37" s="56"/>
      <c r="LP37" s="56"/>
      <c r="LQ37" s="56"/>
      <c r="LR37" s="56"/>
      <c r="LS37" s="56"/>
      <c r="LT37" s="56"/>
      <c r="LU37" s="56"/>
      <c r="LV37" s="56"/>
      <c r="LW37" s="56"/>
      <c r="LX37" s="56"/>
      <c r="LY37" s="56"/>
      <c r="LZ37" s="56"/>
      <c r="MA37" s="56"/>
      <c r="MB37" s="56"/>
      <c r="MC37" s="56"/>
      <c r="MD37" s="56"/>
      <c r="ME37" s="56"/>
      <c r="MF37" s="56"/>
      <c r="MG37" s="56"/>
      <c r="MH37" s="56"/>
      <c r="MI37" s="56"/>
      <c r="MJ37" s="56"/>
      <c r="MK37" s="56"/>
      <c r="ML37" s="56"/>
      <c r="MM37" s="56"/>
      <c r="MN37" s="56"/>
      <c r="MO37" s="56"/>
      <c r="MP37" s="56"/>
      <c r="MQ37" s="56"/>
      <c r="MR37" s="56"/>
      <c r="MS37" s="56"/>
      <c r="MT37" s="56"/>
      <c r="MU37" s="56"/>
      <c r="MV37" s="56"/>
      <c r="MW37" s="56"/>
      <c r="MX37" s="56"/>
      <c r="MY37" s="56"/>
      <c r="MZ37" s="56"/>
      <c r="NA37" s="56"/>
      <c r="NB37" s="56"/>
      <c r="NC37" s="56"/>
      <c r="ND37" s="56"/>
      <c r="NE37" s="56"/>
      <c r="NF37" s="56"/>
      <c r="NG37" s="56"/>
      <c r="NH37" s="56"/>
      <c r="NI37" s="56"/>
      <c r="NJ37" s="56"/>
      <c r="NK37" s="56"/>
      <c r="NL37" s="56"/>
      <c r="NM37" s="56"/>
      <c r="NN37" s="56"/>
      <c r="NO37" s="56"/>
      <c r="NP37" s="56"/>
      <c r="NQ37" s="56"/>
      <c r="NR37" s="56"/>
      <c r="NS37" s="56"/>
      <c r="NT37" s="56"/>
      <c r="NU37" s="56"/>
      <c r="NV37" s="56"/>
      <c r="NW37" s="56"/>
      <c r="NX37" s="56"/>
      <c r="NY37" s="56"/>
      <c r="NZ37" s="56"/>
      <c r="OA37" s="56"/>
      <c r="OB37" s="56"/>
      <c r="OC37" s="56"/>
      <c r="OD37" s="56"/>
      <c r="OE37" s="56"/>
      <c r="OF37" s="56"/>
      <c r="OG37" s="56"/>
      <c r="OH37" s="56"/>
      <c r="OI37" s="56"/>
      <c r="OJ37" s="56"/>
      <c r="OK37" s="56"/>
      <c r="OL37" s="56"/>
      <c r="OM37" s="56"/>
      <c r="ON37" s="56"/>
      <c r="OO37" s="56"/>
      <c r="OP37" s="56"/>
      <c r="OQ37" s="56"/>
      <c r="OR37" s="56"/>
      <c r="OS37" s="56"/>
      <c r="OT37" s="56"/>
      <c r="OU37" s="56"/>
      <c r="OV37" s="56"/>
      <c r="OW37" s="56"/>
      <c r="OX37" s="56"/>
      <c r="OY37" s="56"/>
      <c r="OZ37" s="56"/>
      <c r="PA37" s="56"/>
      <c r="PB37" s="56"/>
      <c r="PC37" s="56"/>
      <c r="PD37" s="56"/>
      <c r="PE37" s="56"/>
      <c r="PF37" s="56"/>
      <c r="PG37" s="56"/>
      <c r="PH37" s="56"/>
      <c r="PI37" s="56"/>
      <c r="PJ37" s="56"/>
      <c r="PK37" s="56"/>
      <c r="PL37" s="56"/>
      <c r="PM37" s="56"/>
      <c r="PN37" s="56"/>
      <c r="PO37" s="56"/>
      <c r="PP37" s="56"/>
      <c r="PQ37" s="56"/>
      <c r="PR37" s="56"/>
      <c r="PS37" s="56"/>
      <c r="PT37" s="56"/>
      <c r="PU37" s="56"/>
      <c r="PV37" s="56"/>
      <c r="PW37" s="56"/>
      <c r="PX37" s="56"/>
      <c r="PY37" s="56"/>
      <c r="PZ37" s="56"/>
      <c r="QA37" s="56"/>
      <c r="QB37" s="56"/>
      <c r="QC37" s="56"/>
      <c r="QD37" s="56"/>
      <c r="QE37" s="56"/>
      <c r="QF37" s="56"/>
      <c r="QG37" s="56"/>
      <c r="QH37" s="56"/>
      <c r="QI37" s="56"/>
      <c r="QJ37" s="56"/>
      <c r="QK37" s="56"/>
      <c r="QL37" s="56"/>
      <c r="QM37" s="56"/>
      <c r="QN37" s="56"/>
      <c r="QO37" s="56"/>
      <c r="QP37" s="56"/>
      <c r="QQ37" s="56"/>
      <c r="QR37" s="56"/>
      <c r="QS37" s="56"/>
      <c r="QT37" s="56"/>
      <c r="QU37" s="56"/>
      <c r="QV37" s="56"/>
      <c r="QW37" s="56"/>
      <c r="QX37" s="56"/>
      <c r="QY37" s="56"/>
      <c r="QZ37" s="56"/>
      <c r="RA37" s="56"/>
      <c r="RB37" s="56"/>
      <c r="RC37" s="56"/>
      <c r="RD37" s="56"/>
      <c r="RE37" s="56"/>
      <c r="RF37" s="56"/>
      <c r="RG37" s="56"/>
      <c r="RH37" s="56"/>
      <c r="RI37" s="56"/>
      <c r="RJ37" s="56"/>
      <c r="RK37" s="56"/>
      <c r="RL37" s="56"/>
      <c r="RM37" s="56"/>
      <c r="RN37" s="56"/>
      <c r="RO37" s="56"/>
      <c r="RP37" s="56"/>
      <c r="RQ37" s="56"/>
      <c r="RR37" s="56"/>
      <c r="RS37" s="56"/>
      <c r="RT37" s="56"/>
      <c r="RU37" s="56"/>
      <c r="RV37" s="56"/>
      <c r="RW37" s="56"/>
      <c r="RX37" s="56"/>
      <c r="RY37" s="56"/>
      <c r="RZ37" s="56"/>
      <c r="SA37" s="56"/>
      <c r="SB37" s="56"/>
      <c r="SC37" s="56"/>
      <c r="SD37" s="56"/>
      <c r="SE37" s="56"/>
      <c r="SF37" s="56"/>
      <c r="SG37" s="56"/>
      <c r="SH37" s="56"/>
      <c r="SI37" s="56"/>
      <c r="SJ37" s="56"/>
      <c r="SK37" s="56"/>
      <c r="SL37" s="56"/>
      <c r="SM37" s="56"/>
      <c r="SN37" s="56"/>
      <c r="SO37" s="56"/>
      <c r="SP37" s="56"/>
      <c r="SQ37" s="56"/>
      <c r="SR37" s="56"/>
      <c r="SS37" s="56"/>
      <c r="ST37" s="56"/>
      <c r="SU37" s="56"/>
      <c r="SV37" s="56"/>
      <c r="SW37" s="56"/>
      <c r="SX37" s="56"/>
      <c r="SY37" s="56"/>
      <c r="SZ37" s="56"/>
      <c r="TA37" s="56"/>
      <c r="TB37" s="56"/>
      <c r="TC37" s="56"/>
      <c r="TD37" s="56"/>
      <c r="TE37" s="56"/>
      <c r="TF37" s="56"/>
      <c r="TG37" s="56"/>
      <c r="TH37" s="56"/>
      <c r="TI37" s="56"/>
      <c r="TJ37" s="56"/>
      <c r="TK37" s="56"/>
      <c r="TL37" s="56"/>
      <c r="TM37" s="56"/>
      <c r="TN37" s="56"/>
      <c r="TO37" s="56"/>
      <c r="TP37" s="56"/>
      <c r="TQ37" s="56"/>
      <c r="TR37" s="56"/>
      <c r="TS37" s="56"/>
      <c r="TT37" s="56"/>
      <c r="TU37" s="56"/>
      <c r="TV37" s="56"/>
      <c r="TW37" s="56"/>
      <c r="TX37" s="56"/>
      <c r="TY37" s="56"/>
      <c r="TZ37" s="56"/>
      <c r="UA37" s="56"/>
      <c r="UB37" s="56"/>
      <c r="UC37" s="56"/>
      <c r="UD37" s="56"/>
      <c r="UE37" s="56"/>
      <c r="UF37" s="56"/>
      <c r="UG37" s="56"/>
      <c r="UH37" s="56"/>
      <c r="UI37" s="56"/>
      <c r="UJ37" s="56"/>
      <c r="UK37" s="56"/>
      <c r="UL37" s="56"/>
      <c r="UM37" s="56"/>
      <c r="UN37" s="56"/>
      <c r="UO37" s="56"/>
      <c r="UP37" s="56"/>
      <c r="UQ37" s="56"/>
      <c r="UR37" s="56"/>
      <c r="US37" s="56"/>
      <c r="UT37" s="56"/>
      <c r="UU37" s="56"/>
      <c r="UV37" s="56"/>
      <c r="UW37" s="56"/>
      <c r="UX37" s="56"/>
      <c r="UY37" s="56"/>
      <c r="UZ37" s="56"/>
      <c r="VA37" s="56"/>
      <c r="VB37" s="56"/>
      <c r="VC37" s="56"/>
      <c r="VD37" s="56"/>
      <c r="VE37" s="56"/>
      <c r="VF37" s="56"/>
      <c r="VG37" s="56"/>
      <c r="VH37" s="56"/>
      <c r="VI37" s="56"/>
      <c r="VJ37" s="56"/>
      <c r="VK37" s="56"/>
      <c r="VL37" s="56"/>
      <c r="VM37" s="56"/>
      <c r="VN37" s="56"/>
      <c r="VO37" s="56"/>
      <c r="VP37" s="56"/>
      <c r="VQ37" s="56"/>
      <c r="VR37" s="56"/>
      <c r="VS37" s="56"/>
      <c r="VT37" s="56"/>
      <c r="VU37" s="56"/>
      <c r="VV37" s="56"/>
      <c r="VW37" s="56"/>
      <c r="VX37" s="56"/>
      <c r="VY37" s="56"/>
      <c r="VZ37" s="56"/>
      <c r="WA37" s="56"/>
      <c r="WB37" s="56"/>
      <c r="WC37" s="56"/>
      <c r="WD37" s="56"/>
      <c r="WE37" s="56"/>
      <c r="WF37" s="56"/>
      <c r="WG37" s="56"/>
      <c r="WH37" s="56"/>
      <c r="WI37" s="56"/>
      <c r="WJ37" s="56"/>
      <c r="WK37" s="56"/>
      <c r="WL37" s="56"/>
      <c r="WM37" s="56"/>
      <c r="WN37" s="56"/>
      <c r="WO37" s="56"/>
      <c r="WP37" s="56"/>
      <c r="WQ37" s="56"/>
      <c r="WR37" s="56"/>
      <c r="WS37" s="56"/>
      <c r="WT37" s="56"/>
      <c r="WU37" s="56"/>
      <c r="WV37" s="56"/>
      <c r="WW37" s="56"/>
      <c r="WX37" s="56"/>
      <c r="WY37" s="56"/>
      <c r="WZ37" s="56"/>
      <c r="XA37" s="56"/>
      <c r="XB37" s="56"/>
      <c r="XC37" s="56"/>
      <c r="XD37" s="56"/>
      <c r="XE37" s="56"/>
      <c r="XF37" s="56"/>
      <c r="XG37" s="56"/>
      <c r="XH37" s="56"/>
      <c r="XI37" s="56"/>
      <c r="XJ37" s="56"/>
      <c r="XK37" s="56"/>
      <c r="XL37" s="56"/>
      <c r="XM37" s="56"/>
      <c r="XN37" s="56"/>
      <c r="XO37" s="56"/>
      <c r="XP37" s="56"/>
      <c r="XQ37" s="56"/>
      <c r="XR37" s="56"/>
      <c r="XS37" s="56"/>
      <c r="XT37" s="56"/>
      <c r="XU37" s="56"/>
      <c r="XV37" s="56"/>
      <c r="XW37" s="56"/>
      <c r="XX37" s="56"/>
      <c r="XY37" s="56"/>
      <c r="XZ37" s="56"/>
      <c r="YA37" s="56"/>
      <c r="YB37" s="56"/>
      <c r="YC37" s="56"/>
      <c r="YD37" s="56"/>
      <c r="YE37" s="56"/>
      <c r="YF37" s="56"/>
      <c r="YG37" s="56"/>
      <c r="YH37" s="56"/>
      <c r="YI37" s="56"/>
      <c r="YJ37" s="56"/>
      <c r="YK37" s="56"/>
      <c r="YL37" s="56"/>
      <c r="YM37" s="56"/>
      <c r="YN37" s="56"/>
      <c r="YO37" s="56"/>
      <c r="YP37" s="56"/>
      <c r="YQ37" s="56"/>
      <c r="YR37" s="56"/>
      <c r="YS37" s="56"/>
      <c r="YT37" s="56"/>
      <c r="YU37" s="56"/>
      <c r="YV37" s="56"/>
      <c r="YW37" s="56"/>
      <c r="YX37" s="56"/>
      <c r="YY37" s="56"/>
      <c r="YZ37" s="56"/>
      <c r="ZA37" s="56"/>
      <c r="ZB37" s="56"/>
      <c r="ZC37" s="56"/>
      <c r="ZD37" s="56"/>
      <c r="ZE37" s="56"/>
      <c r="ZF37" s="56"/>
      <c r="ZG37" s="56"/>
      <c r="ZH37" s="56"/>
      <c r="ZI37" s="56"/>
      <c r="ZJ37" s="56"/>
      <c r="ZK37" s="56"/>
      <c r="ZL37" s="56"/>
      <c r="ZM37" s="56"/>
      <c r="ZN37" s="56"/>
      <c r="ZO37" s="56"/>
      <c r="ZP37" s="56"/>
      <c r="ZQ37" s="56"/>
      <c r="ZR37" s="56"/>
      <c r="ZS37" s="56"/>
      <c r="ZT37" s="56"/>
      <c r="ZU37" s="56"/>
      <c r="ZV37" s="56"/>
      <c r="ZW37" s="56"/>
      <c r="ZX37" s="56"/>
      <c r="ZY37" s="56"/>
      <c r="ZZ37" s="56"/>
      <c r="AAA37" s="56"/>
      <c r="AAB37" s="56"/>
      <c r="AAC37" s="56"/>
      <c r="AAD37" s="56"/>
      <c r="AAE37" s="56"/>
      <c r="AAF37" s="56"/>
      <c r="AAG37" s="56"/>
      <c r="AAH37" s="56"/>
      <c r="AAI37" s="56"/>
      <c r="AAJ37" s="56"/>
      <c r="AAK37" s="56"/>
      <c r="AAL37" s="56"/>
      <c r="AAM37" s="56"/>
      <c r="AAN37" s="56"/>
      <c r="AAO37" s="56"/>
      <c r="AAP37" s="56"/>
      <c r="AAQ37" s="56"/>
      <c r="AAR37" s="56"/>
      <c r="AAS37" s="56"/>
      <c r="AAT37" s="56"/>
      <c r="AAU37" s="56"/>
      <c r="AAV37" s="56"/>
      <c r="AAW37" s="56"/>
      <c r="AAX37" s="56"/>
      <c r="AAY37" s="56"/>
      <c r="AAZ37" s="56"/>
      <c r="ABA37" s="56"/>
      <c r="ABB37" s="56"/>
      <c r="ABC37" s="56"/>
      <c r="ABD37" s="56"/>
      <c r="ABE37" s="56"/>
      <c r="ABF37" s="56"/>
      <c r="ABG37" s="56"/>
      <c r="ABH37" s="56"/>
      <c r="ABI37" s="56"/>
      <c r="ABJ37" s="56"/>
      <c r="ABK37" s="56"/>
      <c r="ABL37" s="56"/>
      <c r="ABM37" s="56"/>
      <c r="ABN37" s="56"/>
      <c r="ABO37" s="56"/>
      <c r="ABP37" s="56"/>
      <c r="ABQ37" s="56"/>
      <c r="ABR37" s="56"/>
      <c r="ABS37" s="56"/>
      <c r="ABT37" s="56"/>
      <c r="ABU37" s="56"/>
      <c r="ABV37" s="56"/>
      <c r="ABW37" s="56"/>
      <c r="ABX37" s="56"/>
      <c r="ABY37" s="56"/>
      <c r="ABZ37" s="56"/>
      <c r="ACA37" s="56"/>
      <c r="ACB37" s="56"/>
      <c r="ACC37" s="56"/>
      <c r="ACD37" s="56"/>
      <c r="ACE37" s="56"/>
      <c r="ACF37" s="56"/>
      <c r="ACG37" s="56"/>
      <c r="ACH37" s="56"/>
      <c r="ACI37" s="56"/>
      <c r="ACJ37" s="56"/>
      <c r="ACK37" s="56"/>
      <c r="ACL37" s="56"/>
      <c r="ACM37" s="56"/>
      <c r="ACN37" s="56"/>
      <c r="ACO37" s="56"/>
      <c r="ACP37" s="56"/>
      <c r="ACQ37" s="56"/>
      <c r="ACR37" s="56"/>
      <c r="ACS37" s="56"/>
      <c r="ACT37" s="56"/>
      <c r="ACU37" s="56"/>
      <c r="ACV37" s="56"/>
      <c r="ACW37" s="56"/>
      <c r="ACX37" s="56"/>
      <c r="ACY37" s="56"/>
      <c r="ACZ37" s="56"/>
      <c r="ADA37" s="56"/>
      <c r="ADB37" s="56"/>
      <c r="ADC37" s="56"/>
      <c r="ADD37" s="56"/>
      <c r="ADE37" s="56"/>
      <c r="ADF37" s="56"/>
      <c r="ADG37" s="56"/>
      <c r="ADH37" s="56"/>
      <c r="ADI37" s="56"/>
      <c r="ADJ37" s="56"/>
      <c r="ADK37" s="56"/>
      <c r="ADL37" s="56"/>
      <c r="ADM37" s="56"/>
      <c r="ADN37" s="56"/>
      <c r="ADO37" s="56"/>
      <c r="ADP37" s="56"/>
      <c r="ADQ37" s="56"/>
      <c r="ADR37" s="56"/>
      <c r="ADS37" s="56"/>
      <c r="ADT37" s="56"/>
      <c r="ADU37" s="56"/>
      <c r="ADV37" s="56"/>
      <c r="ADW37" s="56"/>
      <c r="ADX37" s="56"/>
      <c r="ADY37" s="56"/>
      <c r="ADZ37" s="56"/>
      <c r="AEA37" s="56"/>
      <c r="AEB37" s="56"/>
      <c r="AEC37" s="56"/>
      <c r="AED37" s="56"/>
      <c r="AEE37" s="56"/>
      <c r="AEF37" s="56"/>
      <c r="AEG37" s="56"/>
      <c r="AEH37" s="56"/>
      <c r="AEI37" s="56"/>
      <c r="AEJ37" s="56"/>
      <c r="AEK37" s="56"/>
      <c r="AEL37" s="56"/>
      <c r="AEM37" s="56"/>
      <c r="AEN37" s="56"/>
      <c r="AEO37" s="56"/>
      <c r="AEP37" s="56"/>
      <c r="AEQ37" s="56"/>
      <c r="AER37" s="56"/>
      <c r="AES37" s="56"/>
      <c r="AET37" s="56"/>
      <c r="AEU37" s="56"/>
      <c r="AEV37" s="56"/>
      <c r="AEW37" s="56"/>
      <c r="AEX37" s="56"/>
      <c r="AEY37" s="56"/>
      <c r="AEZ37" s="56"/>
      <c r="AFA37" s="56"/>
      <c r="AFB37" s="56"/>
      <c r="AFC37" s="56"/>
      <c r="AFD37" s="56"/>
      <c r="AFE37" s="56"/>
      <c r="AFF37" s="56"/>
      <c r="AFG37" s="56"/>
      <c r="AFH37" s="56"/>
      <c r="AFI37" s="56"/>
      <c r="AFJ37" s="56"/>
      <c r="AFK37" s="56"/>
      <c r="AFL37" s="56"/>
      <c r="AFM37" s="56"/>
      <c r="AFN37" s="56"/>
      <c r="AFO37" s="56"/>
      <c r="AFP37" s="56"/>
      <c r="AFQ37" s="56"/>
      <c r="AFR37" s="56"/>
      <c r="AFS37" s="56"/>
      <c r="AFT37" s="56"/>
      <c r="AFU37" s="56"/>
      <c r="AFV37" s="56"/>
      <c r="AFW37" s="56"/>
      <c r="AFX37" s="56"/>
      <c r="AFY37" s="56"/>
      <c r="AFZ37" s="56"/>
      <c r="AGA37" s="56"/>
      <c r="AGB37" s="56"/>
      <c r="AGC37" s="56"/>
      <c r="AGD37" s="56"/>
      <c r="AGE37" s="56"/>
      <c r="AGF37" s="56"/>
      <c r="AGG37" s="56"/>
      <c r="AGH37" s="56"/>
      <c r="AGI37" s="56"/>
      <c r="AGJ37" s="56"/>
      <c r="AGK37" s="56"/>
      <c r="AGL37" s="56"/>
      <c r="AGM37" s="56"/>
      <c r="AGN37" s="56"/>
      <c r="AGO37" s="56"/>
      <c r="AGP37" s="56"/>
      <c r="AGQ37" s="56"/>
      <c r="AGR37" s="56"/>
      <c r="AGS37" s="56"/>
      <c r="AGT37" s="56"/>
      <c r="AGU37" s="56"/>
      <c r="AGV37" s="56"/>
      <c r="AGW37" s="56"/>
      <c r="AGX37" s="56"/>
      <c r="AGY37" s="56"/>
      <c r="AGZ37" s="56"/>
      <c r="AHA37" s="56"/>
      <c r="AHB37" s="56"/>
      <c r="AHC37" s="56"/>
      <c r="AHD37" s="56"/>
      <c r="AHE37" s="56"/>
      <c r="AHF37" s="56"/>
      <c r="AHG37" s="56"/>
      <c r="AHH37" s="56"/>
      <c r="AHI37" s="56"/>
      <c r="AHJ37" s="56"/>
      <c r="AHK37" s="56"/>
      <c r="AHL37" s="56"/>
      <c r="AHM37" s="56"/>
      <c r="AHN37" s="56"/>
      <c r="AHO37" s="56"/>
      <c r="AHP37" s="56"/>
      <c r="AHQ37" s="56"/>
      <c r="AHR37" s="56"/>
      <c r="AHS37" s="56"/>
      <c r="AHT37" s="56"/>
      <c r="AHU37" s="56"/>
      <c r="AHV37" s="56"/>
      <c r="AHW37" s="56"/>
      <c r="AHX37" s="56"/>
      <c r="AHY37" s="56"/>
      <c r="AHZ37" s="56"/>
      <c r="AIA37" s="56"/>
      <c r="AIB37" s="56"/>
      <c r="AIC37" s="56"/>
      <c r="AID37" s="56"/>
      <c r="AIE37" s="56"/>
      <c r="AIF37" s="56"/>
      <c r="AIG37" s="56"/>
      <c r="AIH37" s="56"/>
      <c r="AII37" s="56"/>
      <c r="AIJ37" s="56"/>
      <c r="AIK37" s="56"/>
      <c r="AIL37" s="56"/>
      <c r="AIM37" s="56"/>
      <c r="AIN37" s="56"/>
      <c r="AIO37" s="56"/>
      <c r="AIP37" s="56"/>
      <c r="AIQ37" s="56"/>
      <c r="AIR37" s="56"/>
      <c r="AIS37" s="56"/>
      <c r="AIT37" s="56"/>
      <c r="AIU37" s="56"/>
      <c r="AIV37" s="56"/>
      <c r="AIW37" s="56"/>
      <c r="AIX37" s="56"/>
      <c r="AIY37" s="56"/>
      <c r="AIZ37" s="56"/>
      <c r="AJA37" s="56"/>
      <c r="AJB37" s="56"/>
      <c r="AJC37" s="56"/>
      <c r="AJD37" s="56"/>
      <c r="AJE37" s="56"/>
      <c r="AJF37" s="56"/>
      <c r="AJG37" s="56"/>
      <c r="AJH37" s="56"/>
      <c r="AJI37" s="56"/>
      <c r="AJJ37" s="56"/>
      <c r="AJK37" s="56"/>
      <c r="AJL37" s="56"/>
      <c r="AJM37" s="56"/>
      <c r="AJN37" s="56"/>
      <c r="AJO37" s="56"/>
      <c r="AJP37" s="56"/>
      <c r="AJQ37" s="56"/>
      <c r="AJR37" s="56"/>
      <c r="AJS37" s="56"/>
      <c r="AJT37" s="56"/>
      <c r="AJU37" s="56"/>
      <c r="AJV37" s="56"/>
      <c r="AJW37" s="56"/>
      <c r="AJX37" s="56"/>
      <c r="AJY37" s="56"/>
      <c r="AJZ37" s="56"/>
      <c r="AKA37" s="56"/>
      <c r="AKB37" s="56"/>
      <c r="AKC37" s="56"/>
      <c r="AKD37" s="56"/>
      <c r="AKE37" s="56"/>
      <c r="AKF37" s="56"/>
      <c r="AKG37" s="56"/>
      <c r="AKH37" s="56"/>
      <c r="AKI37" s="56"/>
      <c r="AKJ37" s="56"/>
      <c r="AKK37" s="56"/>
      <c r="AKL37" s="56"/>
      <c r="AKM37" s="56"/>
      <c r="AKN37" s="56"/>
      <c r="AKO37" s="56"/>
      <c r="AKP37" s="56"/>
      <c r="AKQ37" s="56"/>
      <c r="AKR37" s="56"/>
      <c r="AKS37" s="56"/>
      <c r="AKT37" s="56"/>
      <c r="AKU37" s="56"/>
      <c r="AKV37" s="56"/>
      <c r="AKW37" s="56"/>
      <c r="AKX37" s="56"/>
      <c r="AKY37" s="56"/>
      <c r="AKZ37" s="56"/>
      <c r="ALA37" s="56"/>
      <c r="ALB37" s="56"/>
      <c r="ALC37" s="56"/>
      <c r="ALD37" s="56"/>
      <c r="ALE37" s="56"/>
      <c r="ALF37" s="56"/>
      <c r="ALG37" s="56"/>
      <c r="ALH37" s="56"/>
      <c r="ALI37" s="56"/>
      <c r="ALJ37" s="56"/>
      <c r="ALK37" s="56"/>
      <c r="ALL37" s="56"/>
      <c r="ALM37" s="56"/>
      <c r="ALN37" s="56"/>
      <c r="ALO37" s="56"/>
      <c r="ALP37" s="56"/>
      <c r="ALQ37" s="56"/>
      <c r="ALR37" s="56"/>
      <c r="ALS37" s="56"/>
      <c r="ALT37" s="56"/>
      <c r="ALU37" s="56"/>
      <c r="ALV37" s="56"/>
      <c r="ALW37" s="56"/>
      <c r="ALX37" s="56"/>
      <c r="ALY37" s="56"/>
      <c r="ALZ37" s="56"/>
      <c r="AMA37" s="56"/>
      <c r="AMB37" s="56"/>
      <c r="AMC37" s="56"/>
      <c r="AMD37" s="56"/>
      <c r="AME37" s="56"/>
      <c r="AMF37" s="56"/>
      <c r="AMG37" s="56"/>
      <c r="AMH37" s="56"/>
      <c r="AMI37" s="56"/>
      <c r="AMJ37" s="56"/>
      <c r="AMK37" s="56"/>
      <c r="AML37" s="56"/>
      <c r="AMM37" s="56"/>
      <c r="AMN37" s="56"/>
      <c r="AMO37" s="56"/>
      <c r="AMP37" s="56"/>
      <c r="AMQ37" s="56"/>
      <c r="AMR37" s="56"/>
      <c r="AMS37" s="56"/>
      <c r="AMT37" s="56"/>
      <c r="AMU37" s="56"/>
      <c r="AMV37" s="56"/>
      <c r="AMW37" s="56"/>
      <c r="AMX37" s="56"/>
      <c r="AMY37" s="56"/>
      <c r="AMZ37" s="56"/>
      <c r="ANA37" s="56"/>
      <c r="ANB37" s="56"/>
      <c r="ANC37" s="56"/>
      <c r="AND37" s="56"/>
      <c r="ANE37" s="56"/>
      <c r="ANF37" s="56"/>
      <c r="ANG37" s="56"/>
      <c r="ANH37" s="56"/>
      <c r="ANI37" s="56"/>
      <c r="ANJ37" s="56"/>
      <c r="ANK37" s="56"/>
      <c r="ANL37" s="56"/>
      <c r="ANM37" s="56"/>
      <c r="ANN37" s="56"/>
      <c r="ANO37" s="56"/>
      <c r="ANP37" s="56"/>
      <c r="ANQ37" s="56"/>
      <c r="ANR37" s="56"/>
      <c r="ANS37" s="56"/>
      <c r="ANT37" s="56"/>
      <c r="ANU37" s="56"/>
      <c r="ANV37" s="56"/>
      <c r="ANW37" s="56"/>
      <c r="ANX37" s="56"/>
      <c r="ANY37" s="56"/>
      <c r="ANZ37" s="56"/>
      <c r="AOA37" s="56"/>
      <c r="AOB37" s="56"/>
      <c r="AOC37" s="56"/>
      <c r="AOD37" s="56"/>
      <c r="AOE37" s="56"/>
      <c r="AOF37" s="56"/>
      <c r="AOG37" s="56"/>
      <c r="AOH37" s="56"/>
      <c r="AOI37" s="56"/>
      <c r="AOJ37" s="56"/>
      <c r="AOK37" s="56"/>
      <c r="AOL37" s="56"/>
      <c r="AOM37" s="56"/>
      <c r="AON37" s="56"/>
      <c r="AOO37" s="56"/>
      <c r="AOP37" s="56"/>
      <c r="AOQ37" s="56"/>
      <c r="AOR37" s="56"/>
      <c r="AOS37" s="56"/>
      <c r="AOT37" s="56"/>
      <c r="AOU37" s="56"/>
      <c r="AOV37" s="56"/>
      <c r="AOW37" s="56"/>
      <c r="AOX37" s="56"/>
      <c r="AOY37" s="56"/>
      <c r="AOZ37" s="56"/>
      <c r="APA37" s="56"/>
      <c r="APB37" s="56"/>
      <c r="APC37" s="56"/>
      <c r="APD37" s="56"/>
      <c r="APE37" s="56"/>
      <c r="APF37" s="56"/>
      <c r="APG37" s="56"/>
      <c r="APH37" s="56"/>
      <c r="API37" s="56"/>
      <c r="APJ37" s="56"/>
      <c r="APK37" s="56"/>
      <c r="APL37" s="56"/>
      <c r="APM37" s="56"/>
      <c r="APN37" s="56"/>
      <c r="APO37" s="56"/>
      <c r="APP37" s="56"/>
      <c r="APQ37" s="56"/>
      <c r="APR37" s="56"/>
      <c r="APS37" s="56"/>
      <c r="APT37" s="56"/>
      <c r="APU37" s="56"/>
      <c r="APV37" s="56"/>
      <c r="APW37" s="56"/>
      <c r="APX37" s="56"/>
      <c r="APY37" s="56"/>
      <c r="APZ37" s="56"/>
      <c r="AQA37" s="56"/>
      <c r="AQB37" s="56"/>
      <c r="AQC37" s="56"/>
      <c r="AQD37" s="56"/>
      <c r="AQE37" s="56"/>
      <c r="AQF37" s="56"/>
      <c r="AQG37" s="56"/>
      <c r="AQH37" s="56"/>
      <c r="AQI37" s="56"/>
      <c r="AQJ37" s="56"/>
      <c r="AQK37" s="56"/>
      <c r="AQL37" s="56"/>
      <c r="AQM37" s="56"/>
      <c r="AQN37" s="56"/>
      <c r="AQO37" s="56"/>
      <c r="AQP37" s="56"/>
      <c r="AQQ37" s="56"/>
      <c r="AQR37" s="56"/>
      <c r="AQS37" s="56"/>
      <c r="AQT37" s="56"/>
      <c r="AQU37" s="56"/>
      <c r="AQV37" s="56"/>
      <c r="AQW37" s="56"/>
      <c r="AQX37" s="56"/>
      <c r="AQY37" s="56"/>
      <c r="AQZ37" s="56"/>
      <c r="ARA37" s="56"/>
      <c r="ARB37" s="56"/>
      <c r="ARC37" s="56"/>
      <c r="ARD37" s="56"/>
      <c r="ARE37" s="56"/>
      <c r="ARF37" s="56"/>
      <c r="ARG37" s="56"/>
      <c r="ARH37" s="56"/>
      <c r="ARI37" s="56"/>
      <c r="ARJ37" s="56"/>
      <c r="ARK37" s="56"/>
      <c r="ARL37" s="56"/>
      <c r="ARM37" s="56"/>
      <c r="ARN37" s="56"/>
      <c r="ARO37" s="56"/>
      <c r="ARP37" s="56"/>
      <c r="ARQ37" s="56"/>
      <c r="ARR37" s="56"/>
      <c r="ARS37" s="56"/>
      <c r="ART37" s="56"/>
      <c r="ARU37" s="56"/>
      <c r="ARV37" s="56"/>
      <c r="ARW37" s="56"/>
      <c r="ARX37" s="56"/>
      <c r="ARY37" s="56"/>
      <c r="ARZ37" s="56"/>
      <c r="ASA37" s="56"/>
      <c r="ASB37" s="56"/>
      <c r="ASC37" s="56"/>
      <c r="ASD37" s="56"/>
      <c r="ASE37" s="56"/>
      <c r="ASF37" s="56"/>
      <c r="ASG37" s="56"/>
      <c r="ASH37" s="56"/>
      <c r="ASI37" s="56"/>
      <c r="ASJ37" s="56"/>
      <c r="ASK37" s="56"/>
      <c r="ASL37" s="56"/>
      <c r="ASM37" s="56"/>
      <c r="ASN37" s="56"/>
      <c r="ASO37" s="56"/>
      <c r="ASP37" s="56"/>
      <c r="ASQ37" s="56"/>
      <c r="ASR37" s="56"/>
      <c r="ASS37" s="56"/>
      <c r="AST37" s="56"/>
      <c r="ASU37" s="56"/>
      <c r="ASV37" s="56"/>
      <c r="ASW37" s="56"/>
      <c r="ASX37" s="56"/>
      <c r="ASY37" s="56"/>
      <c r="ASZ37" s="56"/>
      <c r="ATA37" s="56"/>
      <c r="ATB37" s="56"/>
      <c r="ATC37" s="56"/>
      <c r="ATD37" s="56"/>
      <c r="ATE37" s="56"/>
      <c r="ATF37" s="56"/>
      <c r="ATG37" s="56"/>
      <c r="ATH37" s="56"/>
      <c r="ATI37" s="56"/>
      <c r="ATJ37" s="56"/>
      <c r="ATK37" s="56"/>
      <c r="ATL37" s="56"/>
      <c r="ATM37" s="56"/>
      <c r="ATN37" s="56"/>
      <c r="ATO37" s="56"/>
      <c r="ATP37" s="56"/>
      <c r="ATQ37" s="56"/>
      <c r="ATR37" s="56"/>
      <c r="ATS37" s="56"/>
      <c r="ATT37" s="56"/>
      <c r="ATU37" s="56"/>
      <c r="ATV37" s="56"/>
      <c r="ATW37" s="56"/>
      <c r="ATX37" s="56"/>
      <c r="ATY37" s="56"/>
      <c r="ATZ37" s="56"/>
      <c r="AUA37" s="56"/>
      <c r="AUB37" s="56"/>
      <c r="AUC37" s="56"/>
      <c r="AUD37" s="56"/>
      <c r="AUE37" s="56"/>
      <c r="AUF37" s="56"/>
      <c r="AUG37" s="56"/>
      <c r="AUH37" s="56"/>
      <c r="AUI37" s="56"/>
      <c r="AUJ37" s="56"/>
      <c r="AUK37" s="56"/>
      <c r="AUL37" s="56"/>
      <c r="AUM37" s="56"/>
      <c r="AUN37" s="56"/>
      <c r="AUO37" s="56"/>
      <c r="AUP37" s="56"/>
      <c r="AUQ37" s="56"/>
      <c r="AUR37" s="56"/>
      <c r="AUS37" s="56"/>
      <c r="AUT37" s="56"/>
      <c r="AUU37" s="56"/>
      <c r="AUV37" s="56"/>
      <c r="AUW37" s="56"/>
      <c r="AUX37" s="56"/>
      <c r="AUY37" s="56"/>
      <c r="AUZ37" s="56"/>
      <c r="AVA37" s="56"/>
      <c r="AVB37" s="56"/>
      <c r="AVC37" s="56"/>
      <c r="AVD37" s="56"/>
      <c r="AVE37" s="56"/>
      <c r="AVF37" s="56"/>
      <c r="AVG37" s="56"/>
      <c r="AVH37" s="56"/>
      <c r="AVI37" s="56"/>
      <c r="AVJ37" s="56"/>
      <c r="AVK37" s="56"/>
      <c r="AVL37" s="56"/>
      <c r="AVM37" s="56"/>
      <c r="AVN37" s="56"/>
      <c r="AVO37" s="56"/>
      <c r="AVP37" s="56"/>
      <c r="AVQ37" s="56"/>
      <c r="AVR37" s="56"/>
      <c r="AVS37" s="56"/>
      <c r="AVT37" s="56"/>
      <c r="AVU37" s="56"/>
      <c r="AVV37" s="56"/>
      <c r="AVW37" s="56"/>
      <c r="AVX37" s="56"/>
      <c r="AVY37" s="56"/>
      <c r="AVZ37" s="56"/>
      <c r="AWA37" s="56"/>
      <c r="AWB37" s="56"/>
      <c r="AWC37" s="56"/>
      <c r="AWD37" s="56"/>
      <c r="AWE37" s="56"/>
      <c r="AWF37" s="56"/>
      <c r="AWG37" s="56"/>
      <c r="AWH37" s="56"/>
      <c r="AWI37" s="56"/>
      <c r="AWJ37" s="56"/>
      <c r="AWK37" s="56"/>
      <c r="AWL37" s="56"/>
      <c r="AWM37" s="56"/>
      <c r="AWN37" s="56"/>
      <c r="AWO37" s="56"/>
      <c r="AWP37" s="56"/>
      <c r="AWQ37" s="56"/>
      <c r="AWR37" s="56"/>
      <c r="AWS37" s="56"/>
      <c r="AWT37" s="56"/>
      <c r="AWU37" s="56"/>
      <c r="AWV37" s="56"/>
      <c r="AWW37" s="56"/>
      <c r="AWX37" s="56"/>
      <c r="AWY37" s="56"/>
      <c r="AWZ37" s="56"/>
      <c r="AXA37" s="56"/>
      <c r="AXB37" s="56"/>
      <c r="AXC37" s="56"/>
      <c r="AXD37" s="56"/>
      <c r="AXE37" s="56"/>
      <c r="AXF37" s="56"/>
      <c r="AXG37" s="56"/>
      <c r="AXH37" s="56"/>
      <c r="AXI37" s="56"/>
      <c r="AXJ37" s="56"/>
      <c r="AXK37" s="56"/>
      <c r="AXL37" s="56"/>
      <c r="AXM37" s="56"/>
      <c r="AXN37" s="56"/>
      <c r="AXO37" s="56"/>
      <c r="AXP37" s="56"/>
      <c r="AXQ37" s="56"/>
      <c r="AXR37" s="56"/>
      <c r="AXS37" s="56"/>
      <c r="AXT37" s="56"/>
      <c r="AXU37" s="56"/>
      <c r="AXV37" s="56"/>
      <c r="AXW37" s="56"/>
      <c r="AXX37" s="56"/>
      <c r="AXY37" s="56"/>
      <c r="AXZ37" s="56"/>
      <c r="AYA37" s="56"/>
      <c r="AYB37" s="56"/>
      <c r="AYC37" s="56"/>
      <c r="AYD37" s="56"/>
      <c r="AYE37" s="56"/>
      <c r="AYF37" s="56"/>
      <c r="AYG37" s="56"/>
      <c r="AYH37" s="56"/>
      <c r="AYI37" s="56"/>
      <c r="AYJ37" s="56"/>
      <c r="AYK37" s="56"/>
      <c r="AYL37" s="56"/>
      <c r="AYM37" s="56"/>
      <c r="AYN37" s="56"/>
      <c r="AYO37" s="56"/>
      <c r="AYP37" s="56"/>
      <c r="AYQ37" s="56"/>
      <c r="AYR37" s="56"/>
      <c r="AYS37" s="56"/>
      <c r="AYT37" s="56"/>
      <c r="AYU37" s="56"/>
      <c r="AYV37" s="56"/>
      <c r="AYW37" s="56"/>
      <c r="AYX37" s="56"/>
      <c r="AYY37" s="56"/>
      <c r="AYZ37" s="56"/>
      <c r="AZA37" s="56"/>
      <c r="AZB37" s="56"/>
      <c r="AZC37" s="56"/>
      <c r="AZD37" s="56"/>
      <c r="AZE37" s="56"/>
      <c r="AZF37" s="56"/>
      <c r="AZG37" s="56"/>
      <c r="AZH37" s="56"/>
      <c r="AZI37" s="56"/>
      <c r="AZJ37" s="56"/>
      <c r="AZK37" s="56"/>
      <c r="AZL37" s="56"/>
      <c r="AZM37" s="56"/>
      <c r="AZN37" s="56"/>
      <c r="AZO37" s="56"/>
      <c r="AZP37" s="56"/>
      <c r="AZQ37" s="56"/>
      <c r="AZR37" s="56"/>
      <c r="AZS37" s="56"/>
      <c r="AZT37" s="56"/>
      <c r="AZU37" s="56"/>
      <c r="AZV37" s="56"/>
      <c r="AZW37" s="56"/>
      <c r="AZX37" s="56"/>
      <c r="AZY37" s="56"/>
      <c r="AZZ37" s="56"/>
      <c r="BAA37" s="56"/>
      <c r="BAB37" s="56"/>
      <c r="BAC37" s="56"/>
      <c r="BAD37" s="56"/>
      <c r="BAE37" s="56"/>
      <c r="BAF37" s="56"/>
      <c r="BAG37" s="56"/>
      <c r="BAH37" s="56"/>
      <c r="BAI37" s="56"/>
      <c r="BAJ37" s="56"/>
      <c r="BAK37" s="56"/>
      <c r="BAL37" s="56"/>
      <c r="BAM37" s="56"/>
      <c r="BAN37" s="56"/>
      <c r="BAO37" s="56"/>
      <c r="BAP37" s="56"/>
      <c r="BAQ37" s="56"/>
      <c r="BAR37" s="56"/>
      <c r="BAS37" s="56"/>
      <c r="BAT37" s="56"/>
      <c r="BAU37" s="56"/>
      <c r="BAV37" s="56"/>
      <c r="BAW37" s="56"/>
      <c r="BAX37" s="56"/>
      <c r="BAY37" s="56"/>
      <c r="BAZ37" s="56"/>
      <c r="BBA37" s="56"/>
      <c r="BBB37" s="56"/>
      <c r="BBC37" s="56"/>
      <c r="BBD37" s="56"/>
      <c r="BBE37" s="56"/>
      <c r="BBF37" s="56"/>
      <c r="BBG37" s="56"/>
      <c r="BBH37" s="56"/>
      <c r="BBI37" s="56"/>
      <c r="BBJ37" s="56"/>
      <c r="BBK37" s="56"/>
      <c r="BBL37" s="56"/>
      <c r="BBM37" s="56"/>
      <c r="BBN37" s="56"/>
      <c r="BBO37" s="56"/>
      <c r="BBP37" s="56"/>
      <c r="BBQ37" s="56"/>
      <c r="BBR37" s="56"/>
      <c r="BBS37" s="56"/>
      <c r="BBT37" s="56"/>
      <c r="BBU37" s="56"/>
      <c r="BBV37" s="56"/>
      <c r="BBW37" s="56"/>
      <c r="BBX37" s="56"/>
      <c r="BBY37" s="56"/>
      <c r="BBZ37" s="56"/>
      <c r="BCA37" s="56"/>
      <c r="BCB37" s="56"/>
      <c r="BCC37" s="56"/>
      <c r="BCD37" s="56"/>
      <c r="BCE37" s="56"/>
      <c r="BCF37" s="56"/>
      <c r="BCG37" s="56"/>
      <c r="BCH37" s="56"/>
      <c r="BCI37" s="56"/>
      <c r="BCJ37" s="56"/>
      <c r="BCK37" s="56"/>
      <c r="BCL37" s="56"/>
      <c r="BCM37" s="56"/>
      <c r="BCN37" s="56"/>
      <c r="BCO37" s="56"/>
      <c r="BCP37" s="56"/>
      <c r="BCQ37" s="56"/>
      <c r="BCR37" s="56"/>
      <c r="BCS37" s="56"/>
      <c r="BCT37" s="56"/>
      <c r="BCU37" s="56"/>
      <c r="BCV37" s="56"/>
      <c r="BCW37" s="56"/>
      <c r="BCX37" s="56"/>
      <c r="BCY37" s="56"/>
      <c r="BCZ37" s="56"/>
      <c r="BDA37" s="56"/>
      <c r="BDB37" s="56"/>
      <c r="BDC37" s="56"/>
      <c r="BDD37" s="56"/>
      <c r="BDE37" s="56"/>
      <c r="BDF37" s="56"/>
      <c r="BDG37" s="56"/>
      <c r="BDH37" s="56"/>
      <c r="BDI37" s="56"/>
      <c r="BDJ37" s="56"/>
      <c r="BDK37" s="56"/>
      <c r="BDL37" s="56"/>
      <c r="BDM37" s="56"/>
      <c r="BDN37" s="56"/>
      <c r="BDO37" s="56"/>
      <c r="BDP37" s="56"/>
      <c r="BDQ37" s="56"/>
      <c r="BDR37" s="56"/>
      <c r="BDS37" s="56"/>
      <c r="BDT37" s="56"/>
      <c r="BDU37" s="56"/>
      <c r="BDV37" s="56"/>
      <c r="BDW37" s="56"/>
      <c r="BDX37" s="56"/>
      <c r="BDY37" s="56"/>
      <c r="BDZ37" s="56"/>
      <c r="BEA37" s="56"/>
      <c r="BEB37" s="56"/>
      <c r="BEC37" s="56"/>
      <c r="BED37" s="56"/>
      <c r="BEE37" s="56"/>
      <c r="BEF37" s="56"/>
      <c r="BEG37" s="56"/>
      <c r="BEH37" s="56"/>
      <c r="BEI37" s="56"/>
      <c r="BEJ37" s="56"/>
      <c r="BEK37" s="56"/>
      <c r="BEL37" s="56"/>
      <c r="BEM37" s="56"/>
      <c r="BEN37" s="56"/>
      <c r="BEO37" s="56"/>
      <c r="BEP37" s="56"/>
      <c r="BEQ37" s="56"/>
      <c r="BER37" s="56"/>
      <c r="BES37" s="56"/>
      <c r="BET37" s="56"/>
      <c r="BEU37" s="56"/>
      <c r="BEV37" s="56"/>
      <c r="BEW37" s="56"/>
      <c r="BEX37" s="56"/>
      <c r="BEY37" s="56"/>
      <c r="BEZ37" s="56"/>
      <c r="BFA37" s="56"/>
      <c r="BFB37" s="56"/>
      <c r="BFC37" s="56"/>
      <c r="BFD37" s="56"/>
      <c r="BFE37" s="56"/>
      <c r="BFF37" s="56"/>
      <c r="BFG37" s="56"/>
      <c r="BFH37" s="56"/>
      <c r="BFI37" s="56"/>
      <c r="BFJ37" s="56"/>
      <c r="BFK37" s="56"/>
      <c r="BFL37" s="56"/>
      <c r="BFM37" s="56"/>
      <c r="BFN37" s="56"/>
      <c r="BFO37" s="56"/>
      <c r="BFP37" s="56"/>
      <c r="BFQ37" s="56"/>
      <c r="BFR37" s="56"/>
      <c r="BFS37" s="56"/>
      <c r="BFT37" s="56"/>
      <c r="BFU37" s="56"/>
      <c r="BFV37" s="56"/>
      <c r="BFW37" s="56"/>
      <c r="BFX37" s="56"/>
      <c r="BFY37" s="56"/>
      <c r="BFZ37" s="56"/>
      <c r="BGA37" s="56"/>
      <c r="BGB37" s="56"/>
      <c r="BGC37" s="56"/>
      <c r="BGD37" s="56"/>
      <c r="BGE37" s="56"/>
      <c r="BGF37" s="56"/>
      <c r="BGG37" s="56"/>
      <c r="BGH37" s="56"/>
      <c r="BGI37" s="56"/>
      <c r="BGJ37" s="56"/>
      <c r="BGK37" s="56"/>
      <c r="BGL37" s="56"/>
      <c r="BGM37" s="56"/>
      <c r="BGN37" s="56"/>
      <c r="BGO37" s="56"/>
      <c r="BGP37" s="56"/>
      <c r="BGQ37" s="56"/>
      <c r="BGR37" s="56"/>
      <c r="BGS37" s="56"/>
      <c r="BGT37" s="56"/>
      <c r="BGU37" s="56"/>
      <c r="BGV37" s="56"/>
      <c r="BGW37" s="56"/>
      <c r="BGX37" s="56"/>
      <c r="BGY37" s="56"/>
      <c r="BGZ37" s="56"/>
      <c r="BHA37" s="56"/>
      <c r="BHB37" s="56"/>
      <c r="BHC37" s="56"/>
      <c r="BHD37" s="56"/>
      <c r="BHE37" s="56"/>
      <c r="BHF37" s="56"/>
      <c r="BHG37" s="56"/>
      <c r="BHH37" s="56"/>
      <c r="BHI37" s="56"/>
      <c r="BHJ37" s="56"/>
      <c r="BHK37" s="56"/>
      <c r="BHL37" s="56"/>
      <c r="BHM37" s="56"/>
      <c r="BHN37" s="56"/>
      <c r="BHO37" s="56"/>
      <c r="BHP37" s="56"/>
      <c r="BHQ37" s="56"/>
      <c r="BHR37" s="56"/>
      <c r="BHS37" s="56"/>
      <c r="BHT37" s="56"/>
      <c r="BHU37" s="56"/>
      <c r="BHV37" s="56"/>
      <c r="BHW37" s="56"/>
      <c r="BHX37" s="56"/>
      <c r="BHY37" s="56"/>
      <c r="BHZ37" s="56"/>
      <c r="BIA37" s="56"/>
      <c r="BIB37" s="56"/>
      <c r="BIC37" s="56"/>
      <c r="BID37" s="56"/>
      <c r="BIE37" s="56"/>
      <c r="BIF37" s="56"/>
      <c r="BIG37" s="56"/>
      <c r="BIH37" s="56"/>
      <c r="BII37" s="56"/>
      <c r="BIJ37" s="56"/>
      <c r="BIK37" s="56"/>
      <c r="BIL37" s="56"/>
      <c r="BIM37" s="56"/>
      <c r="BIN37" s="56"/>
      <c r="BIO37" s="56"/>
      <c r="BIP37" s="56"/>
      <c r="BIQ37" s="56"/>
      <c r="BIR37" s="56"/>
      <c r="BIS37" s="56"/>
      <c r="BIT37" s="56"/>
      <c r="BIU37" s="56"/>
      <c r="BIV37" s="56"/>
      <c r="BIW37" s="56"/>
      <c r="BIX37" s="56"/>
      <c r="BIY37" s="56"/>
      <c r="BIZ37" s="56"/>
      <c r="BJA37" s="56"/>
      <c r="BJB37" s="56"/>
      <c r="BJC37" s="56"/>
      <c r="BJD37" s="56"/>
      <c r="BJE37" s="56"/>
      <c r="BJF37" s="56"/>
      <c r="BJG37" s="56"/>
      <c r="BJH37" s="56"/>
      <c r="BJI37" s="56"/>
      <c r="BJJ37" s="56"/>
      <c r="BJK37" s="56"/>
      <c r="BJL37" s="56"/>
      <c r="BJM37" s="56"/>
      <c r="BJN37" s="56"/>
      <c r="BJO37" s="56"/>
      <c r="BJP37" s="56"/>
      <c r="BJQ37" s="56"/>
      <c r="BJR37" s="56"/>
      <c r="BJS37" s="56"/>
      <c r="BJT37" s="56"/>
      <c r="BJU37" s="56"/>
      <c r="BJV37" s="56"/>
      <c r="BJW37" s="56"/>
      <c r="BJX37" s="56"/>
      <c r="BJY37" s="56"/>
      <c r="BJZ37" s="56"/>
      <c r="BKA37" s="56"/>
      <c r="BKB37" s="56"/>
      <c r="BKC37" s="56"/>
      <c r="BKD37" s="56"/>
      <c r="BKE37" s="56"/>
      <c r="BKF37" s="56"/>
      <c r="BKG37" s="56"/>
      <c r="BKH37" s="56"/>
      <c r="BKI37" s="56"/>
      <c r="BKJ37" s="56"/>
      <c r="BKK37" s="56"/>
      <c r="BKL37" s="56"/>
      <c r="BKM37" s="56"/>
      <c r="BKN37" s="56"/>
      <c r="BKO37" s="56"/>
      <c r="BKP37" s="56"/>
      <c r="BKQ37" s="56"/>
      <c r="BKR37" s="56"/>
      <c r="BKS37" s="56"/>
      <c r="BKT37" s="56"/>
      <c r="BKU37" s="56"/>
      <c r="BKV37" s="56"/>
      <c r="BKW37" s="56"/>
      <c r="BKX37" s="56"/>
      <c r="BKY37" s="56"/>
      <c r="BKZ37" s="56"/>
      <c r="BLA37" s="56"/>
      <c r="BLB37" s="56"/>
      <c r="BLC37" s="56"/>
      <c r="BLD37" s="56"/>
      <c r="BLE37" s="56"/>
      <c r="BLF37" s="56"/>
      <c r="BLG37" s="56"/>
      <c r="BLH37" s="56"/>
      <c r="BLI37" s="56"/>
      <c r="BLJ37" s="56"/>
      <c r="BLK37" s="56"/>
      <c r="BLL37" s="56"/>
      <c r="BLM37" s="56"/>
      <c r="BLN37" s="56"/>
      <c r="BLO37" s="56"/>
      <c r="BLP37" s="56"/>
      <c r="BLQ37" s="56"/>
      <c r="BLR37" s="56"/>
      <c r="BLS37" s="56"/>
      <c r="BLT37" s="56"/>
      <c r="BLU37" s="56"/>
      <c r="BLV37" s="56"/>
      <c r="BLW37" s="56"/>
      <c r="BLX37" s="56"/>
      <c r="BLY37" s="56"/>
      <c r="BLZ37" s="56"/>
      <c r="BMA37" s="56"/>
      <c r="BMB37" s="56"/>
      <c r="BMC37" s="56"/>
      <c r="BMD37" s="56"/>
      <c r="BME37" s="56"/>
      <c r="BMF37" s="56"/>
      <c r="BMG37" s="56"/>
      <c r="BMH37" s="56"/>
      <c r="BMI37" s="56"/>
      <c r="BMJ37" s="56"/>
      <c r="BMK37" s="56"/>
      <c r="BML37" s="56"/>
      <c r="BMM37" s="56"/>
      <c r="BMN37" s="56"/>
      <c r="BMO37" s="56"/>
      <c r="BMP37" s="56"/>
      <c r="BMQ37" s="56"/>
      <c r="BMR37" s="56"/>
      <c r="BMS37" s="56"/>
      <c r="BMT37" s="56"/>
      <c r="BMU37" s="56"/>
      <c r="BMV37" s="56"/>
      <c r="BMW37" s="56"/>
      <c r="BMX37" s="56"/>
      <c r="BMY37" s="56"/>
      <c r="BMZ37" s="56"/>
      <c r="BNA37" s="56"/>
      <c r="BNB37" s="56"/>
      <c r="BNC37" s="56"/>
      <c r="BND37" s="56"/>
      <c r="BNE37" s="56"/>
      <c r="BNF37" s="56"/>
      <c r="BNG37" s="56"/>
      <c r="BNH37" s="56"/>
      <c r="BNI37" s="56"/>
      <c r="BNJ37" s="56"/>
      <c r="BNK37" s="56"/>
      <c r="BNL37" s="56"/>
      <c r="BNM37" s="56"/>
      <c r="BNN37" s="56"/>
      <c r="BNO37" s="56"/>
      <c r="BNP37" s="56"/>
      <c r="BNQ37" s="56"/>
      <c r="BNR37" s="56"/>
      <c r="BNS37" s="56"/>
      <c r="BNT37" s="56"/>
      <c r="BNU37" s="56"/>
      <c r="BNV37" s="56"/>
      <c r="BNW37" s="56"/>
      <c r="BNX37" s="56"/>
      <c r="BNY37" s="56"/>
      <c r="BNZ37" s="56"/>
      <c r="BOA37" s="56"/>
      <c r="BOB37" s="56"/>
      <c r="BOC37" s="56"/>
      <c r="BOD37" s="56"/>
      <c r="BOE37" s="56"/>
      <c r="BOF37" s="56"/>
      <c r="BOG37" s="56"/>
      <c r="BOH37" s="56"/>
      <c r="BOI37" s="56"/>
      <c r="BOJ37" s="56"/>
      <c r="BOK37" s="56"/>
      <c r="BOL37" s="56"/>
      <c r="BOM37" s="56"/>
      <c r="BON37" s="56"/>
      <c r="BOO37" s="56"/>
      <c r="BOP37" s="56"/>
      <c r="BOQ37" s="56"/>
      <c r="BOR37" s="56"/>
      <c r="BOS37" s="56"/>
      <c r="BOT37" s="56"/>
      <c r="BOU37" s="56"/>
      <c r="BOV37" s="56"/>
      <c r="BOW37" s="56"/>
      <c r="BOX37" s="56"/>
      <c r="BOY37" s="56"/>
      <c r="BOZ37" s="56"/>
      <c r="BPA37" s="56"/>
      <c r="BPB37" s="56"/>
      <c r="BPC37" s="56"/>
      <c r="BPD37" s="56"/>
      <c r="BPE37" s="56"/>
      <c r="BPF37" s="56"/>
      <c r="BPG37" s="56"/>
      <c r="BPH37" s="56"/>
      <c r="BPI37" s="56"/>
      <c r="BPJ37" s="56"/>
      <c r="BPK37" s="56"/>
      <c r="BPL37" s="56"/>
      <c r="BPM37" s="56"/>
      <c r="BPN37" s="56"/>
      <c r="BPO37" s="56"/>
      <c r="BPP37" s="56"/>
      <c r="BPQ37" s="56"/>
      <c r="BPR37" s="56"/>
      <c r="BPS37" s="56"/>
      <c r="BPT37" s="56"/>
      <c r="BPU37" s="56"/>
      <c r="BPV37" s="56"/>
      <c r="BPW37" s="56"/>
      <c r="BPX37" s="56"/>
      <c r="BPY37" s="56"/>
      <c r="BPZ37" s="56"/>
      <c r="BQA37" s="56"/>
      <c r="BQB37" s="56"/>
      <c r="BQC37" s="56"/>
      <c r="BQD37" s="56"/>
      <c r="BQE37" s="56"/>
      <c r="BQF37" s="56"/>
      <c r="BQG37" s="56"/>
      <c r="BQH37" s="56"/>
      <c r="BQI37" s="56"/>
      <c r="BQJ37" s="56"/>
      <c r="BQK37" s="56"/>
      <c r="BQL37" s="56"/>
      <c r="BQM37" s="56"/>
      <c r="BQN37" s="56"/>
      <c r="BQO37" s="56"/>
      <c r="BQP37" s="56"/>
      <c r="BQQ37" s="56"/>
      <c r="BQR37" s="56"/>
      <c r="BQS37" s="56"/>
      <c r="BQT37" s="56"/>
      <c r="BQU37" s="56"/>
      <c r="BQV37" s="56"/>
      <c r="BQW37" s="56"/>
      <c r="BQX37" s="56"/>
      <c r="BQY37" s="56"/>
      <c r="BQZ37" s="56"/>
      <c r="BRA37" s="56"/>
      <c r="BRB37" s="56"/>
      <c r="BRC37" s="56"/>
      <c r="BRD37" s="56"/>
      <c r="BRE37" s="56"/>
      <c r="BRF37" s="56"/>
      <c r="BRG37" s="56"/>
      <c r="BRH37" s="56"/>
      <c r="BRI37" s="56"/>
      <c r="BRJ37" s="56"/>
      <c r="BRK37" s="56"/>
      <c r="BRL37" s="56"/>
      <c r="BRM37" s="56"/>
      <c r="BRN37" s="56"/>
      <c r="BRO37" s="56"/>
      <c r="BRP37" s="56"/>
      <c r="BRQ37" s="56"/>
      <c r="BRR37" s="56"/>
      <c r="BRS37" s="56"/>
      <c r="BRT37" s="56"/>
      <c r="BRU37" s="56"/>
      <c r="BRV37" s="56"/>
      <c r="BRW37" s="56"/>
      <c r="BRX37" s="56"/>
      <c r="BRY37" s="56"/>
      <c r="BRZ37" s="56"/>
      <c r="BSA37" s="56"/>
      <c r="BSB37" s="56"/>
      <c r="BSC37" s="56"/>
      <c r="BSD37" s="56"/>
      <c r="BSE37" s="56"/>
      <c r="BSF37" s="56"/>
      <c r="BSG37" s="56"/>
      <c r="BSH37" s="56"/>
      <c r="BSI37" s="56"/>
      <c r="BSJ37" s="56"/>
      <c r="BSK37" s="56"/>
      <c r="BSL37" s="56"/>
      <c r="BSM37" s="56"/>
      <c r="BSN37" s="56"/>
      <c r="BSO37" s="56"/>
      <c r="BSP37" s="56"/>
      <c r="BSQ37" s="56"/>
      <c r="BSR37" s="56"/>
      <c r="BSS37" s="56"/>
      <c r="BST37" s="56"/>
      <c r="BSU37" s="56"/>
      <c r="BSV37" s="56"/>
      <c r="BSW37" s="56"/>
      <c r="BSX37" s="56"/>
      <c r="BSY37" s="56"/>
      <c r="BSZ37" s="56"/>
      <c r="BTA37" s="56"/>
      <c r="BTB37" s="56"/>
      <c r="BTC37" s="56"/>
      <c r="BTD37" s="56"/>
      <c r="BTE37" s="56"/>
      <c r="BTF37" s="56"/>
      <c r="BTG37" s="56"/>
      <c r="BTH37" s="56"/>
      <c r="BTI37" s="56"/>
      <c r="BTJ37" s="56"/>
      <c r="BTK37" s="56"/>
      <c r="BTL37" s="56"/>
      <c r="BTM37" s="56"/>
      <c r="BTN37" s="56"/>
      <c r="BTO37" s="56"/>
      <c r="BTP37" s="56"/>
      <c r="BTQ37" s="56"/>
      <c r="BTR37" s="56"/>
      <c r="BTS37" s="56"/>
      <c r="BTT37" s="56"/>
      <c r="BTU37" s="56"/>
      <c r="BTV37" s="56"/>
      <c r="BTW37" s="56"/>
      <c r="BTX37" s="56"/>
      <c r="BTY37" s="56"/>
      <c r="BTZ37" s="56"/>
      <c r="BUA37" s="56"/>
      <c r="BUB37" s="56"/>
      <c r="BUC37" s="56"/>
      <c r="BUD37" s="56"/>
      <c r="BUE37" s="56"/>
      <c r="BUF37" s="56"/>
      <c r="BUG37" s="56"/>
      <c r="BUH37" s="56"/>
      <c r="BUI37" s="56"/>
      <c r="BUJ37" s="56"/>
      <c r="BUK37" s="56"/>
      <c r="BUL37" s="56"/>
      <c r="BUM37" s="56"/>
      <c r="BUN37" s="56"/>
      <c r="BUO37" s="56"/>
      <c r="BUP37" s="56"/>
      <c r="BUQ37" s="56"/>
      <c r="BUR37" s="56"/>
      <c r="BUS37" s="56"/>
      <c r="BUT37" s="56"/>
      <c r="BUU37" s="56"/>
      <c r="BUV37" s="56"/>
      <c r="BUW37" s="56"/>
      <c r="BUX37" s="56"/>
      <c r="BUY37" s="56"/>
      <c r="BUZ37" s="56"/>
      <c r="BVA37" s="56"/>
      <c r="BVB37" s="56"/>
      <c r="BVC37" s="56"/>
      <c r="BVD37" s="56"/>
      <c r="BVE37" s="56"/>
      <c r="BVF37" s="56"/>
      <c r="BVG37" s="56"/>
      <c r="BVH37" s="56"/>
      <c r="BVI37" s="56"/>
      <c r="BVJ37" s="56"/>
      <c r="BVK37" s="56"/>
      <c r="BVL37" s="56"/>
      <c r="BVM37" s="56"/>
      <c r="BVN37" s="56"/>
      <c r="BVO37" s="56"/>
      <c r="BVP37" s="56"/>
      <c r="BVQ37" s="56"/>
      <c r="BVR37" s="56"/>
      <c r="BVS37" s="56"/>
      <c r="BVT37" s="56"/>
      <c r="BVU37" s="56"/>
      <c r="BVV37" s="56"/>
      <c r="BVW37" s="56"/>
      <c r="BVX37" s="56"/>
      <c r="BVY37" s="56"/>
      <c r="BVZ37" s="56"/>
      <c r="BWA37" s="56"/>
      <c r="BWB37" s="56"/>
      <c r="BWC37" s="56"/>
      <c r="BWD37" s="56"/>
      <c r="BWE37" s="56"/>
      <c r="BWF37" s="56"/>
      <c r="BWG37" s="56"/>
      <c r="BWH37" s="56"/>
      <c r="BWI37" s="56"/>
      <c r="BWJ37" s="56"/>
      <c r="BWK37" s="56"/>
      <c r="BWL37" s="56"/>
      <c r="BWM37" s="56"/>
      <c r="BWN37" s="56"/>
      <c r="BWO37" s="56"/>
      <c r="BWP37" s="56"/>
      <c r="BWQ37" s="56"/>
      <c r="BWR37" s="56"/>
      <c r="BWS37" s="56"/>
      <c r="BWT37" s="56"/>
      <c r="BWU37" s="56"/>
      <c r="BWV37" s="56"/>
      <c r="BWW37" s="56"/>
      <c r="BWX37" s="56"/>
      <c r="BWY37" s="56"/>
      <c r="BWZ37" s="56"/>
      <c r="BXA37" s="56"/>
      <c r="BXB37" s="56"/>
      <c r="BXC37" s="56"/>
      <c r="BXD37" s="56"/>
      <c r="BXE37" s="56"/>
      <c r="BXF37" s="56"/>
      <c r="BXG37" s="56"/>
      <c r="BXH37" s="56"/>
      <c r="BXI37" s="56"/>
      <c r="BXJ37" s="56"/>
      <c r="BXK37" s="56"/>
      <c r="BXL37" s="56"/>
      <c r="BXM37" s="56"/>
      <c r="BXN37" s="56"/>
      <c r="BXO37" s="56"/>
      <c r="BXP37" s="56"/>
      <c r="BXQ37" s="56"/>
      <c r="BXR37" s="56"/>
      <c r="BXS37" s="56"/>
      <c r="BXT37" s="56"/>
      <c r="BXU37" s="56"/>
      <c r="BXV37" s="56"/>
      <c r="BXW37" s="56"/>
      <c r="BXX37" s="56"/>
      <c r="BXY37" s="56"/>
      <c r="BXZ37" s="56"/>
      <c r="BYA37" s="56"/>
      <c r="BYB37" s="56"/>
      <c r="BYC37" s="56"/>
      <c r="BYD37" s="56"/>
      <c r="BYE37" s="56"/>
      <c r="BYF37" s="56"/>
      <c r="BYG37" s="56"/>
      <c r="BYH37" s="56"/>
      <c r="BYI37" s="56"/>
      <c r="BYJ37" s="56"/>
      <c r="BYK37" s="56"/>
      <c r="BYL37" s="56"/>
      <c r="BYM37" s="56"/>
      <c r="BYN37" s="56"/>
      <c r="BYO37" s="56"/>
      <c r="BYP37" s="56"/>
      <c r="BYQ37" s="56"/>
      <c r="BYR37" s="56"/>
      <c r="BYS37" s="56"/>
      <c r="BYT37" s="56"/>
      <c r="BYU37" s="56"/>
      <c r="BYV37" s="56"/>
      <c r="BYW37" s="56"/>
      <c r="BYX37" s="56"/>
      <c r="BYY37" s="56"/>
      <c r="BYZ37" s="56"/>
      <c r="BZA37" s="56"/>
      <c r="BZB37" s="56"/>
      <c r="BZC37" s="56"/>
      <c r="BZD37" s="56"/>
      <c r="BZE37" s="56"/>
      <c r="BZF37" s="56"/>
      <c r="BZG37" s="56"/>
      <c r="BZH37" s="56"/>
      <c r="BZI37" s="56"/>
      <c r="BZJ37" s="56"/>
      <c r="BZK37" s="56"/>
      <c r="BZL37" s="56"/>
      <c r="BZM37" s="56"/>
      <c r="BZN37" s="56"/>
      <c r="BZO37" s="56"/>
      <c r="BZP37" s="56"/>
      <c r="BZQ37" s="56"/>
      <c r="BZR37" s="56"/>
      <c r="BZS37" s="56"/>
      <c r="BZT37" s="56"/>
      <c r="BZU37" s="56"/>
      <c r="BZV37" s="56"/>
      <c r="BZW37" s="56"/>
      <c r="BZX37" s="56"/>
      <c r="BZY37" s="56"/>
      <c r="BZZ37" s="56"/>
      <c r="CAA37" s="56"/>
      <c r="CAB37" s="56"/>
      <c r="CAC37" s="56"/>
      <c r="CAD37" s="56"/>
      <c r="CAE37" s="56"/>
      <c r="CAF37" s="56"/>
      <c r="CAG37" s="56"/>
      <c r="CAH37" s="56"/>
      <c r="CAI37" s="56"/>
      <c r="CAJ37" s="56"/>
      <c r="CAK37" s="56"/>
      <c r="CAL37" s="56"/>
      <c r="CAM37" s="56"/>
      <c r="CAN37" s="56"/>
      <c r="CAO37" s="56"/>
      <c r="CAP37" s="56"/>
      <c r="CAQ37" s="56"/>
      <c r="CAR37" s="56"/>
      <c r="CAS37" s="56"/>
      <c r="CAT37" s="56"/>
      <c r="CAU37" s="56"/>
      <c r="CAV37" s="56"/>
      <c r="CAW37" s="56"/>
      <c r="CAX37" s="56"/>
      <c r="CAY37" s="56"/>
      <c r="CAZ37" s="56"/>
      <c r="CBA37" s="56"/>
      <c r="CBB37" s="56"/>
      <c r="CBC37" s="56"/>
      <c r="CBD37" s="56"/>
      <c r="CBE37" s="56"/>
      <c r="CBF37" s="56"/>
      <c r="CBG37" s="56"/>
      <c r="CBH37" s="56"/>
      <c r="CBI37" s="56"/>
      <c r="CBJ37" s="56"/>
      <c r="CBK37" s="56"/>
      <c r="CBL37" s="56"/>
      <c r="CBM37" s="56"/>
      <c r="CBN37" s="56"/>
      <c r="CBO37" s="56"/>
      <c r="CBP37" s="56"/>
      <c r="CBQ37" s="56"/>
      <c r="CBR37" s="56"/>
      <c r="CBS37" s="56"/>
      <c r="CBT37" s="56"/>
      <c r="CBU37" s="56"/>
      <c r="CBV37" s="56"/>
      <c r="CBW37" s="56"/>
      <c r="CBX37" s="56"/>
      <c r="CBY37" s="56"/>
      <c r="CBZ37" s="56"/>
      <c r="CCA37" s="56"/>
      <c r="CCB37" s="56"/>
      <c r="CCC37" s="56"/>
      <c r="CCD37" s="56"/>
      <c r="CCE37" s="56"/>
      <c r="CCF37" s="56"/>
      <c r="CCG37" s="56"/>
      <c r="CCH37" s="56"/>
      <c r="CCI37" s="56"/>
      <c r="CCJ37" s="56"/>
      <c r="CCK37" s="56"/>
      <c r="CCL37" s="56"/>
      <c r="CCM37" s="56"/>
      <c r="CCN37" s="56"/>
      <c r="CCO37" s="56"/>
      <c r="CCP37" s="56"/>
      <c r="CCQ37" s="56"/>
      <c r="CCR37" s="56"/>
      <c r="CCS37" s="56"/>
      <c r="CCT37" s="56"/>
      <c r="CCU37" s="56"/>
      <c r="CCV37" s="56"/>
      <c r="CCW37" s="56"/>
      <c r="CCX37" s="56"/>
      <c r="CCY37" s="56"/>
      <c r="CCZ37" s="56"/>
      <c r="CDA37" s="56"/>
      <c r="CDB37" s="56"/>
      <c r="CDC37" s="56"/>
      <c r="CDD37" s="56"/>
      <c r="CDE37" s="56"/>
      <c r="CDF37" s="56"/>
      <c r="CDG37" s="56"/>
      <c r="CDH37" s="56"/>
      <c r="CDI37" s="56"/>
      <c r="CDJ37" s="56"/>
      <c r="CDK37" s="56"/>
      <c r="CDL37" s="56"/>
      <c r="CDM37" s="56"/>
      <c r="CDN37" s="56"/>
      <c r="CDO37" s="56"/>
      <c r="CDP37" s="56"/>
      <c r="CDQ37" s="56"/>
      <c r="CDR37" s="56"/>
      <c r="CDS37" s="56"/>
      <c r="CDT37" s="56"/>
      <c r="CDU37" s="56"/>
      <c r="CDV37" s="56"/>
      <c r="CDW37" s="56"/>
      <c r="CDX37" s="56"/>
      <c r="CDY37" s="56"/>
      <c r="CDZ37" s="56"/>
      <c r="CEA37" s="56"/>
      <c r="CEB37" s="56"/>
      <c r="CEC37" s="56"/>
      <c r="CED37" s="56"/>
      <c r="CEE37" s="56"/>
      <c r="CEF37" s="56"/>
      <c r="CEG37" s="56"/>
      <c r="CEH37" s="56"/>
      <c r="CEI37" s="56"/>
      <c r="CEJ37" s="56"/>
      <c r="CEK37" s="56"/>
      <c r="CEL37" s="56"/>
      <c r="CEM37" s="56"/>
      <c r="CEN37" s="56"/>
      <c r="CEO37" s="56"/>
      <c r="CEP37" s="56"/>
      <c r="CEQ37" s="56"/>
      <c r="CER37" s="56"/>
      <c r="CES37" s="56"/>
      <c r="CET37" s="56"/>
      <c r="CEU37" s="56"/>
      <c r="CEV37" s="56"/>
      <c r="CEW37" s="56"/>
      <c r="CEX37" s="56"/>
      <c r="CEY37" s="56"/>
      <c r="CEZ37" s="56"/>
      <c r="CFA37" s="56"/>
      <c r="CFB37" s="56"/>
      <c r="CFC37" s="56"/>
      <c r="CFD37" s="56"/>
      <c r="CFE37" s="56"/>
      <c r="CFF37" s="56"/>
      <c r="CFG37" s="56"/>
      <c r="CFH37" s="56"/>
      <c r="CFI37" s="56"/>
      <c r="CFJ37" s="56"/>
      <c r="CFK37" s="56"/>
      <c r="CFL37" s="56"/>
      <c r="CFM37" s="56"/>
      <c r="CFN37" s="56"/>
      <c r="CFO37" s="56"/>
      <c r="CFP37" s="56"/>
      <c r="CFQ37" s="56"/>
      <c r="CFR37" s="56"/>
      <c r="CFS37" s="56"/>
      <c r="CFT37" s="56"/>
      <c r="CFU37" s="56"/>
      <c r="CFV37" s="56"/>
      <c r="CFW37" s="56"/>
      <c r="CFX37" s="56"/>
      <c r="CFY37" s="56"/>
      <c r="CFZ37" s="56"/>
      <c r="CGA37" s="56"/>
      <c r="CGB37" s="56"/>
      <c r="CGC37" s="56"/>
      <c r="CGD37" s="56"/>
      <c r="CGE37" s="56"/>
      <c r="CGF37" s="56"/>
      <c r="CGG37" s="56"/>
      <c r="CGH37" s="56"/>
      <c r="CGI37" s="56"/>
      <c r="CGJ37" s="56"/>
      <c r="CGK37" s="56"/>
      <c r="CGL37" s="56"/>
      <c r="CGM37" s="56"/>
      <c r="CGN37" s="56"/>
      <c r="CGO37" s="56"/>
      <c r="CGP37" s="56"/>
      <c r="CGQ37" s="56"/>
      <c r="CGR37" s="56"/>
      <c r="CGS37" s="56"/>
      <c r="CGT37" s="56"/>
      <c r="CGU37" s="56"/>
      <c r="CGV37" s="56"/>
      <c r="CGW37" s="56"/>
      <c r="CGX37" s="56"/>
      <c r="CGY37" s="56"/>
      <c r="CGZ37" s="56"/>
      <c r="CHA37" s="56"/>
      <c r="CHB37" s="56"/>
      <c r="CHC37" s="56"/>
      <c r="CHD37" s="56"/>
      <c r="CHE37" s="56"/>
      <c r="CHF37" s="56"/>
      <c r="CHG37" s="56"/>
      <c r="CHH37" s="56"/>
      <c r="CHI37" s="56"/>
      <c r="CHJ37" s="56"/>
      <c r="CHK37" s="56"/>
      <c r="CHL37" s="56"/>
      <c r="CHM37" s="56"/>
      <c r="CHN37" s="56"/>
      <c r="CHO37" s="56"/>
      <c r="CHP37" s="56"/>
      <c r="CHQ37" s="56"/>
      <c r="CHR37" s="56"/>
      <c r="CHS37" s="56"/>
      <c r="CHT37" s="56"/>
      <c r="CHU37" s="56"/>
      <c r="CHV37" s="56"/>
      <c r="CHW37" s="56"/>
      <c r="CHX37" s="56"/>
      <c r="CHY37" s="56"/>
      <c r="CHZ37" s="56"/>
      <c r="CIA37" s="56"/>
      <c r="CIB37" s="56"/>
      <c r="CIC37" s="56"/>
      <c r="CID37" s="56"/>
      <c r="CIE37" s="56"/>
      <c r="CIF37" s="56"/>
      <c r="CIG37" s="56"/>
      <c r="CIH37" s="56"/>
      <c r="CII37" s="56"/>
      <c r="CIJ37" s="56"/>
      <c r="CIK37" s="56"/>
      <c r="CIL37" s="56"/>
      <c r="CIM37" s="56"/>
      <c r="CIN37" s="56"/>
      <c r="CIO37" s="56"/>
      <c r="CIP37" s="56"/>
      <c r="CIQ37" s="56"/>
      <c r="CIR37" s="56"/>
      <c r="CIS37" s="56"/>
      <c r="CIT37" s="56"/>
      <c r="CIU37" s="56"/>
      <c r="CIV37" s="56"/>
      <c r="CIW37" s="56"/>
      <c r="CIX37" s="56"/>
      <c r="CIY37" s="56"/>
      <c r="CIZ37" s="56"/>
      <c r="CJA37" s="56"/>
      <c r="CJB37" s="56"/>
      <c r="CJC37" s="56"/>
      <c r="CJD37" s="56"/>
      <c r="CJE37" s="56"/>
      <c r="CJF37" s="56"/>
      <c r="CJG37" s="56"/>
      <c r="CJH37" s="56"/>
      <c r="CJI37" s="56"/>
      <c r="CJJ37" s="56"/>
      <c r="CJK37" s="56"/>
      <c r="CJL37" s="56"/>
      <c r="CJM37" s="56"/>
      <c r="CJN37" s="56"/>
      <c r="CJO37" s="56"/>
      <c r="CJP37" s="56"/>
      <c r="CJQ37" s="56"/>
      <c r="CJR37" s="56"/>
      <c r="CJS37" s="56"/>
      <c r="CJT37" s="56"/>
      <c r="CJU37" s="56"/>
      <c r="CJV37" s="56"/>
      <c r="CJW37" s="56"/>
      <c r="CJX37" s="56"/>
      <c r="CJY37" s="56"/>
      <c r="CJZ37" s="56"/>
      <c r="CKA37" s="56"/>
      <c r="CKB37" s="56"/>
      <c r="CKC37" s="56"/>
      <c r="CKD37" s="56"/>
      <c r="CKE37" s="56"/>
      <c r="CKF37" s="56"/>
      <c r="CKG37" s="56"/>
      <c r="CKH37" s="56"/>
      <c r="CKI37" s="56"/>
      <c r="CKJ37" s="56"/>
      <c r="CKK37" s="56"/>
      <c r="CKL37" s="56"/>
      <c r="CKM37" s="56"/>
      <c r="CKN37" s="56"/>
      <c r="CKO37" s="56"/>
      <c r="CKP37" s="56"/>
      <c r="CKQ37" s="56"/>
      <c r="CKR37" s="56"/>
      <c r="CKS37" s="56"/>
      <c r="CKT37" s="56"/>
      <c r="CKU37" s="56"/>
      <c r="CKV37" s="56"/>
      <c r="CKW37" s="56"/>
      <c r="CKX37" s="56"/>
      <c r="CKY37" s="56"/>
      <c r="CKZ37" s="56"/>
      <c r="CLA37" s="56"/>
      <c r="CLB37" s="56"/>
      <c r="CLC37" s="56"/>
      <c r="CLD37" s="56"/>
      <c r="CLE37" s="56"/>
      <c r="CLF37" s="56"/>
      <c r="CLG37" s="56"/>
      <c r="CLH37" s="56"/>
      <c r="CLI37" s="56"/>
      <c r="CLJ37" s="56"/>
      <c r="CLK37" s="56"/>
      <c r="CLL37" s="56"/>
      <c r="CLM37" s="56"/>
      <c r="CLN37" s="56"/>
      <c r="CLO37" s="56"/>
      <c r="CLP37" s="56"/>
      <c r="CLQ37" s="56"/>
      <c r="CLR37" s="56"/>
      <c r="CLS37" s="56"/>
      <c r="CLT37" s="56"/>
      <c r="CLU37" s="56"/>
      <c r="CLV37" s="56"/>
      <c r="CLW37" s="56"/>
      <c r="CLX37" s="56"/>
      <c r="CLY37" s="56"/>
      <c r="CLZ37" s="56"/>
      <c r="CMA37" s="56"/>
      <c r="CMB37" s="56"/>
      <c r="CMC37" s="56"/>
      <c r="CMD37" s="56"/>
      <c r="CME37" s="56"/>
      <c r="CMF37" s="56"/>
      <c r="CMG37" s="56"/>
      <c r="CMH37" s="56"/>
      <c r="CMI37" s="56"/>
      <c r="CMJ37" s="56"/>
      <c r="CMK37" s="56"/>
      <c r="CML37" s="56"/>
      <c r="CMM37" s="56"/>
      <c r="CMN37" s="56"/>
      <c r="CMO37" s="56"/>
      <c r="CMP37" s="56"/>
      <c r="CMQ37" s="56"/>
      <c r="CMR37" s="56"/>
      <c r="CMS37" s="56"/>
      <c r="CMT37" s="56"/>
      <c r="CMU37" s="56"/>
      <c r="CMV37" s="56"/>
      <c r="CMW37" s="56"/>
      <c r="CMX37" s="56"/>
      <c r="CMY37" s="56"/>
      <c r="CMZ37" s="56"/>
      <c r="CNA37" s="56"/>
      <c r="CNB37" s="56"/>
      <c r="CNC37" s="56"/>
      <c r="CND37" s="56"/>
      <c r="CNE37" s="56"/>
      <c r="CNF37" s="56"/>
      <c r="CNG37" s="56"/>
      <c r="CNH37" s="56"/>
      <c r="CNI37" s="56"/>
      <c r="CNJ37" s="56"/>
      <c r="CNK37" s="56"/>
      <c r="CNL37" s="56"/>
      <c r="CNM37" s="56"/>
      <c r="CNN37" s="56"/>
      <c r="CNO37" s="56"/>
      <c r="CNP37" s="56"/>
      <c r="CNQ37" s="56"/>
      <c r="CNR37" s="56"/>
      <c r="CNS37" s="56"/>
      <c r="CNT37" s="56"/>
      <c r="CNU37" s="56"/>
      <c r="CNV37" s="56"/>
      <c r="CNW37" s="56"/>
      <c r="CNX37" s="56"/>
      <c r="CNY37" s="56"/>
      <c r="CNZ37" s="56"/>
      <c r="COA37" s="56"/>
      <c r="COB37" s="56"/>
      <c r="COC37" s="56"/>
      <c r="COD37" s="56"/>
      <c r="COE37" s="56"/>
      <c r="COF37" s="56"/>
      <c r="COG37" s="56"/>
      <c r="COH37" s="56"/>
      <c r="COI37" s="56"/>
      <c r="COJ37" s="56"/>
      <c r="COK37" s="56"/>
      <c r="COL37" s="56"/>
      <c r="COM37" s="56"/>
      <c r="CON37" s="56"/>
      <c r="COO37" s="56"/>
      <c r="COP37" s="56"/>
      <c r="COQ37" s="56"/>
      <c r="COR37" s="56"/>
      <c r="COS37" s="56"/>
      <c r="COT37" s="56"/>
      <c r="COU37" s="56"/>
      <c r="COV37" s="56"/>
      <c r="COW37" s="56"/>
      <c r="COX37" s="56"/>
      <c r="COY37" s="56"/>
      <c r="COZ37" s="56"/>
      <c r="CPA37" s="56"/>
      <c r="CPB37" s="56"/>
      <c r="CPC37" s="56"/>
      <c r="CPD37" s="56"/>
      <c r="CPE37" s="56"/>
      <c r="CPF37" s="56"/>
      <c r="CPG37" s="56"/>
      <c r="CPH37" s="56"/>
      <c r="CPI37" s="56"/>
      <c r="CPJ37" s="56"/>
      <c r="CPK37" s="56"/>
      <c r="CPL37" s="56"/>
      <c r="CPM37" s="56"/>
      <c r="CPN37" s="56"/>
      <c r="CPO37" s="56"/>
      <c r="CPP37" s="56"/>
      <c r="CPQ37" s="56"/>
      <c r="CPR37" s="56"/>
      <c r="CPS37" s="56"/>
      <c r="CPT37" s="56"/>
      <c r="CPU37" s="56"/>
      <c r="CPV37" s="56"/>
      <c r="CPW37" s="56"/>
      <c r="CPX37" s="56"/>
      <c r="CPY37" s="56"/>
      <c r="CPZ37" s="56"/>
      <c r="CQA37" s="56"/>
      <c r="CQB37" s="56"/>
      <c r="CQC37" s="56"/>
      <c r="CQD37" s="56"/>
      <c r="CQE37" s="56"/>
      <c r="CQF37" s="56"/>
      <c r="CQG37" s="56"/>
      <c r="CQH37" s="56"/>
      <c r="CQI37" s="56"/>
      <c r="CQJ37" s="56"/>
      <c r="CQK37" s="56"/>
      <c r="CQL37" s="56"/>
      <c r="CQM37" s="56"/>
      <c r="CQN37" s="56"/>
      <c r="CQO37" s="56"/>
      <c r="CQP37" s="56"/>
      <c r="CQQ37" s="56"/>
      <c r="CQR37" s="56"/>
      <c r="CQS37" s="56"/>
      <c r="CQT37" s="56"/>
      <c r="CQU37" s="56"/>
      <c r="CQV37" s="56"/>
      <c r="CQW37" s="56"/>
      <c r="CQX37" s="56"/>
      <c r="CQY37" s="56"/>
      <c r="CQZ37" s="56"/>
      <c r="CRA37" s="56"/>
      <c r="CRB37" s="56"/>
      <c r="CRC37" s="56"/>
      <c r="CRD37" s="56"/>
      <c r="CRE37" s="56"/>
      <c r="CRF37" s="56"/>
      <c r="CRG37" s="56"/>
      <c r="CRH37" s="56"/>
      <c r="CRI37" s="56"/>
      <c r="CRJ37" s="56"/>
      <c r="CRK37" s="56"/>
      <c r="CRL37" s="56"/>
      <c r="CRM37" s="56"/>
      <c r="CRN37" s="56"/>
      <c r="CRO37" s="56"/>
      <c r="CRP37" s="56"/>
      <c r="CRQ37" s="56"/>
      <c r="CRR37" s="56"/>
      <c r="CRS37" s="56"/>
      <c r="CRT37" s="56"/>
      <c r="CRU37" s="56"/>
      <c r="CRV37" s="56"/>
      <c r="CRW37" s="56"/>
      <c r="CRX37" s="56"/>
      <c r="CRY37" s="56"/>
      <c r="CRZ37" s="56"/>
      <c r="CSA37" s="56"/>
      <c r="CSB37" s="56"/>
      <c r="CSC37" s="56"/>
      <c r="CSD37" s="56"/>
      <c r="CSE37" s="56"/>
      <c r="CSF37" s="56"/>
      <c r="CSG37" s="56"/>
      <c r="CSH37" s="56"/>
      <c r="CSI37" s="56"/>
      <c r="CSJ37" s="56"/>
      <c r="CSK37" s="56"/>
      <c r="CSL37" s="56"/>
      <c r="CSM37" s="56"/>
      <c r="CSN37" s="56"/>
      <c r="CSO37" s="56"/>
      <c r="CSP37" s="56"/>
      <c r="CSQ37" s="56"/>
      <c r="CSR37" s="56"/>
      <c r="CSS37" s="56"/>
      <c r="CST37" s="56"/>
      <c r="CSU37" s="56"/>
      <c r="CSV37" s="56"/>
      <c r="CSW37" s="56"/>
      <c r="CSX37" s="56"/>
      <c r="CSY37" s="56"/>
      <c r="CSZ37" s="56"/>
      <c r="CTA37" s="56"/>
      <c r="CTB37" s="56"/>
      <c r="CTC37" s="56"/>
      <c r="CTD37" s="56"/>
      <c r="CTE37" s="56"/>
      <c r="CTF37" s="56"/>
      <c r="CTG37" s="56"/>
      <c r="CTH37" s="56"/>
      <c r="CTI37" s="56"/>
      <c r="CTJ37" s="56"/>
      <c r="CTK37" s="56"/>
      <c r="CTL37" s="56"/>
      <c r="CTM37" s="56"/>
      <c r="CTN37" s="56"/>
      <c r="CTO37" s="56"/>
      <c r="CTP37" s="56"/>
      <c r="CTQ37" s="56"/>
      <c r="CTR37" s="56"/>
      <c r="CTS37" s="56"/>
      <c r="CTT37" s="56"/>
      <c r="CTU37" s="56"/>
      <c r="CTV37" s="56"/>
      <c r="CTW37" s="56"/>
      <c r="CTX37" s="56"/>
      <c r="CTY37" s="56"/>
      <c r="CTZ37" s="56"/>
      <c r="CUA37" s="56"/>
      <c r="CUB37" s="56"/>
      <c r="CUC37" s="56"/>
      <c r="CUD37" s="56"/>
      <c r="CUE37" s="56"/>
      <c r="CUF37" s="56"/>
      <c r="CUG37" s="56"/>
      <c r="CUH37" s="56"/>
      <c r="CUI37" s="56"/>
      <c r="CUJ37" s="56"/>
      <c r="CUK37" s="56"/>
      <c r="CUL37" s="56"/>
      <c r="CUM37" s="56"/>
      <c r="CUN37" s="56"/>
      <c r="CUO37" s="56"/>
      <c r="CUP37" s="56"/>
      <c r="CUQ37" s="56"/>
      <c r="CUR37" s="56"/>
      <c r="CUS37" s="56"/>
      <c r="CUT37" s="56"/>
      <c r="CUU37" s="56"/>
      <c r="CUV37" s="56"/>
      <c r="CUW37" s="56"/>
      <c r="CUX37" s="56"/>
      <c r="CUY37" s="56"/>
      <c r="CUZ37" s="56"/>
      <c r="CVA37" s="56"/>
      <c r="CVB37" s="56"/>
      <c r="CVC37" s="56"/>
      <c r="CVD37" s="56"/>
      <c r="CVE37" s="56"/>
      <c r="CVF37" s="56"/>
      <c r="CVG37" s="56"/>
      <c r="CVH37" s="56"/>
      <c r="CVI37" s="56"/>
      <c r="CVJ37" s="56"/>
      <c r="CVK37" s="56"/>
      <c r="CVL37" s="56"/>
      <c r="CVM37" s="56"/>
      <c r="CVN37" s="56"/>
      <c r="CVO37" s="56"/>
      <c r="CVP37" s="56"/>
      <c r="CVQ37" s="56"/>
      <c r="CVR37" s="56"/>
      <c r="CVS37" s="56"/>
      <c r="CVT37" s="56"/>
      <c r="CVU37" s="56"/>
      <c r="CVV37" s="56"/>
      <c r="CVW37" s="56"/>
      <c r="CVX37" s="56"/>
      <c r="CVY37" s="56"/>
      <c r="CVZ37" s="56"/>
      <c r="CWA37" s="56"/>
      <c r="CWB37" s="56"/>
      <c r="CWC37" s="56"/>
      <c r="CWD37" s="56"/>
      <c r="CWE37" s="56"/>
      <c r="CWF37" s="56"/>
      <c r="CWG37" s="56"/>
      <c r="CWH37" s="56"/>
      <c r="CWI37" s="56"/>
      <c r="CWJ37" s="56"/>
      <c r="CWK37" s="56"/>
      <c r="CWL37" s="56"/>
      <c r="CWM37" s="56"/>
      <c r="CWN37" s="56"/>
      <c r="CWO37" s="56"/>
      <c r="CWP37" s="56"/>
      <c r="CWQ37" s="56"/>
      <c r="CWR37" s="56"/>
      <c r="CWS37" s="56"/>
      <c r="CWT37" s="56"/>
      <c r="CWU37" s="56"/>
      <c r="CWV37" s="56"/>
      <c r="CWW37" s="56"/>
      <c r="CWX37" s="56"/>
      <c r="CWY37" s="56"/>
      <c r="CWZ37" s="56"/>
      <c r="CXA37" s="56"/>
      <c r="CXB37" s="56"/>
      <c r="CXC37" s="56"/>
      <c r="CXD37" s="56"/>
      <c r="CXE37" s="56"/>
      <c r="CXF37" s="56"/>
      <c r="CXG37" s="56"/>
      <c r="CXH37" s="56"/>
      <c r="CXI37" s="56"/>
      <c r="CXJ37" s="56"/>
      <c r="CXK37" s="56"/>
      <c r="CXL37" s="56"/>
      <c r="CXM37" s="56"/>
      <c r="CXN37" s="56"/>
      <c r="CXO37" s="56"/>
      <c r="CXP37" s="56"/>
      <c r="CXQ37" s="56"/>
      <c r="CXR37" s="56"/>
      <c r="CXS37" s="56"/>
      <c r="CXT37" s="56"/>
      <c r="CXU37" s="56"/>
      <c r="CXV37" s="56"/>
      <c r="CXW37" s="56"/>
      <c r="CXX37" s="56"/>
      <c r="CXY37" s="56"/>
      <c r="CXZ37" s="56"/>
      <c r="CYA37" s="56"/>
      <c r="CYB37" s="56"/>
      <c r="CYC37" s="56"/>
      <c r="CYD37" s="56"/>
      <c r="CYE37" s="56"/>
      <c r="CYF37" s="56"/>
      <c r="CYG37" s="56"/>
      <c r="CYH37" s="56"/>
      <c r="CYI37" s="56"/>
      <c r="CYJ37" s="56"/>
      <c r="CYK37" s="56"/>
      <c r="CYL37" s="56"/>
      <c r="CYM37" s="56"/>
      <c r="CYN37" s="56"/>
      <c r="CYO37" s="56"/>
      <c r="CYP37" s="56"/>
      <c r="CYQ37" s="56"/>
      <c r="CYR37" s="56"/>
      <c r="CYS37" s="56"/>
      <c r="CYT37" s="56"/>
      <c r="CYU37" s="56"/>
      <c r="CYV37" s="56"/>
      <c r="CYW37" s="56"/>
      <c r="CYX37" s="56"/>
      <c r="CYY37" s="56"/>
      <c r="CYZ37" s="56"/>
      <c r="CZA37" s="56"/>
      <c r="CZB37" s="56"/>
      <c r="CZC37" s="56"/>
      <c r="CZD37" s="56"/>
      <c r="CZE37" s="56"/>
      <c r="CZF37" s="56"/>
      <c r="CZG37" s="56"/>
      <c r="CZH37" s="56"/>
      <c r="CZI37" s="56"/>
      <c r="CZJ37" s="56"/>
      <c r="CZK37" s="56"/>
      <c r="CZL37" s="56"/>
      <c r="CZM37" s="56"/>
      <c r="CZN37" s="56"/>
      <c r="CZO37" s="56"/>
      <c r="CZP37" s="56"/>
      <c r="CZQ37" s="56"/>
      <c r="CZR37" s="56"/>
      <c r="CZS37" s="56"/>
      <c r="CZT37" s="56"/>
      <c r="CZU37" s="56"/>
      <c r="CZV37" s="56"/>
      <c r="CZW37" s="56"/>
      <c r="CZX37" s="56"/>
      <c r="CZY37" s="56"/>
      <c r="CZZ37" s="56"/>
      <c r="DAA37" s="56"/>
      <c r="DAB37" s="56"/>
      <c r="DAC37" s="56"/>
      <c r="DAD37" s="56"/>
      <c r="DAE37" s="56"/>
      <c r="DAF37" s="56"/>
      <c r="DAG37" s="56"/>
      <c r="DAH37" s="56"/>
      <c r="DAI37" s="56"/>
      <c r="DAJ37" s="56"/>
      <c r="DAK37" s="56"/>
      <c r="DAL37" s="56"/>
      <c r="DAM37" s="56"/>
      <c r="DAN37" s="56"/>
      <c r="DAO37" s="56"/>
      <c r="DAP37" s="56"/>
      <c r="DAQ37" s="56"/>
      <c r="DAR37" s="56"/>
      <c r="DAS37" s="56"/>
      <c r="DAT37" s="56"/>
      <c r="DAU37" s="56"/>
      <c r="DAV37" s="56"/>
      <c r="DAW37" s="56"/>
      <c r="DAX37" s="56"/>
      <c r="DAY37" s="56"/>
      <c r="DAZ37" s="56"/>
      <c r="DBA37" s="56"/>
      <c r="DBB37" s="56"/>
      <c r="DBC37" s="56"/>
      <c r="DBD37" s="56"/>
      <c r="DBE37" s="56"/>
      <c r="DBF37" s="56"/>
      <c r="DBG37" s="56"/>
      <c r="DBH37" s="56"/>
      <c r="DBI37" s="56"/>
      <c r="DBJ37" s="56"/>
      <c r="DBK37" s="56"/>
      <c r="DBL37" s="56"/>
      <c r="DBM37" s="56"/>
      <c r="DBN37" s="56"/>
      <c r="DBO37" s="56"/>
      <c r="DBP37" s="56"/>
      <c r="DBQ37" s="56"/>
      <c r="DBR37" s="56"/>
      <c r="DBS37" s="56"/>
      <c r="DBT37" s="56"/>
      <c r="DBU37" s="56"/>
      <c r="DBV37" s="56"/>
      <c r="DBW37" s="56"/>
      <c r="DBX37" s="56"/>
      <c r="DBY37" s="56"/>
      <c r="DBZ37" s="56"/>
      <c r="DCA37" s="56"/>
      <c r="DCB37" s="56"/>
      <c r="DCC37" s="56"/>
      <c r="DCD37" s="56"/>
      <c r="DCE37" s="56"/>
      <c r="DCF37" s="56"/>
      <c r="DCG37" s="56"/>
      <c r="DCH37" s="56"/>
      <c r="DCI37" s="56"/>
      <c r="DCJ37" s="56"/>
      <c r="DCK37" s="56"/>
      <c r="DCL37" s="56"/>
      <c r="DCM37" s="56"/>
      <c r="DCN37" s="56"/>
      <c r="DCO37" s="56"/>
      <c r="DCP37" s="56"/>
      <c r="DCQ37" s="56"/>
      <c r="DCR37" s="56"/>
      <c r="DCS37" s="56"/>
      <c r="DCT37" s="56"/>
      <c r="DCU37" s="56"/>
      <c r="DCV37" s="56"/>
      <c r="DCW37" s="56"/>
      <c r="DCX37" s="56"/>
      <c r="DCY37" s="56"/>
      <c r="DCZ37" s="56"/>
      <c r="DDA37" s="56"/>
      <c r="DDB37" s="56"/>
      <c r="DDC37" s="56"/>
      <c r="DDD37" s="56"/>
      <c r="DDE37" s="56"/>
      <c r="DDF37" s="56"/>
      <c r="DDG37" s="56"/>
      <c r="DDH37" s="56"/>
      <c r="DDI37" s="56"/>
      <c r="DDJ37" s="56"/>
      <c r="DDK37" s="56"/>
      <c r="DDL37" s="56"/>
      <c r="DDM37" s="56"/>
      <c r="DDN37" s="56"/>
      <c r="DDO37" s="56"/>
      <c r="DDP37" s="56"/>
      <c r="DDQ37" s="56"/>
      <c r="DDR37" s="56"/>
      <c r="DDS37" s="56"/>
      <c r="DDT37" s="56"/>
      <c r="DDU37" s="56"/>
      <c r="DDV37" s="56"/>
      <c r="DDW37" s="56"/>
      <c r="DDX37" s="56"/>
      <c r="DDY37" s="56"/>
      <c r="DDZ37" s="56"/>
      <c r="DEA37" s="56"/>
      <c r="DEB37" s="56"/>
      <c r="DEC37" s="56"/>
      <c r="DED37" s="56"/>
      <c r="DEE37" s="56"/>
      <c r="DEF37" s="56"/>
      <c r="DEG37" s="56"/>
      <c r="DEH37" s="56"/>
      <c r="DEI37" s="56"/>
      <c r="DEJ37" s="56"/>
      <c r="DEK37" s="56"/>
      <c r="DEL37" s="56"/>
      <c r="DEM37" s="56"/>
      <c r="DEN37" s="56"/>
      <c r="DEO37" s="56"/>
      <c r="DEP37" s="56"/>
      <c r="DEQ37" s="56"/>
      <c r="DER37" s="56"/>
      <c r="DES37" s="56"/>
      <c r="DET37" s="56"/>
      <c r="DEU37" s="56"/>
      <c r="DEV37" s="56"/>
      <c r="DEW37" s="56"/>
      <c r="DEX37" s="56"/>
      <c r="DEY37" s="56"/>
      <c r="DEZ37" s="56"/>
      <c r="DFA37" s="56"/>
      <c r="DFB37" s="56"/>
      <c r="DFC37" s="56"/>
      <c r="DFD37" s="56"/>
      <c r="DFE37" s="56"/>
      <c r="DFF37" s="56"/>
      <c r="DFG37" s="56"/>
      <c r="DFH37" s="56"/>
      <c r="DFI37" s="56"/>
      <c r="DFJ37" s="56"/>
      <c r="DFK37" s="56"/>
      <c r="DFL37" s="56"/>
      <c r="DFM37" s="56"/>
      <c r="DFN37" s="56"/>
      <c r="DFO37" s="56"/>
      <c r="DFP37" s="56"/>
      <c r="DFQ37" s="56"/>
      <c r="DFR37" s="56"/>
      <c r="DFS37" s="56"/>
      <c r="DFT37" s="56"/>
      <c r="DFU37" s="56"/>
      <c r="DFV37" s="56"/>
      <c r="DFW37" s="56"/>
      <c r="DFX37" s="56"/>
      <c r="DFY37" s="56"/>
      <c r="DFZ37" s="56"/>
      <c r="DGA37" s="56"/>
      <c r="DGB37" s="56"/>
      <c r="DGC37" s="56"/>
      <c r="DGD37" s="56"/>
      <c r="DGE37" s="56"/>
      <c r="DGF37" s="56"/>
      <c r="DGG37" s="56"/>
      <c r="DGH37" s="56"/>
      <c r="DGI37" s="56"/>
      <c r="DGJ37" s="56"/>
      <c r="DGK37" s="56"/>
      <c r="DGL37" s="56"/>
      <c r="DGM37" s="56"/>
      <c r="DGN37" s="56"/>
      <c r="DGO37" s="56"/>
      <c r="DGP37" s="56"/>
      <c r="DGQ37" s="56"/>
      <c r="DGR37" s="56"/>
      <c r="DGS37" s="56"/>
      <c r="DGT37" s="56"/>
      <c r="DGU37" s="56"/>
      <c r="DGV37" s="56"/>
      <c r="DGW37" s="56"/>
      <c r="DGX37" s="56"/>
      <c r="DGY37" s="56"/>
      <c r="DGZ37" s="56"/>
      <c r="DHA37" s="56"/>
      <c r="DHB37" s="56"/>
      <c r="DHC37" s="56"/>
      <c r="DHD37" s="56"/>
      <c r="DHE37" s="56"/>
      <c r="DHF37" s="56"/>
      <c r="DHG37" s="56"/>
      <c r="DHH37" s="56"/>
      <c r="DHI37" s="56"/>
      <c r="DHJ37" s="56"/>
      <c r="DHK37" s="56"/>
      <c r="DHL37" s="56"/>
      <c r="DHM37" s="56"/>
      <c r="DHN37" s="56"/>
      <c r="DHO37" s="56"/>
      <c r="DHP37" s="56"/>
      <c r="DHQ37" s="56"/>
      <c r="DHR37" s="56"/>
      <c r="DHS37" s="56"/>
      <c r="DHT37" s="56"/>
      <c r="DHU37" s="56"/>
      <c r="DHV37" s="56"/>
      <c r="DHW37" s="56"/>
      <c r="DHX37" s="56"/>
      <c r="DHY37" s="56"/>
      <c r="DHZ37" s="56"/>
      <c r="DIA37" s="56"/>
      <c r="DIB37" s="56"/>
      <c r="DIC37" s="56"/>
      <c r="DID37" s="56"/>
      <c r="DIE37" s="56"/>
      <c r="DIF37" s="56"/>
      <c r="DIG37" s="56"/>
      <c r="DIH37" s="56"/>
      <c r="DII37" s="56"/>
      <c r="DIJ37" s="56"/>
      <c r="DIK37" s="56"/>
      <c r="DIL37" s="56"/>
      <c r="DIM37" s="56"/>
      <c r="DIN37" s="56"/>
      <c r="DIO37" s="56"/>
      <c r="DIP37" s="56"/>
      <c r="DIQ37" s="56"/>
      <c r="DIR37" s="56"/>
      <c r="DIS37" s="56"/>
      <c r="DIT37" s="56"/>
      <c r="DIU37" s="56"/>
      <c r="DIV37" s="56"/>
      <c r="DIW37" s="56"/>
      <c r="DIX37" s="56"/>
      <c r="DIY37" s="56"/>
      <c r="DIZ37" s="56"/>
      <c r="DJA37" s="56"/>
      <c r="DJB37" s="56"/>
      <c r="DJC37" s="56"/>
      <c r="DJD37" s="56"/>
      <c r="DJE37" s="56"/>
      <c r="DJF37" s="56"/>
      <c r="DJG37" s="56"/>
      <c r="DJH37" s="56"/>
      <c r="DJI37" s="56"/>
      <c r="DJJ37" s="56"/>
      <c r="DJK37" s="56"/>
      <c r="DJL37" s="56"/>
      <c r="DJM37" s="56"/>
      <c r="DJN37" s="56"/>
      <c r="DJO37" s="56"/>
      <c r="DJP37" s="56"/>
      <c r="DJQ37" s="56"/>
      <c r="DJR37" s="56"/>
      <c r="DJS37" s="56"/>
      <c r="DJT37" s="56"/>
      <c r="DJU37" s="56"/>
      <c r="DJV37" s="56"/>
      <c r="DJW37" s="56"/>
      <c r="DJX37" s="56"/>
      <c r="DJY37" s="56"/>
      <c r="DJZ37" s="56"/>
      <c r="DKA37" s="56"/>
      <c r="DKB37" s="56"/>
      <c r="DKC37" s="56"/>
      <c r="DKD37" s="56"/>
      <c r="DKE37" s="56"/>
      <c r="DKF37" s="56"/>
      <c r="DKG37" s="56"/>
      <c r="DKH37" s="56"/>
      <c r="DKI37" s="56"/>
      <c r="DKJ37" s="56"/>
      <c r="DKK37" s="56"/>
      <c r="DKL37" s="56"/>
      <c r="DKM37" s="56"/>
      <c r="DKN37" s="56"/>
      <c r="DKO37" s="56"/>
      <c r="DKP37" s="56"/>
      <c r="DKQ37" s="56"/>
      <c r="DKR37" s="56"/>
      <c r="DKS37" s="56"/>
      <c r="DKT37" s="56"/>
      <c r="DKU37" s="56"/>
      <c r="DKV37" s="56"/>
      <c r="DKW37" s="56"/>
      <c r="DKX37" s="56"/>
      <c r="DKY37" s="56"/>
      <c r="DKZ37" s="56"/>
      <c r="DLA37" s="56"/>
      <c r="DLB37" s="56"/>
      <c r="DLC37" s="56"/>
      <c r="DLD37" s="56"/>
      <c r="DLE37" s="56"/>
      <c r="DLF37" s="56"/>
      <c r="DLG37" s="56"/>
      <c r="DLH37" s="56"/>
      <c r="DLI37" s="56"/>
      <c r="DLJ37" s="56"/>
      <c r="DLK37" s="56"/>
      <c r="DLL37" s="56"/>
      <c r="DLM37" s="56"/>
      <c r="DLN37" s="56"/>
      <c r="DLO37" s="56"/>
      <c r="DLP37" s="56"/>
      <c r="DLQ37" s="56"/>
      <c r="DLR37" s="56"/>
      <c r="DLS37" s="56"/>
      <c r="DLT37" s="56"/>
      <c r="DLU37" s="56"/>
      <c r="DLV37" s="56"/>
      <c r="DLW37" s="56"/>
      <c r="DLX37" s="56"/>
      <c r="DLY37" s="56"/>
      <c r="DLZ37" s="56"/>
      <c r="DMA37" s="56"/>
      <c r="DMB37" s="56"/>
      <c r="DMC37" s="56"/>
      <c r="DMD37" s="56"/>
      <c r="DME37" s="56"/>
      <c r="DMF37" s="56"/>
      <c r="DMG37" s="56"/>
      <c r="DMH37" s="56"/>
      <c r="DMI37" s="56"/>
      <c r="DMJ37" s="56"/>
      <c r="DMK37" s="56"/>
      <c r="DML37" s="56"/>
      <c r="DMM37" s="56"/>
      <c r="DMN37" s="56"/>
      <c r="DMO37" s="56"/>
      <c r="DMP37" s="56"/>
      <c r="DMQ37" s="56"/>
      <c r="DMR37" s="56"/>
      <c r="DMS37" s="56"/>
      <c r="DMT37" s="56"/>
      <c r="DMU37" s="56"/>
      <c r="DMV37" s="56"/>
      <c r="DMW37" s="56"/>
      <c r="DMX37" s="56"/>
      <c r="DMY37" s="56"/>
      <c r="DMZ37" s="56"/>
      <c r="DNA37" s="56"/>
      <c r="DNB37" s="56"/>
      <c r="DNC37" s="56"/>
      <c r="DND37" s="56"/>
      <c r="DNE37" s="56"/>
      <c r="DNF37" s="56"/>
      <c r="DNG37" s="56"/>
      <c r="DNH37" s="56"/>
      <c r="DNI37" s="56"/>
      <c r="DNJ37" s="56"/>
      <c r="DNK37" s="56"/>
      <c r="DNL37" s="56"/>
      <c r="DNM37" s="56"/>
      <c r="DNN37" s="56"/>
      <c r="DNO37" s="56"/>
      <c r="DNP37" s="56"/>
      <c r="DNQ37" s="56"/>
      <c r="DNR37" s="56"/>
      <c r="DNS37" s="56"/>
      <c r="DNT37" s="56"/>
      <c r="DNU37" s="56"/>
      <c r="DNV37" s="56"/>
      <c r="DNW37" s="56"/>
      <c r="DNX37" s="56"/>
      <c r="DNY37" s="56"/>
      <c r="DNZ37" s="56"/>
      <c r="DOA37" s="56"/>
      <c r="DOB37" s="56"/>
      <c r="DOC37" s="56"/>
      <c r="DOD37" s="56"/>
      <c r="DOE37" s="56"/>
      <c r="DOF37" s="56"/>
      <c r="DOG37" s="56"/>
      <c r="DOH37" s="56"/>
      <c r="DOI37" s="56"/>
      <c r="DOJ37" s="56"/>
      <c r="DOK37" s="56"/>
      <c r="DOL37" s="56"/>
      <c r="DOM37" s="56"/>
      <c r="DON37" s="56"/>
      <c r="DOO37" s="56"/>
      <c r="DOP37" s="56"/>
      <c r="DOQ37" s="56"/>
      <c r="DOR37" s="56"/>
      <c r="DOS37" s="56"/>
      <c r="DOT37" s="56"/>
      <c r="DOU37" s="56"/>
      <c r="DOV37" s="56"/>
      <c r="DOW37" s="56"/>
      <c r="DOX37" s="56"/>
      <c r="DOY37" s="56"/>
      <c r="DOZ37" s="56"/>
      <c r="DPA37" s="56"/>
      <c r="DPB37" s="56"/>
      <c r="DPC37" s="56"/>
      <c r="DPD37" s="56"/>
      <c r="DPE37" s="56"/>
      <c r="DPF37" s="56"/>
      <c r="DPG37" s="56"/>
      <c r="DPH37" s="56"/>
      <c r="DPI37" s="56"/>
      <c r="DPJ37" s="56"/>
      <c r="DPK37" s="56"/>
      <c r="DPL37" s="56"/>
      <c r="DPM37" s="56"/>
      <c r="DPN37" s="56"/>
      <c r="DPO37" s="56"/>
      <c r="DPP37" s="56"/>
      <c r="DPQ37" s="56"/>
      <c r="DPR37" s="56"/>
      <c r="DPS37" s="56"/>
      <c r="DPT37" s="56"/>
      <c r="DPU37" s="56"/>
      <c r="DPV37" s="56"/>
      <c r="DPW37" s="56"/>
      <c r="DPX37" s="56"/>
      <c r="DPY37" s="56"/>
      <c r="DPZ37" s="56"/>
      <c r="DQA37" s="56"/>
      <c r="DQB37" s="56"/>
      <c r="DQC37" s="56"/>
      <c r="DQD37" s="56"/>
      <c r="DQE37" s="56"/>
      <c r="DQF37" s="56"/>
      <c r="DQG37" s="56"/>
      <c r="DQH37" s="56"/>
      <c r="DQI37" s="56"/>
      <c r="DQJ37" s="56"/>
      <c r="DQK37" s="56"/>
      <c r="DQL37" s="56"/>
      <c r="DQM37" s="56"/>
      <c r="DQN37" s="56"/>
      <c r="DQO37" s="56"/>
      <c r="DQP37" s="56"/>
      <c r="DQQ37" s="56"/>
      <c r="DQR37" s="56"/>
      <c r="DQS37" s="56"/>
      <c r="DQT37" s="56"/>
      <c r="DQU37" s="56"/>
      <c r="DQV37" s="56"/>
      <c r="DQW37" s="56"/>
      <c r="DQX37" s="56"/>
      <c r="DQY37" s="56"/>
      <c r="DQZ37" s="56"/>
      <c r="DRA37" s="56"/>
      <c r="DRB37" s="56"/>
      <c r="DRC37" s="56"/>
      <c r="DRD37" s="56"/>
      <c r="DRE37" s="56"/>
      <c r="DRF37" s="56"/>
      <c r="DRG37" s="56"/>
      <c r="DRH37" s="56"/>
      <c r="DRI37" s="56"/>
      <c r="DRJ37" s="56"/>
      <c r="DRK37" s="56"/>
      <c r="DRL37" s="56"/>
      <c r="DRM37" s="56"/>
      <c r="DRN37" s="56"/>
      <c r="DRO37" s="56"/>
      <c r="DRP37" s="56"/>
      <c r="DRQ37" s="56"/>
      <c r="DRR37" s="56"/>
      <c r="DRS37" s="56"/>
      <c r="DRT37" s="56"/>
      <c r="DRU37" s="56"/>
      <c r="DRV37" s="56"/>
      <c r="DRW37" s="56"/>
      <c r="DRX37" s="56"/>
      <c r="DRY37" s="56"/>
      <c r="DRZ37" s="56"/>
      <c r="DSA37" s="56"/>
      <c r="DSB37" s="56"/>
      <c r="DSC37" s="56"/>
      <c r="DSD37" s="56"/>
      <c r="DSE37" s="56"/>
      <c r="DSF37" s="56"/>
      <c r="DSG37" s="56"/>
      <c r="DSH37" s="56"/>
      <c r="DSI37" s="56"/>
      <c r="DSJ37" s="56"/>
      <c r="DSK37" s="56"/>
      <c r="DSL37" s="56"/>
      <c r="DSM37" s="56"/>
      <c r="DSN37" s="56"/>
      <c r="DSO37" s="56"/>
      <c r="DSP37" s="56"/>
      <c r="DSQ37" s="56"/>
      <c r="DSR37" s="56"/>
      <c r="DSS37" s="56"/>
      <c r="DST37" s="56"/>
      <c r="DSU37" s="56"/>
      <c r="DSV37" s="56"/>
      <c r="DSW37" s="56"/>
      <c r="DSX37" s="56"/>
      <c r="DSY37" s="56"/>
      <c r="DSZ37" s="56"/>
      <c r="DTA37" s="56"/>
      <c r="DTB37" s="56"/>
      <c r="DTC37" s="56"/>
      <c r="DTD37" s="56"/>
      <c r="DTE37" s="56"/>
      <c r="DTF37" s="56"/>
      <c r="DTG37" s="56"/>
      <c r="DTH37" s="56"/>
      <c r="DTI37" s="56"/>
      <c r="DTJ37" s="56"/>
      <c r="DTK37" s="56"/>
      <c r="DTL37" s="56"/>
      <c r="DTM37" s="56"/>
      <c r="DTN37" s="56"/>
      <c r="DTO37" s="56"/>
      <c r="DTP37" s="56"/>
      <c r="DTQ37" s="56"/>
      <c r="DTR37" s="56"/>
      <c r="DTS37" s="56"/>
      <c r="DTT37" s="56"/>
      <c r="DTU37" s="56"/>
      <c r="DTV37" s="56"/>
      <c r="DTW37" s="56"/>
      <c r="DTX37" s="56"/>
      <c r="DTY37" s="56"/>
      <c r="DTZ37" s="56"/>
      <c r="DUA37" s="56"/>
      <c r="DUB37" s="56"/>
      <c r="DUC37" s="56"/>
      <c r="DUD37" s="56"/>
      <c r="DUE37" s="56"/>
      <c r="DUF37" s="56"/>
      <c r="DUG37" s="56"/>
      <c r="DUH37" s="56"/>
      <c r="DUI37" s="56"/>
      <c r="DUJ37" s="56"/>
      <c r="DUK37" s="56"/>
      <c r="DUL37" s="56"/>
      <c r="DUM37" s="56"/>
      <c r="DUN37" s="56"/>
      <c r="DUO37" s="56"/>
      <c r="DUP37" s="56"/>
      <c r="DUQ37" s="56"/>
      <c r="DUR37" s="56"/>
      <c r="DUS37" s="56"/>
      <c r="DUT37" s="56"/>
      <c r="DUU37" s="56"/>
      <c r="DUV37" s="56"/>
      <c r="DUW37" s="56"/>
      <c r="DUX37" s="56"/>
      <c r="DUY37" s="56"/>
      <c r="DUZ37" s="56"/>
      <c r="DVA37" s="56"/>
      <c r="DVB37" s="56"/>
      <c r="DVC37" s="56"/>
      <c r="DVD37" s="56"/>
      <c r="DVE37" s="56"/>
      <c r="DVF37" s="56"/>
      <c r="DVG37" s="56"/>
      <c r="DVH37" s="56"/>
      <c r="DVI37" s="56"/>
      <c r="DVJ37" s="56"/>
      <c r="DVK37" s="56"/>
      <c r="DVL37" s="56"/>
      <c r="DVM37" s="56"/>
      <c r="DVN37" s="56"/>
      <c r="DVO37" s="56"/>
      <c r="DVP37" s="56"/>
      <c r="DVQ37" s="56"/>
      <c r="DVR37" s="56"/>
      <c r="DVS37" s="56"/>
      <c r="DVT37" s="56"/>
      <c r="DVU37" s="56"/>
      <c r="DVV37" s="56"/>
      <c r="DVW37" s="56"/>
      <c r="DVX37" s="56"/>
      <c r="DVY37" s="56"/>
      <c r="DVZ37" s="56"/>
      <c r="DWA37" s="56"/>
      <c r="DWB37" s="56"/>
      <c r="DWC37" s="56"/>
      <c r="DWD37" s="56"/>
      <c r="DWE37" s="56"/>
      <c r="DWF37" s="56"/>
      <c r="DWG37" s="56"/>
      <c r="DWH37" s="56"/>
      <c r="DWI37" s="56"/>
      <c r="DWJ37" s="56"/>
      <c r="DWK37" s="56"/>
      <c r="DWL37" s="56"/>
      <c r="DWM37" s="56"/>
      <c r="DWN37" s="56"/>
      <c r="DWO37" s="56"/>
      <c r="DWP37" s="56"/>
      <c r="DWQ37" s="56"/>
      <c r="DWR37" s="56"/>
      <c r="DWS37" s="56"/>
      <c r="DWT37" s="56"/>
      <c r="DWU37" s="56"/>
      <c r="DWV37" s="56"/>
      <c r="DWW37" s="56"/>
      <c r="DWX37" s="56"/>
      <c r="DWY37" s="56"/>
      <c r="DWZ37" s="56"/>
      <c r="DXA37" s="56"/>
      <c r="DXB37" s="56"/>
      <c r="DXC37" s="56"/>
      <c r="DXD37" s="56"/>
      <c r="DXE37" s="56"/>
      <c r="DXF37" s="56"/>
      <c r="DXG37" s="56"/>
      <c r="DXH37" s="56"/>
      <c r="DXI37" s="56"/>
      <c r="DXJ37" s="56"/>
      <c r="DXK37" s="56"/>
      <c r="DXL37" s="56"/>
      <c r="DXM37" s="56"/>
      <c r="DXN37" s="56"/>
      <c r="DXO37" s="56"/>
      <c r="DXP37" s="56"/>
      <c r="DXQ37" s="56"/>
      <c r="DXR37" s="56"/>
      <c r="DXS37" s="56"/>
      <c r="DXT37" s="56"/>
      <c r="DXU37" s="56"/>
      <c r="DXV37" s="56"/>
      <c r="DXW37" s="56"/>
      <c r="DXX37" s="56"/>
      <c r="DXY37" s="56"/>
      <c r="DXZ37" s="56"/>
      <c r="DYA37" s="56"/>
      <c r="DYB37" s="56"/>
      <c r="DYC37" s="56"/>
      <c r="DYD37" s="56"/>
      <c r="DYE37" s="56"/>
      <c r="DYF37" s="56"/>
      <c r="DYG37" s="56"/>
      <c r="DYH37" s="56"/>
      <c r="DYI37" s="56"/>
      <c r="DYJ37" s="56"/>
      <c r="DYK37" s="56"/>
      <c r="DYL37" s="56"/>
      <c r="DYM37" s="56"/>
      <c r="DYN37" s="56"/>
      <c r="DYO37" s="56"/>
      <c r="DYP37" s="56"/>
      <c r="DYQ37" s="56"/>
      <c r="DYR37" s="56"/>
      <c r="DYS37" s="56"/>
      <c r="DYT37" s="56"/>
      <c r="DYU37" s="56"/>
      <c r="DYV37" s="56"/>
      <c r="DYW37" s="56"/>
      <c r="DYX37" s="56"/>
      <c r="DYY37" s="56"/>
      <c r="DYZ37" s="56"/>
      <c r="DZA37" s="56"/>
      <c r="DZB37" s="56"/>
      <c r="DZC37" s="56"/>
      <c r="DZD37" s="56"/>
      <c r="DZE37" s="56"/>
      <c r="DZF37" s="56"/>
      <c r="DZG37" s="56"/>
      <c r="DZH37" s="56"/>
      <c r="DZI37" s="56"/>
      <c r="DZJ37" s="56"/>
      <c r="DZK37" s="56"/>
      <c r="DZL37" s="56"/>
      <c r="DZM37" s="56"/>
      <c r="DZN37" s="56"/>
      <c r="DZO37" s="56"/>
      <c r="DZP37" s="56"/>
      <c r="DZQ37" s="56"/>
      <c r="DZR37" s="56"/>
      <c r="DZS37" s="56"/>
      <c r="DZT37" s="56"/>
      <c r="DZU37" s="56"/>
      <c r="DZV37" s="56"/>
      <c r="DZW37" s="56"/>
      <c r="DZX37" s="56"/>
      <c r="DZY37" s="56"/>
      <c r="DZZ37" s="56"/>
      <c r="EAA37" s="56"/>
      <c r="EAB37" s="56"/>
      <c r="EAC37" s="56"/>
      <c r="EAD37" s="56"/>
      <c r="EAE37" s="56"/>
      <c r="EAF37" s="56"/>
      <c r="EAG37" s="56"/>
      <c r="EAH37" s="56"/>
      <c r="EAI37" s="56"/>
      <c r="EAJ37" s="56"/>
      <c r="EAK37" s="56"/>
      <c r="EAL37" s="56"/>
      <c r="EAM37" s="56"/>
      <c r="EAN37" s="56"/>
      <c r="EAO37" s="56"/>
      <c r="EAP37" s="56"/>
      <c r="EAQ37" s="56"/>
      <c r="EAR37" s="56"/>
      <c r="EAS37" s="56"/>
      <c r="EAT37" s="56"/>
      <c r="EAU37" s="56"/>
      <c r="EAV37" s="56"/>
      <c r="EAW37" s="56"/>
      <c r="EAX37" s="56"/>
      <c r="EAY37" s="56"/>
      <c r="EAZ37" s="56"/>
      <c r="EBA37" s="56"/>
      <c r="EBB37" s="56"/>
      <c r="EBC37" s="56"/>
      <c r="EBD37" s="56"/>
      <c r="EBE37" s="56"/>
      <c r="EBF37" s="56"/>
      <c r="EBG37" s="56"/>
      <c r="EBH37" s="56"/>
      <c r="EBI37" s="56"/>
      <c r="EBJ37" s="56"/>
      <c r="EBK37" s="56"/>
      <c r="EBL37" s="56"/>
      <c r="EBM37" s="56"/>
      <c r="EBN37" s="56"/>
      <c r="EBO37" s="56"/>
      <c r="EBP37" s="56"/>
      <c r="EBQ37" s="56"/>
      <c r="EBR37" s="56"/>
      <c r="EBS37" s="56"/>
      <c r="EBT37" s="56"/>
      <c r="EBU37" s="56"/>
      <c r="EBV37" s="56"/>
      <c r="EBW37" s="56"/>
      <c r="EBX37" s="56"/>
      <c r="EBY37" s="56"/>
      <c r="EBZ37" s="56"/>
      <c r="ECA37" s="56"/>
      <c r="ECB37" s="56"/>
      <c r="ECC37" s="56"/>
      <c r="ECD37" s="56"/>
      <c r="ECE37" s="56"/>
      <c r="ECF37" s="56"/>
      <c r="ECG37" s="56"/>
      <c r="ECH37" s="56"/>
      <c r="ECI37" s="56"/>
      <c r="ECJ37" s="56"/>
      <c r="ECK37" s="56"/>
      <c r="ECL37" s="56"/>
      <c r="ECM37" s="56"/>
      <c r="ECN37" s="56"/>
      <c r="ECO37" s="56"/>
      <c r="ECP37" s="56"/>
      <c r="ECQ37" s="56"/>
      <c r="ECR37" s="56"/>
      <c r="ECS37" s="56"/>
      <c r="ECT37" s="56"/>
      <c r="ECU37" s="56"/>
      <c r="ECV37" s="56"/>
      <c r="ECW37" s="56"/>
      <c r="ECX37" s="56"/>
      <c r="ECY37" s="56"/>
      <c r="ECZ37" s="56"/>
      <c r="EDA37" s="56"/>
      <c r="EDB37" s="56"/>
      <c r="EDC37" s="56"/>
      <c r="EDD37" s="56"/>
      <c r="EDE37" s="56"/>
      <c r="EDF37" s="56"/>
      <c r="EDG37" s="56"/>
      <c r="EDH37" s="56"/>
      <c r="EDI37" s="56"/>
      <c r="EDJ37" s="56"/>
      <c r="EDK37" s="56"/>
      <c r="EDL37" s="56"/>
      <c r="EDM37" s="56"/>
      <c r="EDN37" s="56"/>
      <c r="EDO37" s="56"/>
      <c r="EDP37" s="56"/>
      <c r="EDQ37" s="56"/>
      <c r="EDR37" s="56"/>
      <c r="EDS37" s="56"/>
      <c r="EDT37" s="56"/>
      <c r="EDU37" s="56"/>
      <c r="EDV37" s="56"/>
      <c r="EDW37" s="56"/>
      <c r="EDX37" s="56"/>
      <c r="EDY37" s="56"/>
      <c r="EDZ37" s="56"/>
      <c r="EEA37" s="56"/>
      <c r="EEB37" s="56"/>
      <c r="EEC37" s="56"/>
      <c r="EED37" s="56"/>
      <c r="EEE37" s="56"/>
      <c r="EEF37" s="56"/>
      <c r="EEG37" s="56"/>
      <c r="EEH37" s="56"/>
      <c r="EEI37" s="56"/>
      <c r="EEJ37" s="56"/>
      <c r="EEK37" s="56"/>
      <c r="EEL37" s="56"/>
      <c r="EEM37" s="56"/>
      <c r="EEN37" s="56"/>
      <c r="EEO37" s="56"/>
      <c r="EEP37" s="56"/>
      <c r="EEQ37" s="56"/>
      <c r="EER37" s="56"/>
      <c r="EES37" s="56"/>
      <c r="EET37" s="56"/>
      <c r="EEU37" s="56"/>
      <c r="EEV37" s="56"/>
      <c r="EEW37" s="56"/>
      <c r="EEX37" s="56"/>
      <c r="EEY37" s="56"/>
      <c r="EEZ37" s="56"/>
      <c r="EFA37" s="56"/>
      <c r="EFB37" s="56"/>
      <c r="EFC37" s="56"/>
      <c r="EFD37" s="56"/>
      <c r="EFE37" s="56"/>
      <c r="EFF37" s="56"/>
      <c r="EFG37" s="56"/>
      <c r="EFH37" s="56"/>
      <c r="EFI37" s="56"/>
      <c r="EFJ37" s="56"/>
      <c r="EFK37" s="56"/>
      <c r="EFL37" s="56"/>
      <c r="EFM37" s="56"/>
      <c r="EFN37" s="56"/>
      <c r="EFO37" s="56"/>
      <c r="EFP37" s="56"/>
      <c r="EFQ37" s="56"/>
      <c r="EFR37" s="56"/>
      <c r="EFS37" s="56"/>
      <c r="EFT37" s="56"/>
      <c r="EFU37" s="56"/>
      <c r="EFV37" s="56"/>
      <c r="EFW37" s="56"/>
      <c r="EFX37" s="56"/>
      <c r="EFY37" s="56"/>
      <c r="EFZ37" s="56"/>
      <c r="EGA37" s="56"/>
      <c r="EGB37" s="56"/>
      <c r="EGC37" s="56"/>
      <c r="EGD37" s="56"/>
      <c r="EGE37" s="56"/>
      <c r="EGF37" s="56"/>
      <c r="EGG37" s="56"/>
      <c r="EGH37" s="56"/>
      <c r="EGI37" s="56"/>
      <c r="EGJ37" s="56"/>
      <c r="EGK37" s="56"/>
      <c r="EGL37" s="56"/>
      <c r="EGM37" s="56"/>
      <c r="EGN37" s="56"/>
      <c r="EGO37" s="56"/>
      <c r="EGP37" s="56"/>
      <c r="EGQ37" s="56"/>
      <c r="EGR37" s="56"/>
      <c r="EGS37" s="56"/>
      <c r="EGT37" s="56"/>
      <c r="EGU37" s="56"/>
      <c r="EGV37" s="56"/>
      <c r="EGW37" s="56"/>
      <c r="EGX37" s="56"/>
      <c r="EGY37" s="56"/>
      <c r="EGZ37" s="56"/>
      <c r="EHA37" s="56"/>
      <c r="EHB37" s="56"/>
      <c r="EHC37" s="56"/>
      <c r="EHD37" s="56"/>
      <c r="EHE37" s="56"/>
      <c r="EHF37" s="56"/>
      <c r="EHG37" s="56"/>
      <c r="EHH37" s="56"/>
      <c r="EHI37" s="56"/>
      <c r="EHJ37" s="56"/>
      <c r="EHK37" s="56"/>
      <c r="EHL37" s="56"/>
      <c r="EHM37" s="56"/>
      <c r="EHN37" s="56"/>
      <c r="EHO37" s="56"/>
      <c r="EHP37" s="56"/>
      <c r="EHQ37" s="56"/>
      <c r="EHR37" s="56"/>
      <c r="EHS37" s="56"/>
      <c r="EHT37" s="56"/>
      <c r="EHU37" s="56"/>
      <c r="EHV37" s="56"/>
      <c r="EHW37" s="56"/>
      <c r="EHX37" s="56"/>
      <c r="EHY37" s="56"/>
      <c r="EHZ37" s="56"/>
      <c r="EIA37" s="56"/>
      <c r="EIB37" s="56"/>
      <c r="EIC37" s="56"/>
      <c r="EID37" s="56"/>
      <c r="EIE37" s="56"/>
      <c r="EIF37" s="56"/>
      <c r="EIG37" s="56"/>
      <c r="EIH37" s="56"/>
      <c r="EII37" s="56"/>
      <c r="EIJ37" s="56"/>
      <c r="EIK37" s="56"/>
      <c r="EIL37" s="56"/>
      <c r="EIM37" s="56"/>
      <c r="EIN37" s="56"/>
      <c r="EIO37" s="56"/>
      <c r="EIP37" s="56"/>
      <c r="EIQ37" s="56"/>
      <c r="EIR37" s="56"/>
      <c r="EIS37" s="56"/>
      <c r="EIT37" s="56"/>
      <c r="EIU37" s="56"/>
      <c r="EIV37" s="56"/>
      <c r="EIW37" s="56"/>
      <c r="EIX37" s="56"/>
      <c r="EIY37" s="56"/>
      <c r="EIZ37" s="56"/>
      <c r="EJA37" s="56"/>
      <c r="EJB37" s="56"/>
      <c r="EJC37" s="56"/>
      <c r="EJD37" s="56"/>
      <c r="EJE37" s="56"/>
      <c r="EJF37" s="56"/>
      <c r="EJG37" s="56"/>
      <c r="EJH37" s="56"/>
      <c r="EJI37" s="56"/>
      <c r="EJJ37" s="56"/>
      <c r="EJK37" s="56"/>
      <c r="EJL37" s="56"/>
      <c r="EJM37" s="56"/>
      <c r="EJN37" s="56"/>
      <c r="EJO37" s="56"/>
      <c r="EJP37" s="56"/>
      <c r="EJQ37" s="56"/>
      <c r="EJR37" s="56"/>
      <c r="EJS37" s="56"/>
      <c r="EJT37" s="56"/>
      <c r="EJU37" s="56"/>
      <c r="EJV37" s="56"/>
      <c r="EJW37" s="56"/>
      <c r="EJX37" s="56"/>
      <c r="EJY37" s="56"/>
      <c r="EJZ37" s="56"/>
      <c r="EKA37" s="56"/>
      <c r="EKB37" s="56"/>
      <c r="EKC37" s="56"/>
      <c r="EKD37" s="56"/>
      <c r="EKE37" s="56"/>
      <c r="EKF37" s="56"/>
      <c r="EKG37" s="56"/>
      <c r="EKH37" s="56"/>
      <c r="EKI37" s="56"/>
      <c r="EKJ37" s="56"/>
      <c r="EKK37" s="56"/>
      <c r="EKL37" s="56"/>
      <c r="EKM37" s="56"/>
      <c r="EKN37" s="56"/>
      <c r="EKO37" s="56"/>
      <c r="EKP37" s="56"/>
      <c r="EKQ37" s="56"/>
      <c r="EKR37" s="56"/>
      <c r="EKS37" s="56"/>
      <c r="EKT37" s="56"/>
      <c r="EKU37" s="56"/>
      <c r="EKV37" s="56"/>
      <c r="EKW37" s="56"/>
      <c r="EKX37" s="56"/>
      <c r="EKY37" s="56"/>
      <c r="EKZ37" s="56"/>
      <c r="ELA37" s="56"/>
      <c r="ELB37" s="56"/>
      <c r="ELC37" s="56"/>
      <c r="ELD37" s="56"/>
      <c r="ELE37" s="56"/>
      <c r="ELF37" s="56"/>
      <c r="ELG37" s="56"/>
      <c r="ELH37" s="56"/>
      <c r="ELI37" s="56"/>
      <c r="ELJ37" s="56"/>
      <c r="ELK37" s="56"/>
      <c r="ELL37" s="56"/>
      <c r="ELM37" s="56"/>
      <c r="ELN37" s="56"/>
      <c r="ELO37" s="56"/>
      <c r="ELP37" s="56"/>
      <c r="ELQ37" s="56"/>
      <c r="ELR37" s="56"/>
      <c r="ELS37" s="56"/>
      <c r="ELT37" s="56"/>
      <c r="ELU37" s="56"/>
      <c r="ELV37" s="56"/>
      <c r="ELW37" s="56"/>
      <c r="ELX37" s="56"/>
      <c r="ELY37" s="56"/>
      <c r="ELZ37" s="56"/>
      <c r="EMA37" s="56"/>
      <c r="EMB37" s="56"/>
      <c r="EMC37" s="56"/>
      <c r="EMD37" s="56"/>
      <c r="EME37" s="56"/>
      <c r="EMF37" s="56"/>
      <c r="EMG37" s="56"/>
      <c r="EMH37" s="56"/>
      <c r="EMI37" s="56"/>
      <c r="EMJ37" s="56"/>
      <c r="EMK37" s="56"/>
      <c r="EML37" s="56"/>
      <c r="EMM37" s="56"/>
      <c r="EMN37" s="56"/>
      <c r="EMO37" s="56"/>
      <c r="EMP37" s="56"/>
      <c r="EMQ37" s="56"/>
      <c r="EMR37" s="56"/>
      <c r="EMS37" s="56"/>
      <c r="EMT37" s="56"/>
      <c r="EMU37" s="56"/>
      <c r="EMV37" s="56"/>
      <c r="EMW37" s="56"/>
      <c r="EMX37" s="56"/>
      <c r="EMY37" s="56"/>
      <c r="EMZ37" s="56"/>
      <c r="ENA37" s="56"/>
      <c r="ENB37" s="56"/>
      <c r="ENC37" s="56"/>
      <c r="END37" s="56"/>
      <c r="ENE37" s="56"/>
      <c r="ENF37" s="56"/>
      <c r="ENG37" s="56"/>
      <c r="ENH37" s="56"/>
      <c r="ENI37" s="56"/>
      <c r="ENJ37" s="56"/>
      <c r="ENK37" s="56"/>
      <c r="ENL37" s="56"/>
      <c r="ENM37" s="56"/>
      <c r="ENN37" s="56"/>
      <c r="ENO37" s="56"/>
      <c r="ENP37" s="56"/>
      <c r="ENQ37" s="56"/>
      <c r="ENR37" s="56"/>
      <c r="ENS37" s="56"/>
      <c r="ENT37" s="56"/>
      <c r="ENU37" s="56"/>
      <c r="ENV37" s="56"/>
      <c r="ENW37" s="56"/>
      <c r="ENX37" s="56"/>
      <c r="ENY37" s="56"/>
      <c r="ENZ37" s="56"/>
      <c r="EOA37" s="56"/>
      <c r="EOB37" s="56"/>
      <c r="EOC37" s="56"/>
      <c r="EOD37" s="56"/>
      <c r="EOE37" s="56"/>
      <c r="EOF37" s="56"/>
      <c r="EOG37" s="56"/>
      <c r="EOH37" s="56"/>
      <c r="EOI37" s="56"/>
      <c r="EOJ37" s="56"/>
      <c r="EOK37" s="56"/>
      <c r="EOL37" s="56"/>
      <c r="EOM37" s="56"/>
      <c r="EON37" s="56"/>
      <c r="EOO37" s="56"/>
      <c r="EOP37" s="56"/>
      <c r="EOQ37" s="56"/>
      <c r="EOR37" s="56"/>
      <c r="EOS37" s="56"/>
      <c r="EOT37" s="56"/>
      <c r="EOU37" s="56"/>
      <c r="EOV37" s="56"/>
      <c r="EOW37" s="56"/>
      <c r="EOX37" s="56"/>
      <c r="EOY37" s="56"/>
      <c r="EOZ37" s="56"/>
      <c r="EPA37" s="56"/>
      <c r="EPB37" s="56"/>
      <c r="EPC37" s="56"/>
      <c r="EPD37" s="56"/>
      <c r="EPE37" s="56"/>
      <c r="EPF37" s="56"/>
      <c r="EPG37" s="56"/>
      <c r="EPH37" s="56"/>
      <c r="EPI37" s="56"/>
      <c r="EPJ37" s="56"/>
      <c r="EPK37" s="56"/>
      <c r="EPL37" s="56"/>
      <c r="EPM37" s="56"/>
      <c r="EPN37" s="56"/>
      <c r="EPO37" s="56"/>
      <c r="EPP37" s="56"/>
      <c r="EPQ37" s="56"/>
      <c r="EPR37" s="56"/>
      <c r="EPS37" s="56"/>
      <c r="EPT37" s="56"/>
      <c r="EPU37" s="56"/>
      <c r="EPV37" s="56"/>
      <c r="EPW37" s="56"/>
      <c r="EPX37" s="56"/>
      <c r="EPY37" s="56"/>
      <c r="EPZ37" s="56"/>
      <c r="EQA37" s="56"/>
      <c r="EQB37" s="56"/>
      <c r="EQC37" s="56"/>
      <c r="EQD37" s="56"/>
      <c r="EQE37" s="56"/>
      <c r="EQF37" s="56"/>
      <c r="EQG37" s="56"/>
      <c r="EQH37" s="56"/>
      <c r="EQI37" s="56"/>
      <c r="EQJ37" s="56"/>
      <c r="EQK37" s="56"/>
      <c r="EQL37" s="56"/>
      <c r="EQM37" s="56"/>
      <c r="EQN37" s="56"/>
      <c r="EQO37" s="56"/>
      <c r="EQP37" s="56"/>
      <c r="EQQ37" s="56"/>
      <c r="EQR37" s="56"/>
      <c r="EQS37" s="56"/>
      <c r="EQT37" s="56"/>
      <c r="EQU37" s="56"/>
      <c r="EQV37" s="56"/>
      <c r="EQW37" s="56"/>
      <c r="EQX37" s="56"/>
      <c r="EQY37" s="56"/>
      <c r="EQZ37" s="56"/>
      <c r="ERA37" s="56"/>
      <c r="ERB37" s="56"/>
      <c r="ERC37" s="56"/>
      <c r="ERD37" s="56"/>
      <c r="ERE37" s="56"/>
      <c r="ERF37" s="56"/>
      <c r="ERG37" s="56"/>
      <c r="ERH37" s="56"/>
      <c r="ERI37" s="56"/>
      <c r="ERJ37" s="56"/>
      <c r="ERK37" s="56"/>
      <c r="ERL37" s="56"/>
      <c r="ERM37" s="56"/>
      <c r="ERN37" s="56"/>
      <c r="ERO37" s="56"/>
      <c r="ERP37" s="56"/>
      <c r="ERQ37" s="56"/>
      <c r="ERR37" s="56"/>
      <c r="ERS37" s="56"/>
      <c r="ERT37" s="56"/>
      <c r="ERU37" s="56"/>
      <c r="ERV37" s="56"/>
      <c r="ERW37" s="56"/>
      <c r="ERX37" s="56"/>
      <c r="ERY37" s="56"/>
      <c r="ERZ37" s="56"/>
      <c r="ESA37" s="56"/>
      <c r="ESB37" s="56"/>
      <c r="ESC37" s="56"/>
      <c r="ESD37" s="56"/>
      <c r="ESE37" s="56"/>
      <c r="ESF37" s="56"/>
      <c r="ESG37" s="56"/>
      <c r="ESH37" s="56"/>
      <c r="ESI37" s="56"/>
      <c r="ESJ37" s="56"/>
      <c r="ESK37" s="56"/>
      <c r="ESL37" s="56"/>
      <c r="ESM37" s="56"/>
      <c r="ESN37" s="56"/>
      <c r="ESO37" s="56"/>
      <c r="ESP37" s="56"/>
      <c r="ESQ37" s="56"/>
      <c r="ESR37" s="56"/>
      <c r="ESS37" s="56"/>
      <c r="EST37" s="56"/>
      <c r="ESU37" s="56"/>
      <c r="ESV37" s="56"/>
      <c r="ESW37" s="56"/>
      <c r="ESX37" s="56"/>
      <c r="ESY37" s="56"/>
      <c r="ESZ37" s="56"/>
      <c r="ETA37" s="56"/>
      <c r="ETB37" s="56"/>
      <c r="ETC37" s="56"/>
      <c r="ETD37" s="56"/>
      <c r="ETE37" s="56"/>
      <c r="ETF37" s="56"/>
      <c r="ETG37" s="56"/>
      <c r="ETH37" s="56"/>
      <c r="ETI37" s="56"/>
      <c r="ETJ37" s="56"/>
      <c r="ETK37" s="56"/>
      <c r="ETL37" s="56"/>
      <c r="ETM37" s="56"/>
      <c r="ETN37" s="56"/>
      <c r="ETO37" s="56"/>
      <c r="ETP37" s="56"/>
      <c r="ETQ37" s="56"/>
      <c r="ETR37" s="56"/>
      <c r="ETS37" s="56"/>
      <c r="ETT37" s="56"/>
      <c r="ETU37" s="56"/>
      <c r="ETV37" s="56"/>
      <c r="ETW37" s="56"/>
      <c r="ETX37" s="56"/>
      <c r="ETY37" s="56"/>
      <c r="ETZ37" s="56"/>
      <c r="EUA37" s="56"/>
      <c r="EUB37" s="56"/>
      <c r="EUC37" s="56"/>
      <c r="EUD37" s="56"/>
      <c r="EUE37" s="56"/>
      <c r="EUF37" s="56"/>
      <c r="EUG37" s="56"/>
      <c r="EUH37" s="56"/>
      <c r="EUI37" s="56"/>
      <c r="EUJ37" s="56"/>
      <c r="EUK37" s="56"/>
      <c r="EUL37" s="56"/>
      <c r="EUM37" s="56"/>
      <c r="EUN37" s="56"/>
      <c r="EUO37" s="56"/>
      <c r="EUP37" s="56"/>
      <c r="EUQ37" s="56"/>
      <c r="EUR37" s="56"/>
      <c r="EUS37" s="56"/>
      <c r="EUT37" s="56"/>
      <c r="EUU37" s="56"/>
      <c r="EUV37" s="56"/>
      <c r="EUW37" s="56"/>
      <c r="EUX37" s="56"/>
      <c r="EUY37" s="56"/>
      <c r="EUZ37" s="56"/>
      <c r="EVA37" s="56"/>
      <c r="EVB37" s="56"/>
      <c r="EVC37" s="56"/>
      <c r="EVD37" s="56"/>
      <c r="EVE37" s="56"/>
      <c r="EVF37" s="56"/>
      <c r="EVG37" s="56"/>
      <c r="EVH37" s="56"/>
      <c r="EVI37" s="56"/>
      <c r="EVJ37" s="56"/>
      <c r="EVK37" s="56"/>
      <c r="EVL37" s="56"/>
      <c r="EVM37" s="56"/>
      <c r="EVN37" s="56"/>
      <c r="EVO37" s="56"/>
      <c r="EVP37" s="56"/>
      <c r="EVQ37" s="56"/>
      <c r="EVR37" s="56"/>
      <c r="EVS37" s="56"/>
      <c r="EVT37" s="56"/>
      <c r="EVU37" s="56"/>
      <c r="EVV37" s="56"/>
      <c r="EVW37" s="56"/>
      <c r="EVX37" s="56"/>
      <c r="EVY37" s="56"/>
      <c r="EVZ37" s="56"/>
      <c r="EWA37" s="56"/>
      <c r="EWB37" s="56"/>
      <c r="EWC37" s="56"/>
      <c r="EWD37" s="56"/>
      <c r="EWE37" s="56"/>
      <c r="EWF37" s="56"/>
      <c r="EWG37" s="56"/>
      <c r="EWH37" s="56"/>
      <c r="EWI37" s="56"/>
      <c r="EWJ37" s="56"/>
      <c r="EWK37" s="56"/>
      <c r="EWL37" s="56"/>
      <c r="EWM37" s="56"/>
      <c r="EWN37" s="56"/>
      <c r="EWO37" s="56"/>
      <c r="EWP37" s="56"/>
      <c r="EWQ37" s="56"/>
      <c r="EWR37" s="56"/>
      <c r="EWS37" s="56"/>
      <c r="EWT37" s="56"/>
      <c r="EWU37" s="56"/>
      <c r="EWV37" s="56"/>
      <c r="EWW37" s="56"/>
      <c r="EWX37" s="56"/>
      <c r="EWY37" s="56"/>
      <c r="EWZ37" s="56"/>
      <c r="EXA37" s="56"/>
      <c r="EXB37" s="56"/>
      <c r="EXC37" s="56"/>
      <c r="EXD37" s="56"/>
      <c r="EXE37" s="56"/>
      <c r="EXF37" s="56"/>
      <c r="EXG37" s="56"/>
      <c r="EXH37" s="56"/>
      <c r="EXI37" s="56"/>
      <c r="EXJ37" s="56"/>
      <c r="EXK37" s="56"/>
      <c r="EXL37" s="56"/>
      <c r="EXM37" s="56"/>
      <c r="EXN37" s="56"/>
      <c r="EXO37" s="56"/>
      <c r="EXP37" s="56"/>
      <c r="EXQ37" s="56"/>
      <c r="EXR37" s="56"/>
      <c r="EXS37" s="56"/>
      <c r="EXT37" s="56"/>
      <c r="EXU37" s="56"/>
      <c r="EXV37" s="56"/>
      <c r="EXW37" s="56"/>
      <c r="EXX37" s="56"/>
      <c r="EXY37" s="56"/>
      <c r="EXZ37" s="56"/>
      <c r="EYA37" s="56"/>
      <c r="EYB37" s="56"/>
      <c r="EYC37" s="56"/>
      <c r="EYD37" s="56"/>
      <c r="EYE37" s="56"/>
      <c r="EYF37" s="56"/>
      <c r="EYG37" s="56"/>
      <c r="EYH37" s="56"/>
      <c r="EYI37" s="56"/>
      <c r="EYJ37" s="56"/>
      <c r="EYK37" s="56"/>
      <c r="EYL37" s="56"/>
      <c r="EYM37" s="56"/>
      <c r="EYN37" s="56"/>
      <c r="EYO37" s="56"/>
      <c r="EYP37" s="56"/>
      <c r="EYQ37" s="56"/>
      <c r="EYR37" s="56"/>
      <c r="EYS37" s="56"/>
      <c r="EYT37" s="56"/>
      <c r="EYU37" s="56"/>
      <c r="EYV37" s="56"/>
      <c r="EYW37" s="56"/>
      <c r="EYX37" s="56"/>
      <c r="EYY37" s="56"/>
      <c r="EYZ37" s="56"/>
      <c r="EZA37" s="56"/>
      <c r="EZB37" s="56"/>
      <c r="EZC37" s="56"/>
      <c r="EZD37" s="56"/>
      <c r="EZE37" s="56"/>
      <c r="EZF37" s="56"/>
      <c r="EZG37" s="56"/>
      <c r="EZH37" s="56"/>
      <c r="EZI37" s="56"/>
      <c r="EZJ37" s="56"/>
      <c r="EZK37" s="56"/>
      <c r="EZL37" s="56"/>
      <c r="EZM37" s="56"/>
      <c r="EZN37" s="56"/>
      <c r="EZO37" s="56"/>
      <c r="EZP37" s="56"/>
      <c r="EZQ37" s="56"/>
      <c r="EZR37" s="56"/>
      <c r="EZS37" s="56"/>
      <c r="EZT37" s="56"/>
      <c r="EZU37" s="56"/>
      <c r="EZV37" s="56"/>
      <c r="EZW37" s="56"/>
      <c r="EZX37" s="56"/>
      <c r="EZY37" s="56"/>
      <c r="EZZ37" s="56"/>
      <c r="FAA37" s="56"/>
      <c r="FAB37" s="56"/>
      <c r="FAC37" s="56"/>
      <c r="FAD37" s="56"/>
      <c r="FAE37" s="56"/>
      <c r="FAF37" s="56"/>
      <c r="FAG37" s="56"/>
      <c r="FAH37" s="56"/>
      <c r="FAI37" s="56"/>
      <c r="FAJ37" s="56"/>
      <c r="FAK37" s="56"/>
      <c r="FAL37" s="56"/>
      <c r="FAM37" s="56"/>
      <c r="FAN37" s="56"/>
      <c r="FAO37" s="56"/>
      <c r="FAP37" s="56"/>
      <c r="FAQ37" s="56"/>
      <c r="FAR37" s="56"/>
      <c r="FAS37" s="56"/>
      <c r="FAT37" s="56"/>
      <c r="FAU37" s="56"/>
      <c r="FAV37" s="56"/>
      <c r="FAW37" s="56"/>
      <c r="FAX37" s="56"/>
      <c r="FAY37" s="56"/>
      <c r="FAZ37" s="56"/>
      <c r="FBA37" s="56"/>
      <c r="FBB37" s="56"/>
      <c r="FBC37" s="56"/>
      <c r="FBD37" s="56"/>
      <c r="FBE37" s="56"/>
      <c r="FBF37" s="56"/>
      <c r="FBG37" s="56"/>
      <c r="FBH37" s="56"/>
      <c r="FBI37" s="56"/>
      <c r="FBJ37" s="56"/>
      <c r="FBK37" s="56"/>
      <c r="FBL37" s="56"/>
      <c r="FBM37" s="56"/>
      <c r="FBN37" s="56"/>
      <c r="FBO37" s="56"/>
      <c r="FBP37" s="56"/>
      <c r="FBQ37" s="56"/>
      <c r="FBR37" s="56"/>
      <c r="FBS37" s="56"/>
      <c r="FBT37" s="56"/>
      <c r="FBU37" s="56"/>
      <c r="FBV37" s="56"/>
      <c r="FBW37" s="56"/>
      <c r="FBX37" s="56"/>
      <c r="FBY37" s="56"/>
      <c r="FBZ37" s="56"/>
      <c r="FCA37" s="56"/>
      <c r="FCB37" s="56"/>
      <c r="FCC37" s="56"/>
      <c r="FCD37" s="56"/>
      <c r="FCE37" s="56"/>
      <c r="FCF37" s="56"/>
      <c r="FCG37" s="56"/>
      <c r="FCH37" s="56"/>
      <c r="FCI37" s="56"/>
      <c r="FCJ37" s="56"/>
      <c r="FCK37" s="56"/>
      <c r="FCL37" s="56"/>
      <c r="FCM37" s="56"/>
      <c r="FCN37" s="56"/>
      <c r="FCO37" s="56"/>
      <c r="FCP37" s="56"/>
      <c r="FCQ37" s="56"/>
      <c r="FCR37" s="56"/>
      <c r="FCS37" s="56"/>
      <c r="FCT37" s="56"/>
      <c r="FCU37" s="56"/>
      <c r="FCV37" s="56"/>
      <c r="FCW37" s="56"/>
      <c r="FCX37" s="56"/>
      <c r="FCY37" s="56"/>
      <c r="FCZ37" s="56"/>
      <c r="FDA37" s="56"/>
      <c r="FDB37" s="56"/>
      <c r="FDC37" s="56"/>
      <c r="FDD37" s="56"/>
      <c r="FDE37" s="56"/>
      <c r="FDF37" s="56"/>
      <c r="FDG37" s="56"/>
      <c r="FDH37" s="56"/>
      <c r="FDI37" s="56"/>
      <c r="FDJ37" s="56"/>
      <c r="FDK37" s="56"/>
      <c r="FDL37" s="56"/>
      <c r="FDM37" s="56"/>
      <c r="FDN37" s="56"/>
      <c r="FDO37" s="56"/>
      <c r="FDP37" s="56"/>
      <c r="FDQ37" s="56"/>
      <c r="FDR37" s="56"/>
      <c r="FDS37" s="56"/>
      <c r="FDT37" s="56"/>
      <c r="FDU37" s="56"/>
      <c r="FDV37" s="56"/>
      <c r="FDW37" s="56"/>
      <c r="FDX37" s="56"/>
      <c r="FDY37" s="56"/>
      <c r="FDZ37" s="56"/>
      <c r="FEA37" s="56"/>
      <c r="FEB37" s="56"/>
      <c r="FEC37" s="56"/>
      <c r="FED37" s="56"/>
      <c r="FEE37" s="56"/>
      <c r="FEF37" s="56"/>
      <c r="FEG37" s="56"/>
      <c r="FEH37" s="56"/>
      <c r="FEI37" s="56"/>
      <c r="FEJ37" s="56"/>
      <c r="FEK37" s="56"/>
      <c r="FEL37" s="56"/>
      <c r="FEM37" s="56"/>
      <c r="FEN37" s="56"/>
      <c r="FEO37" s="56"/>
      <c r="FEP37" s="56"/>
      <c r="FEQ37" s="56"/>
      <c r="FER37" s="56"/>
      <c r="FES37" s="56"/>
      <c r="FET37" s="56"/>
      <c r="FEU37" s="56"/>
      <c r="FEV37" s="56"/>
      <c r="FEW37" s="56"/>
      <c r="FEX37" s="56"/>
      <c r="FEY37" s="56"/>
      <c r="FEZ37" s="56"/>
      <c r="FFA37" s="56"/>
      <c r="FFB37" s="56"/>
      <c r="FFC37" s="56"/>
      <c r="FFD37" s="56"/>
      <c r="FFE37" s="56"/>
      <c r="FFF37" s="56"/>
      <c r="FFG37" s="56"/>
      <c r="FFH37" s="56"/>
      <c r="FFI37" s="56"/>
      <c r="FFJ37" s="56"/>
      <c r="FFK37" s="56"/>
      <c r="FFL37" s="56"/>
      <c r="FFM37" s="56"/>
      <c r="FFN37" s="56"/>
      <c r="FFO37" s="56"/>
      <c r="FFP37" s="56"/>
      <c r="FFQ37" s="56"/>
      <c r="FFR37" s="56"/>
      <c r="FFS37" s="56"/>
      <c r="FFT37" s="56"/>
      <c r="FFU37" s="56"/>
      <c r="FFV37" s="56"/>
      <c r="FFW37" s="56"/>
      <c r="FFX37" s="56"/>
      <c r="FFY37" s="56"/>
      <c r="FFZ37" s="56"/>
      <c r="FGA37" s="56"/>
      <c r="FGB37" s="56"/>
      <c r="FGC37" s="56"/>
      <c r="FGD37" s="56"/>
      <c r="FGE37" s="56"/>
      <c r="FGF37" s="56"/>
      <c r="FGG37" s="56"/>
      <c r="FGH37" s="56"/>
      <c r="FGI37" s="56"/>
      <c r="FGJ37" s="56"/>
      <c r="FGK37" s="56"/>
      <c r="FGL37" s="56"/>
      <c r="FGM37" s="56"/>
      <c r="FGN37" s="56"/>
      <c r="FGO37" s="56"/>
      <c r="FGP37" s="56"/>
      <c r="FGQ37" s="56"/>
      <c r="FGR37" s="56"/>
      <c r="FGS37" s="56"/>
      <c r="FGT37" s="56"/>
      <c r="FGU37" s="56"/>
      <c r="FGV37" s="56"/>
      <c r="FGW37" s="56"/>
      <c r="FGX37" s="56"/>
      <c r="FGY37" s="56"/>
      <c r="FGZ37" s="56"/>
      <c r="FHA37" s="56"/>
      <c r="FHB37" s="56"/>
      <c r="FHC37" s="56"/>
      <c r="FHD37" s="56"/>
      <c r="FHE37" s="56"/>
      <c r="FHF37" s="56"/>
      <c r="FHG37" s="56"/>
      <c r="FHH37" s="56"/>
      <c r="FHI37" s="56"/>
      <c r="FHJ37" s="56"/>
      <c r="FHK37" s="56"/>
      <c r="FHL37" s="56"/>
      <c r="FHM37" s="56"/>
      <c r="FHN37" s="56"/>
      <c r="FHO37" s="56"/>
      <c r="FHP37" s="56"/>
      <c r="FHQ37" s="56"/>
      <c r="FHR37" s="56"/>
      <c r="FHS37" s="56"/>
      <c r="FHT37" s="56"/>
      <c r="FHU37" s="56"/>
      <c r="FHV37" s="56"/>
      <c r="FHW37" s="56"/>
      <c r="FHX37" s="56"/>
      <c r="FHY37" s="56"/>
      <c r="FHZ37" s="56"/>
      <c r="FIA37" s="56"/>
      <c r="FIB37" s="56"/>
      <c r="FIC37" s="56"/>
      <c r="FID37" s="56"/>
      <c r="FIE37" s="56"/>
      <c r="FIF37" s="56"/>
      <c r="FIG37" s="56"/>
      <c r="FIH37" s="56"/>
      <c r="FII37" s="56"/>
      <c r="FIJ37" s="56"/>
      <c r="FIK37" s="56"/>
      <c r="FIL37" s="56"/>
      <c r="FIM37" s="56"/>
      <c r="FIN37" s="56"/>
      <c r="FIO37" s="56"/>
      <c r="FIP37" s="56"/>
      <c r="FIQ37" s="56"/>
      <c r="FIR37" s="56"/>
      <c r="FIS37" s="56"/>
      <c r="FIT37" s="56"/>
      <c r="FIU37" s="56"/>
      <c r="FIV37" s="56"/>
      <c r="FIW37" s="56"/>
      <c r="FIX37" s="56"/>
      <c r="FIY37" s="56"/>
      <c r="FIZ37" s="56"/>
      <c r="FJA37" s="56"/>
      <c r="FJB37" s="56"/>
      <c r="FJC37" s="56"/>
      <c r="FJD37" s="56"/>
      <c r="FJE37" s="56"/>
      <c r="FJF37" s="56"/>
      <c r="FJG37" s="56"/>
      <c r="FJH37" s="56"/>
      <c r="FJI37" s="56"/>
      <c r="FJJ37" s="56"/>
      <c r="FJK37" s="56"/>
      <c r="FJL37" s="56"/>
      <c r="FJM37" s="56"/>
      <c r="FJN37" s="56"/>
      <c r="FJO37" s="56"/>
      <c r="FJP37" s="56"/>
      <c r="FJQ37" s="56"/>
      <c r="FJR37" s="56"/>
      <c r="FJS37" s="56"/>
      <c r="FJT37" s="56"/>
      <c r="FJU37" s="56"/>
      <c r="FJV37" s="56"/>
      <c r="FJW37" s="56"/>
      <c r="FJX37" s="56"/>
      <c r="FJY37" s="56"/>
      <c r="FJZ37" s="56"/>
      <c r="FKA37" s="56"/>
      <c r="FKB37" s="56"/>
      <c r="FKC37" s="56"/>
      <c r="FKD37" s="56"/>
      <c r="FKE37" s="56"/>
      <c r="FKF37" s="56"/>
      <c r="FKG37" s="56"/>
      <c r="FKH37" s="56"/>
      <c r="FKI37" s="56"/>
      <c r="FKJ37" s="56"/>
      <c r="FKK37" s="56"/>
      <c r="FKL37" s="56"/>
      <c r="FKM37" s="56"/>
      <c r="FKN37" s="56"/>
      <c r="FKO37" s="56"/>
      <c r="FKP37" s="56"/>
      <c r="FKQ37" s="56"/>
      <c r="FKR37" s="56"/>
      <c r="FKS37" s="56"/>
      <c r="FKT37" s="56"/>
      <c r="FKU37" s="56"/>
      <c r="FKV37" s="56"/>
      <c r="FKW37" s="56"/>
      <c r="FKX37" s="56"/>
      <c r="FKY37" s="56"/>
      <c r="FKZ37" s="56"/>
      <c r="FLA37" s="56"/>
      <c r="FLB37" s="56"/>
      <c r="FLC37" s="56"/>
      <c r="FLD37" s="56"/>
      <c r="FLE37" s="56"/>
      <c r="FLF37" s="56"/>
      <c r="FLG37" s="56"/>
      <c r="FLH37" s="56"/>
      <c r="FLI37" s="56"/>
      <c r="FLJ37" s="56"/>
      <c r="FLK37" s="56"/>
      <c r="FLL37" s="56"/>
      <c r="FLM37" s="56"/>
      <c r="FLN37" s="56"/>
      <c r="FLO37" s="56"/>
      <c r="FLP37" s="56"/>
      <c r="FLQ37" s="56"/>
      <c r="FLR37" s="56"/>
      <c r="FLS37" s="56"/>
      <c r="FLT37" s="56"/>
      <c r="FLU37" s="56"/>
      <c r="FLV37" s="56"/>
      <c r="FLW37" s="56"/>
      <c r="FLX37" s="56"/>
      <c r="FLY37" s="56"/>
      <c r="FLZ37" s="56"/>
      <c r="FMA37" s="56"/>
      <c r="FMB37" s="56"/>
      <c r="FMC37" s="56"/>
      <c r="FMD37" s="56"/>
      <c r="FME37" s="56"/>
      <c r="FMF37" s="56"/>
      <c r="FMG37" s="56"/>
      <c r="FMH37" s="56"/>
      <c r="FMI37" s="56"/>
      <c r="FMJ37" s="56"/>
      <c r="FMK37" s="56"/>
      <c r="FML37" s="56"/>
      <c r="FMM37" s="56"/>
      <c r="FMN37" s="56"/>
      <c r="FMO37" s="56"/>
      <c r="FMP37" s="56"/>
      <c r="FMQ37" s="56"/>
      <c r="FMR37" s="56"/>
      <c r="FMS37" s="56"/>
      <c r="FMT37" s="56"/>
      <c r="FMU37" s="56"/>
      <c r="FMV37" s="56"/>
      <c r="FMW37" s="56"/>
      <c r="FMX37" s="56"/>
      <c r="FMY37" s="56"/>
      <c r="FMZ37" s="56"/>
      <c r="FNA37" s="56"/>
      <c r="FNB37" s="56"/>
      <c r="FNC37" s="56"/>
      <c r="FND37" s="56"/>
      <c r="FNE37" s="56"/>
      <c r="FNF37" s="56"/>
      <c r="FNG37" s="56"/>
      <c r="FNH37" s="56"/>
      <c r="FNI37" s="56"/>
      <c r="FNJ37" s="56"/>
      <c r="FNK37" s="56"/>
      <c r="FNL37" s="56"/>
      <c r="FNM37" s="56"/>
      <c r="FNN37" s="56"/>
      <c r="FNO37" s="56"/>
      <c r="FNP37" s="56"/>
      <c r="FNQ37" s="56"/>
      <c r="FNR37" s="56"/>
      <c r="FNS37" s="56"/>
      <c r="FNT37" s="56"/>
      <c r="FNU37" s="56"/>
      <c r="FNV37" s="56"/>
      <c r="FNW37" s="56"/>
      <c r="FNX37" s="56"/>
      <c r="FNY37" s="56"/>
      <c r="FNZ37" s="56"/>
      <c r="FOA37" s="56"/>
      <c r="FOB37" s="56"/>
      <c r="FOC37" s="56"/>
      <c r="FOD37" s="56"/>
      <c r="FOE37" s="56"/>
      <c r="FOF37" s="56"/>
      <c r="FOG37" s="56"/>
      <c r="FOH37" s="56"/>
      <c r="FOI37" s="56"/>
      <c r="FOJ37" s="56"/>
      <c r="FOK37" s="56"/>
      <c r="FOL37" s="56"/>
      <c r="FOM37" s="56"/>
      <c r="FON37" s="56"/>
      <c r="FOO37" s="56"/>
      <c r="FOP37" s="56"/>
      <c r="FOQ37" s="56"/>
      <c r="FOR37" s="56"/>
      <c r="FOS37" s="56"/>
      <c r="FOT37" s="56"/>
      <c r="FOU37" s="56"/>
      <c r="FOV37" s="56"/>
      <c r="FOW37" s="56"/>
      <c r="FOX37" s="56"/>
      <c r="FOY37" s="56"/>
      <c r="FOZ37" s="56"/>
      <c r="FPA37" s="56"/>
      <c r="FPB37" s="56"/>
      <c r="FPC37" s="56"/>
      <c r="FPD37" s="56"/>
      <c r="FPE37" s="56"/>
      <c r="FPF37" s="56"/>
      <c r="FPG37" s="56"/>
      <c r="FPH37" s="56"/>
      <c r="FPI37" s="56"/>
      <c r="FPJ37" s="56"/>
      <c r="FPK37" s="56"/>
      <c r="FPL37" s="56"/>
      <c r="FPM37" s="56"/>
      <c r="FPN37" s="56"/>
      <c r="FPO37" s="56"/>
      <c r="FPP37" s="56"/>
      <c r="FPQ37" s="56"/>
      <c r="FPR37" s="56"/>
      <c r="FPS37" s="56"/>
      <c r="FPT37" s="56"/>
      <c r="FPU37" s="56"/>
      <c r="FPV37" s="56"/>
      <c r="FPW37" s="56"/>
      <c r="FPX37" s="56"/>
      <c r="FPY37" s="56"/>
      <c r="FPZ37" s="56"/>
      <c r="FQA37" s="56"/>
      <c r="FQB37" s="56"/>
      <c r="FQC37" s="56"/>
      <c r="FQD37" s="56"/>
      <c r="FQE37" s="56"/>
      <c r="FQF37" s="56"/>
      <c r="FQG37" s="56"/>
      <c r="FQH37" s="56"/>
      <c r="FQI37" s="56"/>
      <c r="FQJ37" s="56"/>
      <c r="FQK37" s="56"/>
      <c r="FQL37" s="56"/>
      <c r="FQM37" s="56"/>
      <c r="FQN37" s="56"/>
      <c r="FQO37" s="56"/>
      <c r="FQP37" s="56"/>
      <c r="FQQ37" s="56"/>
      <c r="FQR37" s="56"/>
      <c r="FQS37" s="56"/>
      <c r="FQT37" s="56"/>
      <c r="FQU37" s="56"/>
      <c r="FQV37" s="56"/>
      <c r="FQW37" s="56"/>
      <c r="FQX37" s="56"/>
      <c r="FQY37" s="56"/>
      <c r="FQZ37" s="56"/>
      <c r="FRA37" s="56"/>
      <c r="FRB37" s="56"/>
      <c r="FRC37" s="56"/>
      <c r="FRD37" s="56"/>
      <c r="FRE37" s="56"/>
      <c r="FRF37" s="56"/>
      <c r="FRG37" s="56"/>
      <c r="FRH37" s="56"/>
      <c r="FRI37" s="56"/>
      <c r="FRJ37" s="56"/>
      <c r="FRK37" s="56"/>
      <c r="FRL37" s="56"/>
      <c r="FRM37" s="56"/>
      <c r="FRN37" s="56"/>
      <c r="FRO37" s="56"/>
      <c r="FRP37" s="56"/>
      <c r="FRQ37" s="56"/>
      <c r="FRR37" s="56"/>
      <c r="FRS37" s="56"/>
      <c r="FRT37" s="56"/>
      <c r="FRU37" s="56"/>
      <c r="FRV37" s="56"/>
      <c r="FRW37" s="56"/>
      <c r="FRX37" s="56"/>
      <c r="FRY37" s="56"/>
      <c r="FRZ37" s="56"/>
      <c r="FSA37" s="56"/>
      <c r="FSB37" s="56"/>
      <c r="FSC37" s="56"/>
      <c r="FSD37" s="56"/>
      <c r="FSE37" s="56"/>
      <c r="FSF37" s="56"/>
      <c r="FSG37" s="56"/>
      <c r="FSH37" s="56"/>
      <c r="FSI37" s="56"/>
      <c r="FSJ37" s="56"/>
      <c r="FSK37" s="56"/>
      <c r="FSL37" s="56"/>
      <c r="FSM37" s="56"/>
      <c r="FSN37" s="56"/>
      <c r="FSO37" s="56"/>
      <c r="FSP37" s="56"/>
      <c r="FSQ37" s="56"/>
      <c r="FSR37" s="56"/>
      <c r="FSS37" s="56"/>
      <c r="FST37" s="56"/>
      <c r="FSU37" s="56"/>
      <c r="FSV37" s="56"/>
      <c r="FSW37" s="56"/>
      <c r="FSX37" s="56"/>
      <c r="FSY37" s="56"/>
      <c r="FSZ37" s="56"/>
      <c r="FTA37" s="56"/>
      <c r="FTB37" s="56"/>
      <c r="FTC37" s="56"/>
      <c r="FTD37" s="56"/>
      <c r="FTE37" s="56"/>
      <c r="FTF37" s="56"/>
      <c r="FTG37" s="56"/>
      <c r="FTH37" s="56"/>
      <c r="FTI37" s="56"/>
      <c r="FTJ37" s="56"/>
      <c r="FTK37" s="56"/>
      <c r="FTL37" s="56"/>
      <c r="FTM37" s="56"/>
      <c r="FTN37" s="56"/>
      <c r="FTO37" s="56"/>
      <c r="FTP37" s="56"/>
      <c r="FTQ37" s="56"/>
      <c r="FTR37" s="56"/>
      <c r="FTS37" s="56"/>
      <c r="FTT37" s="56"/>
      <c r="FTU37" s="56"/>
      <c r="FTV37" s="56"/>
      <c r="FTW37" s="56"/>
      <c r="FTX37" s="56"/>
      <c r="FTY37" s="56"/>
      <c r="FTZ37" s="56"/>
      <c r="FUA37" s="56"/>
      <c r="FUB37" s="56"/>
      <c r="FUC37" s="56"/>
      <c r="FUD37" s="56"/>
      <c r="FUE37" s="56"/>
      <c r="FUF37" s="56"/>
      <c r="FUG37" s="56"/>
      <c r="FUH37" s="56"/>
      <c r="FUI37" s="56"/>
      <c r="FUJ37" s="56"/>
      <c r="FUK37" s="56"/>
      <c r="FUL37" s="56"/>
      <c r="FUM37" s="56"/>
      <c r="FUN37" s="56"/>
      <c r="FUO37" s="56"/>
      <c r="FUP37" s="56"/>
      <c r="FUQ37" s="56"/>
      <c r="FUR37" s="56"/>
      <c r="FUS37" s="56"/>
      <c r="FUT37" s="56"/>
      <c r="FUU37" s="56"/>
      <c r="FUV37" s="56"/>
      <c r="FUW37" s="56"/>
      <c r="FUX37" s="56"/>
      <c r="FUY37" s="56"/>
      <c r="FUZ37" s="56"/>
      <c r="FVA37" s="56"/>
      <c r="FVB37" s="56"/>
      <c r="FVC37" s="56"/>
      <c r="FVD37" s="56"/>
      <c r="FVE37" s="56"/>
      <c r="FVF37" s="56"/>
      <c r="FVG37" s="56"/>
      <c r="FVH37" s="56"/>
      <c r="FVI37" s="56"/>
      <c r="FVJ37" s="56"/>
      <c r="FVK37" s="56"/>
      <c r="FVL37" s="56"/>
      <c r="FVM37" s="56"/>
      <c r="FVN37" s="56"/>
      <c r="FVO37" s="56"/>
      <c r="FVP37" s="56"/>
      <c r="FVQ37" s="56"/>
      <c r="FVR37" s="56"/>
      <c r="FVS37" s="56"/>
      <c r="FVT37" s="56"/>
      <c r="FVU37" s="56"/>
      <c r="FVV37" s="56"/>
      <c r="FVW37" s="56"/>
      <c r="FVX37" s="56"/>
      <c r="FVY37" s="56"/>
      <c r="FVZ37" s="56"/>
      <c r="FWA37" s="56"/>
      <c r="FWB37" s="56"/>
      <c r="FWC37" s="56"/>
      <c r="FWD37" s="56"/>
      <c r="FWE37" s="56"/>
      <c r="FWF37" s="56"/>
      <c r="FWG37" s="56"/>
      <c r="FWH37" s="56"/>
      <c r="FWI37" s="56"/>
      <c r="FWJ37" s="56"/>
      <c r="FWK37" s="56"/>
      <c r="FWL37" s="56"/>
      <c r="FWM37" s="56"/>
      <c r="FWN37" s="56"/>
      <c r="FWO37" s="56"/>
      <c r="FWP37" s="56"/>
      <c r="FWQ37" s="56"/>
      <c r="FWR37" s="56"/>
      <c r="FWS37" s="56"/>
      <c r="FWT37" s="56"/>
      <c r="FWU37" s="56"/>
      <c r="FWV37" s="56"/>
      <c r="FWW37" s="56"/>
      <c r="FWX37" s="56"/>
      <c r="FWY37" s="56"/>
      <c r="FWZ37" s="56"/>
      <c r="FXA37" s="56"/>
      <c r="FXB37" s="56"/>
      <c r="FXC37" s="56"/>
      <c r="FXD37" s="56"/>
      <c r="FXE37" s="56"/>
      <c r="FXF37" s="56"/>
      <c r="FXG37" s="56"/>
      <c r="FXH37" s="56"/>
      <c r="FXI37" s="56"/>
      <c r="FXJ37" s="56"/>
      <c r="FXK37" s="56"/>
      <c r="FXL37" s="56"/>
      <c r="FXM37" s="56"/>
      <c r="FXN37" s="56"/>
      <c r="FXO37" s="56"/>
      <c r="FXP37" s="56"/>
      <c r="FXQ37" s="56"/>
      <c r="FXR37" s="56"/>
      <c r="FXS37" s="56"/>
      <c r="FXT37" s="56"/>
      <c r="FXU37" s="56"/>
      <c r="FXV37" s="56"/>
      <c r="FXW37" s="56"/>
      <c r="FXX37" s="56"/>
      <c r="FXY37" s="56"/>
      <c r="FXZ37" s="56"/>
      <c r="FYA37" s="56"/>
      <c r="FYB37" s="56"/>
      <c r="FYC37" s="56"/>
      <c r="FYD37" s="56"/>
      <c r="FYE37" s="56"/>
      <c r="FYF37" s="56"/>
      <c r="FYG37" s="56"/>
      <c r="FYH37" s="56"/>
      <c r="FYI37" s="56"/>
      <c r="FYJ37" s="56"/>
      <c r="FYK37" s="56"/>
      <c r="FYL37" s="56"/>
      <c r="FYM37" s="56"/>
      <c r="FYN37" s="56"/>
      <c r="FYO37" s="56"/>
      <c r="FYP37" s="56"/>
      <c r="FYQ37" s="56"/>
      <c r="FYR37" s="56"/>
      <c r="FYS37" s="56"/>
      <c r="FYT37" s="56"/>
      <c r="FYU37" s="56"/>
      <c r="FYV37" s="56"/>
      <c r="FYW37" s="56"/>
      <c r="FYX37" s="56"/>
      <c r="FYY37" s="56"/>
      <c r="FYZ37" s="56"/>
      <c r="FZA37" s="56"/>
      <c r="FZB37" s="56"/>
      <c r="FZC37" s="56"/>
      <c r="FZD37" s="56"/>
      <c r="FZE37" s="56"/>
      <c r="FZF37" s="56"/>
      <c r="FZG37" s="56"/>
      <c r="FZH37" s="56"/>
      <c r="FZI37" s="56"/>
      <c r="FZJ37" s="56"/>
      <c r="FZK37" s="56"/>
      <c r="FZL37" s="56"/>
      <c r="FZM37" s="56"/>
      <c r="FZN37" s="56"/>
      <c r="FZO37" s="56"/>
      <c r="FZP37" s="56"/>
      <c r="FZQ37" s="56"/>
      <c r="FZR37" s="56"/>
      <c r="FZS37" s="56"/>
      <c r="FZT37" s="56"/>
      <c r="FZU37" s="56"/>
      <c r="FZV37" s="56"/>
      <c r="FZW37" s="56"/>
      <c r="FZX37" s="56"/>
      <c r="FZY37" s="56"/>
      <c r="FZZ37" s="56"/>
      <c r="GAA37" s="56"/>
      <c r="GAB37" s="56"/>
      <c r="GAC37" s="56"/>
      <c r="GAD37" s="56"/>
      <c r="GAE37" s="56"/>
      <c r="GAF37" s="56"/>
      <c r="GAG37" s="56"/>
      <c r="GAH37" s="56"/>
      <c r="GAI37" s="56"/>
      <c r="GAJ37" s="56"/>
      <c r="GAK37" s="56"/>
      <c r="GAL37" s="56"/>
      <c r="GAM37" s="56"/>
      <c r="GAN37" s="56"/>
      <c r="GAO37" s="56"/>
      <c r="GAP37" s="56"/>
      <c r="GAQ37" s="56"/>
      <c r="GAR37" s="56"/>
      <c r="GAS37" s="56"/>
      <c r="GAT37" s="56"/>
      <c r="GAU37" s="56"/>
      <c r="GAV37" s="56"/>
      <c r="GAW37" s="56"/>
      <c r="GAX37" s="56"/>
      <c r="GAY37" s="56"/>
      <c r="GAZ37" s="56"/>
      <c r="GBA37" s="56"/>
      <c r="GBB37" s="56"/>
      <c r="GBC37" s="56"/>
      <c r="GBD37" s="56"/>
      <c r="GBE37" s="56"/>
      <c r="GBF37" s="56"/>
      <c r="GBG37" s="56"/>
      <c r="GBH37" s="56"/>
      <c r="GBI37" s="56"/>
      <c r="GBJ37" s="56"/>
      <c r="GBK37" s="56"/>
      <c r="GBL37" s="56"/>
      <c r="GBM37" s="56"/>
      <c r="GBN37" s="56"/>
      <c r="GBO37" s="56"/>
      <c r="GBP37" s="56"/>
      <c r="GBQ37" s="56"/>
      <c r="GBR37" s="56"/>
      <c r="GBS37" s="56"/>
      <c r="GBT37" s="56"/>
      <c r="GBU37" s="56"/>
      <c r="GBV37" s="56"/>
      <c r="GBW37" s="56"/>
      <c r="GBX37" s="56"/>
      <c r="GBY37" s="56"/>
      <c r="GBZ37" s="56"/>
      <c r="GCA37" s="56"/>
      <c r="GCB37" s="56"/>
      <c r="GCC37" s="56"/>
      <c r="GCD37" s="56"/>
      <c r="GCE37" s="56"/>
      <c r="GCF37" s="56"/>
      <c r="GCG37" s="56"/>
      <c r="GCH37" s="56"/>
      <c r="GCI37" s="56"/>
      <c r="GCJ37" s="56"/>
      <c r="GCK37" s="56"/>
      <c r="GCL37" s="56"/>
      <c r="GCM37" s="56"/>
      <c r="GCN37" s="56"/>
      <c r="GCO37" s="56"/>
      <c r="GCP37" s="56"/>
      <c r="GCQ37" s="56"/>
      <c r="GCR37" s="56"/>
      <c r="GCS37" s="56"/>
      <c r="GCT37" s="56"/>
      <c r="GCU37" s="56"/>
      <c r="GCV37" s="56"/>
      <c r="GCW37" s="56"/>
      <c r="GCX37" s="56"/>
      <c r="GCY37" s="56"/>
      <c r="GCZ37" s="56"/>
      <c r="GDA37" s="56"/>
      <c r="GDB37" s="56"/>
      <c r="GDC37" s="56"/>
      <c r="GDD37" s="56"/>
      <c r="GDE37" s="56"/>
      <c r="GDF37" s="56"/>
      <c r="GDG37" s="56"/>
      <c r="GDH37" s="56"/>
      <c r="GDI37" s="56"/>
      <c r="GDJ37" s="56"/>
      <c r="GDK37" s="56"/>
      <c r="GDL37" s="56"/>
      <c r="GDM37" s="56"/>
      <c r="GDN37" s="56"/>
      <c r="GDO37" s="56"/>
      <c r="GDP37" s="56"/>
      <c r="GDQ37" s="56"/>
      <c r="GDR37" s="56"/>
      <c r="GDS37" s="56"/>
      <c r="GDT37" s="56"/>
      <c r="GDU37" s="56"/>
      <c r="GDV37" s="56"/>
      <c r="GDW37" s="56"/>
      <c r="GDX37" s="56"/>
      <c r="GDY37" s="56"/>
      <c r="GDZ37" s="56"/>
      <c r="GEA37" s="56"/>
      <c r="GEB37" s="56"/>
      <c r="GEC37" s="56"/>
      <c r="GED37" s="56"/>
      <c r="GEE37" s="56"/>
      <c r="GEF37" s="56"/>
      <c r="GEG37" s="56"/>
      <c r="GEH37" s="56"/>
      <c r="GEI37" s="56"/>
      <c r="GEJ37" s="56"/>
      <c r="GEK37" s="56"/>
      <c r="GEL37" s="56"/>
      <c r="GEM37" s="56"/>
      <c r="GEN37" s="56"/>
      <c r="GEO37" s="56"/>
      <c r="GEP37" s="56"/>
      <c r="GEQ37" s="56"/>
      <c r="GER37" s="56"/>
      <c r="GES37" s="56"/>
      <c r="GET37" s="56"/>
      <c r="GEU37" s="56"/>
      <c r="GEV37" s="56"/>
      <c r="GEW37" s="56"/>
      <c r="GEX37" s="56"/>
      <c r="GEY37" s="56"/>
      <c r="GEZ37" s="56"/>
      <c r="GFA37" s="56"/>
      <c r="GFB37" s="56"/>
      <c r="GFC37" s="56"/>
      <c r="GFD37" s="56"/>
      <c r="GFE37" s="56"/>
      <c r="GFF37" s="56"/>
      <c r="GFG37" s="56"/>
      <c r="GFH37" s="56"/>
      <c r="GFI37" s="56"/>
      <c r="GFJ37" s="56"/>
      <c r="GFK37" s="56"/>
      <c r="GFL37" s="56"/>
      <c r="GFM37" s="56"/>
      <c r="GFN37" s="56"/>
      <c r="GFO37" s="56"/>
      <c r="GFP37" s="56"/>
      <c r="GFQ37" s="56"/>
      <c r="GFR37" s="56"/>
      <c r="GFS37" s="56"/>
      <c r="GFT37" s="56"/>
      <c r="GFU37" s="56"/>
      <c r="GFV37" s="56"/>
      <c r="GFW37" s="56"/>
      <c r="GFX37" s="56"/>
      <c r="GFY37" s="56"/>
      <c r="GFZ37" s="56"/>
      <c r="GGA37" s="56"/>
      <c r="GGB37" s="56"/>
      <c r="GGC37" s="56"/>
      <c r="GGD37" s="56"/>
      <c r="GGE37" s="56"/>
      <c r="GGF37" s="56"/>
      <c r="GGG37" s="56"/>
      <c r="GGH37" s="56"/>
      <c r="GGI37" s="56"/>
      <c r="GGJ37" s="56"/>
      <c r="GGK37" s="56"/>
      <c r="GGL37" s="56"/>
      <c r="GGM37" s="56"/>
      <c r="GGN37" s="56"/>
      <c r="GGO37" s="56"/>
      <c r="GGP37" s="56"/>
      <c r="GGQ37" s="56"/>
      <c r="GGR37" s="56"/>
      <c r="GGS37" s="56"/>
      <c r="GGT37" s="56"/>
      <c r="GGU37" s="56"/>
      <c r="GGV37" s="56"/>
      <c r="GGW37" s="56"/>
      <c r="GGX37" s="56"/>
      <c r="GGY37" s="56"/>
      <c r="GGZ37" s="56"/>
      <c r="GHA37" s="56"/>
      <c r="GHB37" s="56"/>
      <c r="GHC37" s="56"/>
      <c r="GHD37" s="56"/>
      <c r="GHE37" s="56"/>
      <c r="GHF37" s="56"/>
      <c r="GHG37" s="56"/>
      <c r="GHH37" s="56"/>
      <c r="GHI37" s="56"/>
      <c r="GHJ37" s="56"/>
      <c r="GHK37" s="56"/>
      <c r="GHL37" s="56"/>
      <c r="GHM37" s="56"/>
      <c r="GHN37" s="56"/>
      <c r="GHO37" s="56"/>
      <c r="GHP37" s="56"/>
      <c r="GHQ37" s="56"/>
      <c r="GHR37" s="56"/>
      <c r="GHS37" s="56"/>
      <c r="GHT37" s="56"/>
      <c r="GHU37" s="56"/>
      <c r="GHV37" s="56"/>
      <c r="GHW37" s="56"/>
      <c r="GHX37" s="56"/>
      <c r="GHY37" s="56"/>
      <c r="GHZ37" s="56"/>
      <c r="GIA37" s="56"/>
      <c r="GIB37" s="56"/>
      <c r="GIC37" s="56"/>
      <c r="GID37" s="56"/>
      <c r="GIE37" s="56"/>
      <c r="GIF37" s="56"/>
      <c r="GIG37" s="56"/>
      <c r="GIH37" s="56"/>
      <c r="GII37" s="56"/>
      <c r="GIJ37" s="56"/>
      <c r="GIK37" s="56"/>
      <c r="GIL37" s="56"/>
      <c r="GIM37" s="56"/>
      <c r="GIN37" s="56"/>
      <c r="GIO37" s="56"/>
      <c r="GIP37" s="56"/>
      <c r="GIQ37" s="56"/>
      <c r="GIR37" s="56"/>
      <c r="GIS37" s="56"/>
      <c r="GIT37" s="56"/>
      <c r="GIU37" s="56"/>
      <c r="GIV37" s="56"/>
      <c r="GIW37" s="56"/>
      <c r="GIX37" s="56"/>
      <c r="GIY37" s="56"/>
      <c r="GIZ37" s="56"/>
      <c r="GJA37" s="56"/>
      <c r="GJB37" s="56"/>
      <c r="GJC37" s="56"/>
      <c r="GJD37" s="56"/>
      <c r="GJE37" s="56"/>
      <c r="GJF37" s="56"/>
      <c r="GJG37" s="56"/>
      <c r="GJH37" s="56"/>
      <c r="GJI37" s="56"/>
      <c r="GJJ37" s="56"/>
      <c r="GJK37" s="56"/>
      <c r="GJL37" s="56"/>
      <c r="GJM37" s="56"/>
      <c r="GJN37" s="56"/>
      <c r="GJO37" s="56"/>
      <c r="GJP37" s="56"/>
      <c r="GJQ37" s="56"/>
      <c r="GJR37" s="56"/>
      <c r="GJS37" s="56"/>
      <c r="GJT37" s="56"/>
      <c r="GJU37" s="56"/>
      <c r="GJV37" s="56"/>
      <c r="GJW37" s="56"/>
      <c r="GJX37" s="56"/>
      <c r="GJY37" s="56"/>
      <c r="GJZ37" s="56"/>
      <c r="GKA37" s="56"/>
      <c r="GKB37" s="56"/>
      <c r="GKC37" s="56"/>
      <c r="GKD37" s="56"/>
      <c r="GKE37" s="56"/>
      <c r="GKF37" s="56"/>
      <c r="GKG37" s="56"/>
      <c r="GKH37" s="56"/>
      <c r="GKI37" s="56"/>
      <c r="GKJ37" s="56"/>
      <c r="GKK37" s="56"/>
      <c r="GKL37" s="56"/>
      <c r="GKM37" s="56"/>
      <c r="GKN37" s="56"/>
      <c r="GKO37" s="56"/>
      <c r="GKP37" s="56"/>
      <c r="GKQ37" s="56"/>
      <c r="GKR37" s="56"/>
      <c r="GKS37" s="56"/>
      <c r="GKT37" s="56"/>
      <c r="GKU37" s="56"/>
      <c r="GKV37" s="56"/>
      <c r="GKW37" s="56"/>
      <c r="GKX37" s="56"/>
      <c r="GKY37" s="56"/>
      <c r="GKZ37" s="56"/>
      <c r="GLA37" s="56"/>
      <c r="GLB37" s="56"/>
      <c r="GLC37" s="56"/>
      <c r="GLD37" s="56"/>
      <c r="GLE37" s="56"/>
      <c r="GLF37" s="56"/>
      <c r="GLG37" s="56"/>
      <c r="GLH37" s="56"/>
      <c r="GLI37" s="56"/>
      <c r="GLJ37" s="56"/>
      <c r="GLK37" s="56"/>
      <c r="GLL37" s="56"/>
      <c r="GLM37" s="56"/>
      <c r="GLN37" s="56"/>
      <c r="GLO37" s="56"/>
      <c r="GLP37" s="56"/>
      <c r="GLQ37" s="56"/>
      <c r="GLR37" s="56"/>
      <c r="GLS37" s="56"/>
      <c r="GLT37" s="56"/>
      <c r="GLU37" s="56"/>
      <c r="GLV37" s="56"/>
      <c r="GLW37" s="56"/>
      <c r="GLX37" s="56"/>
      <c r="GLY37" s="56"/>
      <c r="GLZ37" s="56"/>
      <c r="GMA37" s="56"/>
      <c r="GMB37" s="56"/>
      <c r="GMC37" s="56"/>
      <c r="GMD37" s="56"/>
      <c r="GME37" s="56"/>
      <c r="GMF37" s="56"/>
      <c r="GMG37" s="56"/>
      <c r="GMH37" s="56"/>
      <c r="GMI37" s="56"/>
      <c r="GMJ37" s="56"/>
      <c r="GMK37" s="56"/>
      <c r="GML37" s="56"/>
      <c r="GMM37" s="56"/>
      <c r="GMN37" s="56"/>
      <c r="GMO37" s="56"/>
      <c r="GMP37" s="56"/>
      <c r="GMQ37" s="56"/>
      <c r="GMR37" s="56"/>
      <c r="GMS37" s="56"/>
      <c r="GMT37" s="56"/>
      <c r="GMU37" s="56"/>
      <c r="GMV37" s="56"/>
      <c r="GMW37" s="56"/>
      <c r="GMX37" s="56"/>
      <c r="GMY37" s="56"/>
      <c r="GMZ37" s="56"/>
      <c r="GNA37" s="56"/>
      <c r="GNB37" s="56"/>
      <c r="GNC37" s="56"/>
      <c r="GND37" s="56"/>
      <c r="GNE37" s="56"/>
      <c r="GNF37" s="56"/>
      <c r="GNG37" s="56"/>
      <c r="GNH37" s="56"/>
      <c r="GNI37" s="56"/>
      <c r="GNJ37" s="56"/>
      <c r="GNK37" s="56"/>
      <c r="GNL37" s="56"/>
      <c r="GNM37" s="56"/>
      <c r="GNN37" s="56"/>
      <c r="GNO37" s="56"/>
      <c r="GNP37" s="56"/>
      <c r="GNQ37" s="56"/>
      <c r="GNR37" s="56"/>
      <c r="GNS37" s="56"/>
      <c r="GNT37" s="56"/>
      <c r="GNU37" s="56"/>
      <c r="GNV37" s="56"/>
      <c r="GNW37" s="56"/>
      <c r="GNX37" s="56"/>
      <c r="GNY37" s="56"/>
      <c r="GNZ37" s="56"/>
      <c r="GOA37" s="56"/>
      <c r="GOB37" s="56"/>
      <c r="GOC37" s="56"/>
      <c r="GOD37" s="56"/>
      <c r="GOE37" s="56"/>
      <c r="GOF37" s="56"/>
      <c r="GOG37" s="56"/>
      <c r="GOH37" s="56"/>
      <c r="GOI37" s="56"/>
      <c r="GOJ37" s="56"/>
      <c r="GOK37" s="56"/>
      <c r="GOL37" s="56"/>
      <c r="GOM37" s="56"/>
      <c r="GON37" s="56"/>
      <c r="GOO37" s="56"/>
      <c r="GOP37" s="56"/>
      <c r="GOQ37" s="56"/>
      <c r="GOR37" s="56"/>
      <c r="GOS37" s="56"/>
      <c r="GOT37" s="56"/>
      <c r="GOU37" s="56"/>
      <c r="GOV37" s="56"/>
      <c r="GOW37" s="56"/>
      <c r="GOX37" s="56"/>
      <c r="GOY37" s="56"/>
      <c r="GOZ37" s="56"/>
      <c r="GPA37" s="56"/>
      <c r="GPB37" s="56"/>
      <c r="GPC37" s="56"/>
      <c r="GPD37" s="56"/>
      <c r="GPE37" s="56"/>
      <c r="GPF37" s="56"/>
      <c r="GPG37" s="56"/>
      <c r="GPH37" s="56"/>
      <c r="GPI37" s="56"/>
      <c r="GPJ37" s="56"/>
      <c r="GPK37" s="56"/>
      <c r="GPL37" s="56"/>
      <c r="GPM37" s="56"/>
      <c r="GPN37" s="56"/>
      <c r="GPO37" s="56"/>
      <c r="GPP37" s="56"/>
      <c r="GPQ37" s="56"/>
      <c r="GPR37" s="56"/>
      <c r="GPS37" s="56"/>
      <c r="GPT37" s="56"/>
      <c r="GPU37" s="56"/>
      <c r="GPV37" s="56"/>
      <c r="GPW37" s="56"/>
      <c r="GPX37" s="56"/>
      <c r="GPY37" s="56"/>
      <c r="GPZ37" s="56"/>
      <c r="GQA37" s="56"/>
      <c r="GQB37" s="56"/>
      <c r="GQC37" s="56"/>
      <c r="GQD37" s="56"/>
      <c r="GQE37" s="56"/>
      <c r="GQF37" s="56"/>
      <c r="GQG37" s="56"/>
      <c r="GQH37" s="56"/>
      <c r="GQI37" s="56"/>
      <c r="GQJ37" s="56"/>
      <c r="GQK37" s="56"/>
      <c r="GQL37" s="56"/>
      <c r="GQM37" s="56"/>
      <c r="GQN37" s="56"/>
      <c r="GQO37" s="56"/>
      <c r="GQP37" s="56"/>
      <c r="GQQ37" s="56"/>
      <c r="GQR37" s="56"/>
      <c r="GQS37" s="56"/>
      <c r="GQT37" s="56"/>
      <c r="GQU37" s="56"/>
      <c r="GQV37" s="56"/>
      <c r="GQW37" s="56"/>
      <c r="GQX37" s="56"/>
      <c r="GQY37" s="56"/>
      <c r="GQZ37" s="56"/>
      <c r="GRA37" s="56"/>
      <c r="GRB37" s="56"/>
      <c r="GRC37" s="56"/>
      <c r="GRD37" s="56"/>
      <c r="GRE37" s="56"/>
      <c r="GRF37" s="56"/>
      <c r="GRG37" s="56"/>
      <c r="GRH37" s="56"/>
      <c r="GRI37" s="56"/>
      <c r="GRJ37" s="56"/>
      <c r="GRK37" s="56"/>
      <c r="GRL37" s="56"/>
      <c r="GRM37" s="56"/>
      <c r="GRN37" s="56"/>
      <c r="GRO37" s="56"/>
      <c r="GRP37" s="56"/>
      <c r="GRQ37" s="56"/>
      <c r="GRR37" s="56"/>
      <c r="GRS37" s="56"/>
      <c r="GRT37" s="56"/>
      <c r="GRU37" s="56"/>
      <c r="GRV37" s="56"/>
      <c r="GRW37" s="56"/>
      <c r="GRX37" s="56"/>
      <c r="GRY37" s="56"/>
      <c r="GRZ37" s="56"/>
      <c r="GSA37" s="56"/>
      <c r="GSB37" s="56"/>
      <c r="GSC37" s="56"/>
      <c r="GSD37" s="56"/>
      <c r="GSE37" s="56"/>
      <c r="GSF37" s="56"/>
      <c r="GSG37" s="56"/>
      <c r="GSH37" s="56"/>
      <c r="GSI37" s="56"/>
      <c r="GSJ37" s="56"/>
      <c r="GSK37" s="56"/>
      <c r="GSL37" s="56"/>
      <c r="GSM37" s="56"/>
      <c r="GSN37" s="56"/>
      <c r="GSO37" s="56"/>
      <c r="GSP37" s="56"/>
      <c r="GSQ37" s="56"/>
      <c r="GSR37" s="56"/>
      <c r="GSS37" s="56"/>
      <c r="GST37" s="56"/>
      <c r="GSU37" s="56"/>
      <c r="GSV37" s="56"/>
      <c r="GSW37" s="56"/>
      <c r="GSX37" s="56"/>
      <c r="GSY37" s="56"/>
      <c r="GSZ37" s="56"/>
      <c r="GTA37" s="56"/>
      <c r="GTB37" s="56"/>
      <c r="GTC37" s="56"/>
      <c r="GTD37" s="56"/>
      <c r="GTE37" s="56"/>
      <c r="GTF37" s="56"/>
      <c r="GTG37" s="56"/>
      <c r="GTH37" s="56"/>
      <c r="GTI37" s="56"/>
      <c r="GTJ37" s="56"/>
      <c r="GTK37" s="56"/>
      <c r="GTL37" s="56"/>
      <c r="GTM37" s="56"/>
      <c r="GTN37" s="56"/>
      <c r="GTO37" s="56"/>
      <c r="GTP37" s="56"/>
      <c r="GTQ37" s="56"/>
      <c r="GTR37" s="56"/>
      <c r="GTS37" s="56"/>
      <c r="GTT37" s="56"/>
      <c r="GTU37" s="56"/>
      <c r="GTV37" s="56"/>
      <c r="GTW37" s="56"/>
      <c r="GTX37" s="56"/>
      <c r="GTY37" s="56"/>
      <c r="GTZ37" s="56"/>
      <c r="GUA37" s="56"/>
      <c r="GUB37" s="56"/>
      <c r="GUC37" s="56"/>
      <c r="GUD37" s="56"/>
      <c r="GUE37" s="56"/>
      <c r="GUF37" s="56"/>
      <c r="GUG37" s="56"/>
      <c r="GUH37" s="56"/>
      <c r="GUI37" s="56"/>
      <c r="GUJ37" s="56"/>
      <c r="GUK37" s="56"/>
      <c r="GUL37" s="56"/>
      <c r="GUM37" s="56"/>
      <c r="GUN37" s="56"/>
      <c r="GUO37" s="56"/>
      <c r="GUP37" s="56"/>
      <c r="GUQ37" s="56"/>
      <c r="GUR37" s="56"/>
      <c r="GUS37" s="56"/>
      <c r="GUT37" s="56"/>
      <c r="GUU37" s="56"/>
      <c r="GUV37" s="56"/>
      <c r="GUW37" s="56"/>
      <c r="GUX37" s="56"/>
      <c r="GUY37" s="56"/>
      <c r="GUZ37" s="56"/>
      <c r="GVA37" s="56"/>
      <c r="GVB37" s="56"/>
      <c r="GVC37" s="56"/>
      <c r="GVD37" s="56"/>
      <c r="GVE37" s="56"/>
      <c r="GVF37" s="56"/>
      <c r="GVG37" s="56"/>
      <c r="GVH37" s="56"/>
      <c r="GVI37" s="56"/>
      <c r="GVJ37" s="56"/>
      <c r="GVK37" s="56"/>
      <c r="GVL37" s="56"/>
      <c r="GVM37" s="56"/>
      <c r="GVN37" s="56"/>
      <c r="GVO37" s="56"/>
      <c r="GVP37" s="56"/>
      <c r="GVQ37" s="56"/>
      <c r="GVR37" s="56"/>
      <c r="GVS37" s="56"/>
      <c r="GVT37" s="56"/>
      <c r="GVU37" s="56"/>
      <c r="GVV37" s="56"/>
      <c r="GVW37" s="56"/>
      <c r="GVX37" s="56"/>
      <c r="GVY37" s="56"/>
      <c r="GVZ37" s="56"/>
      <c r="GWA37" s="56"/>
      <c r="GWB37" s="56"/>
      <c r="GWC37" s="56"/>
      <c r="GWD37" s="56"/>
      <c r="GWE37" s="56"/>
      <c r="GWF37" s="56"/>
      <c r="GWG37" s="56"/>
      <c r="GWH37" s="56"/>
      <c r="GWI37" s="56"/>
      <c r="GWJ37" s="56"/>
      <c r="GWK37" s="56"/>
      <c r="GWL37" s="56"/>
      <c r="GWM37" s="56"/>
      <c r="GWN37" s="56"/>
      <c r="GWO37" s="56"/>
      <c r="GWP37" s="56"/>
      <c r="GWQ37" s="56"/>
      <c r="GWR37" s="56"/>
      <c r="GWS37" s="56"/>
      <c r="GWT37" s="56"/>
      <c r="GWU37" s="56"/>
      <c r="GWV37" s="56"/>
      <c r="GWW37" s="56"/>
      <c r="GWX37" s="56"/>
      <c r="GWY37" s="56"/>
      <c r="GWZ37" s="56"/>
      <c r="GXA37" s="56"/>
      <c r="GXB37" s="56"/>
      <c r="GXC37" s="56"/>
      <c r="GXD37" s="56"/>
      <c r="GXE37" s="56"/>
      <c r="GXF37" s="56"/>
      <c r="GXG37" s="56"/>
      <c r="GXH37" s="56"/>
      <c r="GXI37" s="56"/>
      <c r="GXJ37" s="56"/>
      <c r="GXK37" s="56"/>
      <c r="GXL37" s="56"/>
      <c r="GXM37" s="56"/>
      <c r="GXN37" s="56"/>
      <c r="GXO37" s="56"/>
      <c r="GXP37" s="56"/>
      <c r="GXQ37" s="56"/>
      <c r="GXR37" s="56"/>
      <c r="GXS37" s="56"/>
      <c r="GXT37" s="56"/>
      <c r="GXU37" s="56"/>
      <c r="GXV37" s="56"/>
      <c r="GXW37" s="56"/>
      <c r="GXX37" s="56"/>
      <c r="GXY37" s="56"/>
      <c r="GXZ37" s="56"/>
      <c r="GYA37" s="56"/>
      <c r="GYB37" s="56"/>
      <c r="GYC37" s="56"/>
      <c r="GYD37" s="56"/>
      <c r="GYE37" s="56"/>
      <c r="GYF37" s="56"/>
      <c r="GYG37" s="56"/>
      <c r="GYH37" s="56"/>
      <c r="GYI37" s="56"/>
      <c r="GYJ37" s="56"/>
      <c r="GYK37" s="56"/>
      <c r="GYL37" s="56"/>
      <c r="GYM37" s="56"/>
      <c r="GYN37" s="56"/>
      <c r="GYO37" s="56"/>
      <c r="GYP37" s="56"/>
      <c r="GYQ37" s="56"/>
      <c r="GYR37" s="56"/>
      <c r="GYS37" s="56"/>
      <c r="GYT37" s="56"/>
      <c r="GYU37" s="56"/>
      <c r="GYV37" s="56"/>
      <c r="GYW37" s="56"/>
      <c r="GYX37" s="56"/>
      <c r="GYY37" s="56"/>
      <c r="GYZ37" s="56"/>
      <c r="GZA37" s="56"/>
      <c r="GZB37" s="56"/>
      <c r="GZC37" s="56"/>
      <c r="GZD37" s="56"/>
      <c r="GZE37" s="56"/>
      <c r="GZF37" s="56"/>
      <c r="GZG37" s="56"/>
      <c r="GZH37" s="56"/>
      <c r="GZI37" s="56"/>
      <c r="GZJ37" s="56"/>
      <c r="GZK37" s="56"/>
      <c r="GZL37" s="56"/>
      <c r="GZM37" s="56"/>
      <c r="GZN37" s="56"/>
      <c r="GZO37" s="56"/>
      <c r="GZP37" s="56"/>
      <c r="GZQ37" s="56"/>
      <c r="GZR37" s="56"/>
      <c r="GZS37" s="56"/>
      <c r="GZT37" s="56"/>
      <c r="GZU37" s="56"/>
      <c r="GZV37" s="56"/>
      <c r="GZW37" s="56"/>
      <c r="GZX37" s="56"/>
      <c r="GZY37" s="56"/>
      <c r="GZZ37" s="56"/>
      <c r="HAA37" s="56"/>
      <c r="HAB37" s="56"/>
      <c r="HAC37" s="56"/>
      <c r="HAD37" s="56"/>
      <c r="HAE37" s="56"/>
      <c r="HAF37" s="56"/>
      <c r="HAG37" s="56"/>
      <c r="HAH37" s="56"/>
      <c r="HAI37" s="56"/>
      <c r="HAJ37" s="56"/>
      <c r="HAK37" s="56"/>
      <c r="HAL37" s="56"/>
      <c r="HAM37" s="56"/>
      <c r="HAN37" s="56"/>
      <c r="HAO37" s="56"/>
      <c r="HAP37" s="56"/>
      <c r="HAQ37" s="56"/>
      <c r="HAR37" s="56"/>
      <c r="HAS37" s="56"/>
      <c r="HAT37" s="56"/>
      <c r="HAU37" s="56"/>
      <c r="HAV37" s="56"/>
      <c r="HAW37" s="56"/>
      <c r="HAX37" s="56"/>
      <c r="HAY37" s="56"/>
      <c r="HAZ37" s="56"/>
      <c r="HBA37" s="56"/>
      <c r="HBB37" s="56"/>
      <c r="HBC37" s="56"/>
      <c r="HBD37" s="56"/>
      <c r="HBE37" s="56"/>
      <c r="HBF37" s="56"/>
      <c r="HBG37" s="56"/>
      <c r="HBH37" s="56"/>
      <c r="HBI37" s="56"/>
      <c r="HBJ37" s="56"/>
      <c r="HBK37" s="56"/>
      <c r="HBL37" s="56"/>
      <c r="HBM37" s="56"/>
      <c r="HBN37" s="56"/>
      <c r="HBO37" s="56"/>
      <c r="HBP37" s="56"/>
      <c r="HBQ37" s="56"/>
      <c r="HBR37" s="56"/>
      <c r="HBS37" s="56"/>
      <c r="HBT37" s="56"/>
      <c r="HBU37" s="56"/>
      <c r="HBV37" s="56"/>
      <c r="HBW37" s="56"/>
      <c r="HBX37" s="56"/>
      <c r="HBY37" s="56"/>
      <c r="HBZ37" s="56"/>
      <c r="HCA37" s="56"/>
      <c r="HCB37" s="56"/>
      <c r="HCC37" s="56"/>
      <c r="HCD37" s="56"/>
      <c r="HCE37" s="56"/>
      <c r="HCF37" s="56"/>
      <c r="HCG37" s="56"/>
      <c r="HCH37" s="56"/>
      <c r="HCI37" s="56"/>
      <c r="HCJ37" s="56"/>
      <c r="HCK37" s="56"/>
      <c r="HCL37" s="56"/>
      <c r="HCM37" s="56"/>
      <c r="HCN37" s="56"/>
      <c r="HCO37" s="56"/>
      <c r="HCP37" s="56"/>
      <c r="HCQ37" s="56"/>
      <c r="HCR37" s="56"/>
      <c r="HCS37" s="56"/>
      <c r="HCT37" s="56"/>
      <c r="HCU37" s="56"/>
      <c r="HCV37" s="56"/>
      <c r="HCW37" s="56"/>
      <c r="HCX37" s="56"/>
      <c r="HCY37" s="56"/>
      <c r="HCZ37" s="56"/>
      <c r="HDA37" s="56"/>
      <c r="HDB37" s="56"/>
      <c r="HDC37" s="56"/>
      <c r="HDD37" s="56"/>
      <c r="HDE37" s="56"/>
      <c r="HDF37" s="56"/>
      <c r="HDG37" s="56"/>
      <c r="HDH37" s="56"/>
      <c r="HDI37" s="56"/>
      <c r="HDJ37" s="56"/>
      <c r="HDK37" s="56"/>
      <c r="HDL37" s="56"/>
      <c r="HDM37" s="56"/>
      <c r="HDN37" s="56"/>
      <c r="HDO37" s="56"/>
      <c r="HDP37" s="56"/>
      <c r="HDQ37" s="56"/>
      <c r="HDR37" s="56"/>
      <c r="HDS37" s="56"/>
      <c r="HDT37" s="56"/>
      <c r="HDU37" s="56"/>
      <c r="HDV37" s="56"/>
      <c r="HDW37" s="56"/>
      <c r="HDX37" s="56"/>
      <c r="HDY37" s="56"/>
      <c r="HDZ37" s="56"/>
      <c r="HEA37" s="56"/>
      <c r="HEB37" s="56"/>
      <c r="HEC37" s="56"/>
      <c r="HED37" s="56"/>
      <c r="HEE37" s="56"/>
      <c r="HEF37" s="56"/>
      <c r="HEG37" s="56"/>
      <c r="HEH37" s="56"/>
      <c r="HEI37" s="56"/>
      <c r="HEJ37" s="56"/>
      <c r="HEK37" s="56"/>
      <c r="HEL37" s="56"/>
      <c r="HEM37" s="56"/>
      <c r="HEN37" s="56"/>
      <c r="HEO37" s="56"/>
      <c r="HEP37" s="56"/>
      <c r="HEQ37" s="56"/>
      <c r="HER37" s="56"/>
      <c r="HES37" s="56"/>
      <c r="HET37" s="56"/>
      <c r="HEU37" s="56"/>
      <c r="HEV37" s="56"/>
      <c r="HEW37" s="56"/>
      <c r="HEX37" s="56"/>
      <c r="HEY37" s="56"/>
      <c r="HEZ37" s="56"/>
      <c r="HFA37" s="56"/>
      <c r="HFB37" s="56"/>
      <c r="HFC37" s="56"/>
      <c r="HFD37" s="56"/>
      <c r="HFE37" s="56"/>
      <c r="HFF37" s="56"/>
      <c r="HFG37" s="56"/>
      <c r="HFH37" s="56"/>
      <c r="HFI37" s="56"/>
      <c r="HFJ37" s="56"/>
      <c r="HFK37" s="56"/>
      <c r="HFL37" s="56"/>
      <c r="HFM37" s="56"/>
      <c r="HFN37" s="56"/>
      <c r="HFO37" s="56"/>
      <c r="HFP37" s="56"/>
      <c r="HFQ37" s="56"/>
      <c r="HFR37" s="56"/>
      <c r="HFS37" s="56"/>
      <c r="HFT37" s="56"/>
      <c r="HFU37" s="56"/>
      <c r="HFV37" s="56"/>
      <c r="HFW37" s="56"/>
      <c r="HFX37" s="56"/>
      <c r="HFY37" s="56"/>
      <c r="HFZ37" s="56"/>
      <c r="HGA37" s="56"/>
      <c r="HGB37" s="56"/>
      <c r="HGC37" s="56"/>
      <c r="HGD37" s="56"/>
      <c r="HGE37" s="56"/>
      <c r="HGF37" s="56"/>
      <c r="HGG37" s="56"/>
      <c r="HGH37" s="56"/>
      <c r="HGI37" s="56"/>
      <c r="HGJ37" s="56"/>
      <c r="HGK37" s="56"/>
      <c r="HGL37" s="56"/>
      <c r="HGM37" s="56"/>
      <c r="HGN37" s="56"/>
      <c r="HGO37" s="56"/>
      <c r="HGP37" s="56"/>
      <c r="HGQ37" s="56"/>
      <c r="HGR37" s="56"/>
      <c r="HGS37" s="56"/>
      <c r="HGT37" s="56"/>
      <c r="HGU37" s="56"/>
      <c r="HGV37" s="56"/>
      <c r="HGW37" s="56"/>
      <c r="HGX37" s="56"/>
      <c r="HGY37" s="56"/>
      <c r="HGZ37" s="56"/>
      <c r="HHA37" s="56"/>
      <c r="HHB37" s="56"/>
      <c r="HHC37" s="56"/>
      <c r="HHD37" s="56"/>
      <c r="HHE37" s="56"/>
      <c r="HHF37" s="56"/>
      <c r="HHG37" s="56"/>
      <c r="HHH37" s="56"/>
      <c r="HHI37" s="56"/>
      <c r="HHJ37" s="56"/>
      <c r="HHK37" s="56"/>
      <c r="HHL37" s="56"/>
      <c r="HHM37" s="56"/>
      <c r="HHN37" s="56"/>
      <c r="HHO37" s="56"/>
      <c r="HHP37" s="56"/>
      <c r="HHQ37" s="56"/>
      <c r="HHR37" s="56"/>
      <c r="HHS37" s="56"/>
      <c r="HHT37" s="56"/>
      <c r="HHU37" s="56"/>
      <c r="HHV37" s="56"/>
      <c r="HHW37" s="56"/>
      <c r="HHX37" s="56"/>
      <c r="HHY37" s="56"/>
      <c r="HHZ37" s="56"/>
      <c r="HIA37" s="56"/>
      <c r="HIB37" s="56"/>
      <c r="HIC37" s="56"/>
      <c r="HID37" s="56"/>
      <c r="HIE37" s="56"/>
      <c r="HIF37" s="56"/>
      <c r="HIG37" s="56"/>
      <c r="HIH37" s="56"/>
      <c r="HII37" s="56"/>
      <c r="HIJ37" s="56"/>
      <c r="HIK37" s="56"/>
      <c r="HIL37" s="56"/>
      <c r="HIM37" s="56"/>
      <c r="HIN37" s="56"/>
      <c r="HIO37" s="56"/>
      <c r="HIP37" s="56"/>
      <c r="HIQ37" s="56"/>
      <c r="HIR37" s="56"/>
      <c r="HIS37" s="56"/>
      <c r="HIT37" s="56"/>
      <c r="HIU37" s="56"/>
      <c r="HIV37" s="56"/>
      <c r="HIW37" s="56"/>
      <c r="HIX37" s="56"/>
      <c r="HIY37" s="56"/>
      <c r="HIZ37" s="56"/>
      <c r="HJA37" s="56"/>
      <c r="HJB37" s="56"/>
      <c r="HJC37" s="56"/>
      <c r="HJD37" s="56"/>
      <c r="HJE37" s="56"/>
      <c r="HJF37" s="56"/>
      <c r="HJG37" s="56"/>
      <c r="HJH37" s="56"/>
      <c r="HJI37" s="56"/>
      <c r="HJJ37" s="56"/>
      <c r="HJK37" s="56"/>
      <c r="HJL37" s="56"/>
      <c r="HJM37" s="56"/>
      <c r="HJN37" s="56"/>
      <c r="HJO37" s="56"/>
      <c r="HJP37" s="56"/>
      <c r="HJQ37" s="56"/>
      <c r="HJR37" s="56"/>
      <c r="HJS37" s="56"/>
      <c r="HJT37" s="56"/>
      <c r="HJU37" s="56"/>
      <c r="HJV37" s="56"/>
      <c r="HJW37" s="56"/>
      <c r="HJX37" s="56"/>
      <c r="HJY37" s="56"/>
      <c r="HJZ37" s="56"/>
      <c r="HKA37" s="56"/>
      <c r="HKB37" s="56"/>
      <c r="HKC37" s="56"/>
      <c r="HKD37" s="56"/>
      <c r="HKE37" s="56"/>
      <c r="HKF37" s="56"/>
      <c r="HKG37" s="56"/>
      <c r="HKH37" s="56"/>
      <c r="HKI37" s="56"/>
      <c r="HKJ37" s="56"/>
      <c r="HKK37" s="56"/>
      <c r="HKL37" s="56"/>
      <c r="HKM37" s="56"/>
      <c r="HKN37" s="56"/>
      <c r="HKO37" s="56"/>
      <c r="HKP37" s="56"/>
      <c r="HKQ37" s="56"/>
      <c r="HKR37" s="56"/>
      <c r="HKS37" s="56"/>
      <c r="HKT37" s="56"/>
      <c r="HKU37" s="56"/>
      <c r="HKV37" s="56"/>
      <c r="HKW37" s="56"/>
      <c r="HKX37" s="56"/>
      <c r="HKY37" s="56"/>
      <c r="HKZ37" s="56"/>
      <c r="HLA37" s="56"/>
      <c r="HLB37" s="56"/>
      <c r="HLC37" s="56"/>
      <c r="HLD37" s="56"/>
      <c r="HLE37" s="56"/>
      <c r="HLF37" s="56"/>
      <c r="HLG37" s="56"/>
      <c r="HLH37" s="56"/>
      <c r="HLI37" s="56"/>
      <c r="HLJ37" s="56"/>
      <c r="HLK37" s="56"/>
      <c r="HLL37" s="56"/>
      <c r="HLM37" s="56"/>
      <c r="HLN37" s="56"/>
      <c r="HLO37" s="56"/>
      <c r="HLP37" s="56"/>
      <c r="HLQ37" s="56"/>
      <c r="HLR37" s="56"/>
      <c r="HLS37" s="56"/>
      <c r="HLT37" s="56"/>
      <c r="HLU37" s="56"/>
      <c r="HLV37" s="56"/>
      <c r="HLW37" s="56"/>
      <c r="HLX37" s="56"/>
      <c r="HLY37" s="56"/>
      <c r="HLZ37" s="56"/>
      <c r="HMA37" s="56"/>
      <c r="HMB37" s="56"/>
      <c r="HMC37" s="56"/>
      <c r="HMD37" s="56"/>
      <c r="HME37" s="56"/>
      <c r="HMF37" s="56"/>
      <c r="HMG37" s="56"/>
      <c r="HMH37" s="56"/>
      <c r="HMI37" s="56"/>
      <c r="HMJ37" s="56"/>
      <c r="HMK37" s="56"/>
      <c r="HML37" s="56"/>
      <c r="HMM37" s="56"/>
      <c r="HMN37" s="56"/>
      <c r="HMO37" s="56"/>
      <c r="HMP37" s="56"/>
      <c r="HMQ37" s="56"/>
      <c r="HMR37" s="56"/>
      <c r="HMS37" s="56"/>
      <c r="HMT37" s="56"/>
      <c r="HMU37" s="56"/>
      <c r="HMV37" s="56"/>
      <c r="HMW37" s="56"/>
      <c r="HMX37" s="56"/>
      <c r="HMY37" s="56"/>
      <c r="HMZ37" s="56"/>
      <c r="HNA37" s="56"/>
      <c r="HNB37" s="56"/>
      <c r="HNC37" s="56"/>
      <c r="HND37" s="56"/>
      <c r="HNE37" s="56"/>
      <c r="HNF37" s="56"/>
      <c r="HNG37" s="56"/>
      <c r="HNH37" s="56"/>
      <c r="HNI37" s="56"/>
      <c r="HNJ37" s="56"/>
      <c r="HNK37" s="56"/>
      <c r="HNL37" s="56"/>
      <c r="HNM37" s="56"/>
      <c r="HNN37" s="56"/>
      <c r="HNO37" s="56"/>
      <c r="HNP37" s="56"/>
      <c r="HNQ37" s="56"/>
      <c r="HNR37" s="56"/>
      <c r="HNS37" s="56"/>
      <c r="HNT37" s="56"/>
      <c r="HNU37" s="56"/>
      <c r="HNV37" s="56"/>
      <c r="HNW37" s="56"/>
      <c r="HNX37" s="56"/>
      <c r="HNY37" s="56"/>
      <c r="HNZ37" s="56"/>
      <c r="HOA37" s="56"/>
      <c r="HOB37" s="56"/>
      <c r="HOC37" s="56"/>
      <c r="HOD37" s="56"/>
      <c r="HOE37" s="56"/>
      <c r="HOF37" s="56"/>
      <c r="HOG37" s="56"/>
      <c r="HOH37" s="56"/>
      <c r="HOI37" s="56"/>
      <c r="HOJ37" s="56"/>
      <c r="HOK37" s="56"/>
      <c r="HOL37" s="56"/>
      <c r="HOM37" s="56"/>
      <c r="HON37" s="56"/>
      <c r="HOO37" s="56"/>
      <c r="HOP37" s="56"/>
      <c r="HOQ37" s="56"/>
      <c r="HOR37" s="56"/>
      <c r="HOS37" s="56"/>
      <c r="HOT37" s="56"/>
      <c r="HOU37" s="56"/>
      <c r="HOV37" s="56"/>
      <c r="HOW37" s="56"/>
      <c r="HOX37" s="56"/>
      <c r="HOY37" s="56"/>
      <c r="HOZ37" s="56"/>
      <c r="HPA37" s="56"/>
      <c r="HPB37" s="56"/>
      <c r="HPC37" s="56"/>
      <c r="HPD37" s="56"/>
      <c r="HPE37" s="56"/>
      <c r="HPF37" s="56"/>
      <c r="HPG37" s="56"/>
      <c r="HPH37" s="56"/>
      <c r="HPI37" s="56"/>
      <c r="HPJ37" s="56"/>
      <c r="HPK37" s="56"/>
      <c r="HPL37" s="56"/>
      <c r="HPM37" s="56"/>
      <c r="HPN37" s="56"/>
      <c r="HPO37" s="56"/>
      <c r="HPP37" s="56"/>
      <c r="HPQ37" s="56"/>
      <c r="HPR37" s="56"/>
      <c r="HPS37" s="56"/>
      <c r="HPT37" s="56"/>
      <c r="HPU37" s="56"/>
      <c r="HPV37" s="56"/>
      <c r="HPW37" s="56"/>
      <c r="HPX37" s="56"/>
      <c r="HPY37" s="56"/>
      <c r="HPZ37" s="56"/>
      <c r="HQA37" s="56"/>
      <c r="HQB37" s="56"/>
      <c r="HQC37" s="56"/>
      <c r="HQD37" s="56"/>
      <c r="HQE37" s="56"/>
      <c r="HQF37" s="56"/>
      <c r="HQG37" s="56"/>
      <c r="HQH37" s="56"/>
      <c r="HQI37" s="56"/>
      <c r="HQJ37" s="56"/>
      <c r="HQK37" s="56"/>
      <c r="HQL37" s="56"/>
      <c r="HQM37" s="56"/>
      <c r="HQN37" s="56"/>
      <c r="HQO37" s="56"/>
      <c r="HQP37" s="56"/>
      <c r="HQQ37" s="56"/>
      <c r="HQR37" s="56"/>
      <c r="HQS37" s="56"/>
      <c r="HQT37" s="56"/>
      <c r="HQU37" s="56"/>
      <c r="HQV37" s="56"/>
      <c r="HQW37" s="56"/>
      <c r="HQX37" s="56"/>
      <c r="HQY37" s="56"/>
      <c r="HQZ37" s="56"/>
      <c r="HRA37" s="56"/>
      <c r="HRB37" s="56"/>
      <c r="HRC37" s="56"/>
      <c r="HRD37" s="56"/>
      <c r="HRE37" s="56"/>
      <c r="HRF37" s="56"/>
      <c r="HRG37" s="56"/>
      <c r="HRH37" s="56"/>
      <c r="HRI37" s="56"/>
      <c r="HRJ37" s="56"/>
      <c r="HRK37" s="56"/>
      <c r="HRL37" s="56"/>
      <c r="HRM37" s="56"/>
      <c r="HRN37" s="56"/>
      <c r="HRO37" s="56"/>
      <c r="HRP37" s="56"/>
      <c r="HRQ37" s="56"/>
      <c r="HRR37" s="56"/>
      <c r="HRS37" s="56"/>
      <c r="HRT37" s="56"/>
      <c r="HRU37" s="56"/>
      <c r="HRV37" s="56"/>
      <c r="HRW37" s="56"/>
      <c r="HRX37" s="56"/>
      <c r="HRY37" s="56"/>
      <c r="HRZ37" s="56"/>
      <c r="HSA37" s="56"/>
      <c r="HSB37" s="56"/>
      <c r="HSC37" s="56"/>
      <c r="HSD37" s="56"/>
      <c r="HSE37" s="56"/>
      <c r="HSF37" s="56"/>
      <c r="HSG37" s="56"/>
      <c r="HSH37" s="56"/>
      <c r="HSI37" s="56"/>
      <c r="HSJ37" s="56"/>
      <c r="HSK37" s="56"/>
      <c r="HSL37" s="56"/>
      <c r="HSM37" s="56"/>
      <c r="HSN37" s="56"/>
      <c r="HSO37" s="56"/>
      <c r="HSP37" s="56"/>
      <c r="HSQ37" s="56"/>
      <c r="HSR37" s="56"/>
      <c r="HSS37" s="56"/>
      <c r="HST37" s="56"/>
      <c r="HSU37" s="56"/>
      <c r="HSV37" s="56"/>
      <c r="HSW37" s="56"/>
      <c r="HSX37" s="56"/>
      <c r="HSY37" s="56"/>
      <c r="HSZ37" s="56"/>
      <c r="HTA37" s="56"/>
      <c r="HTB37" s="56"/>
      <c r="HTC37" s="56"/>
      <c r="HTD37" s="56"/>
      <c r="HTE37" s="56"/>
      <c r="HTF37" s="56"/>
      <c r="HTG37" s="56"/>
      <c r="HTH37" s="56"/>
      <c r="HTI37" s="56"/>
      <c r="HTJ37" s="56"/>
      <c r="HTK37" s="56"/>
      <c r="HTL37" s="56"/>
      <c r="HTM37" s="56"/>
      <c r="HTN37" s="56"/>
      <c r="HTO37" s="56"/>
      <c r="HTP37" s="56"/>
      <c r="HTQ37" s="56"/>
      <c r="HTR37" s="56"/>
      <c r="HTS37" s="56"/>
      <c r="HTT37" s="56"/>
      <c r="HTU37" s="56"/>
      <c r="HTV37" s="56"/>
      <c r="HTW37" s="56"/>
      <c r="HTX37" s="56"/>
      <c r="HTY37" s="56"/>
      <c r="HTZ37" s="56"/>
      <c r="HUA37" s="56"/>
      <c r="HUB37" s="56"/>
      <c r="HUC37" s="56"/>
      <c r="HUD37" s="56"/>
      <c r="HUE37" s="56"/>
      <c r="HUF37" s="56"/>
      <c r="HUG37" s="56"/>
      <c r="HUH37" s="56"/>
      <c r="HUI37" s="56"/>
      <c r="HUJ37" s="56"/>
      <c r="HUK37" s="56"/>
      <c r="HUL37" s="56"/>
      <c r="HUM37" s="56"/>
      <c r="HUN37" s="56"/>
      <c r="HUO37" s="56"/>
      <c r="HUP37" s="56"/>
      <c r="HUQ37" s="56"/>
      <c r="HUR37" s="56"/>
      <c r="HUS37" s="56"/>
      <c r="HUT37" s="56"/>
      <c r="HUU37" s="56"/>
      <c r="HUV37" s="56"/>
      <c r="HUW37" s="56"/>
      <c r="HUX37" s="56"/>
      <c r="HUY37" s="56"/>
      <c r="HUZ37" s="56"/>
      <c r="HVA37" s="56"/>
      <c r="HVB37" s="56"/>
      <c r="HVC37" s="56"/>
      <c r="HVD37" s="56"/>
      <c r="HVE37" s="56"/>
      <c r="HVF37" s="56"/>
      <c r="HVG37" s="56"/>
      <c r="HVH37" s="56"/>
      <c r="HVI37" s="56"/>
      <c r="HVJ37" s="56"/>
      <c r="HVK37" s="56"/>
      <c r="HVL37" s="56"/>
      <c r="HVM37" s="56"/>
      <c r="HVN37" s="56"/>
      <c r="HVO37" s="56"/>
      <c r="HVP37" s="56"/>
      <c r="HVQ37" s="56"/>
      <c r="HVR37" s="56"/>
      <c r="HVS37" s="56"/>
      <c r="HVT37" s="56"/>
      <c r="HVU37" s="56"/>
      <c r="HVV37" s="56"/>
      <c r="HVW37" s="56"/>
      <c r="HVX37" s="56"/>
      <c r="HVY37" s="56"/>
      <c r="HVZ37" s="56"/>
      <c r="HWA37" s="56"/>
      <c r="HWB37" s="56"/>
      <c r="HWC37" s="56"/>
      <c r="HWD37" s="56"/>
      <c r="HWE37" s="56"/>
      <c r="HWF37" s="56"/>
      <c r="HWG37" s="56"/>
      <c r="HWH37" s="56"/>
      <c r="HWI37" s="56"/>
      <c r="HWJ37" s="56"/>
      <c r="HWK37" s="56"/>
      <c r="HWL37" s="56"/>
      <c r="HWM37" s="56"/>
      <c r="HWN37" s="56"/>
      <c r="HWO37" s="56"/>
      <c r="HWP37" s="56"/>
      <c r="HWQ37" s="56"/>
      <c r="HWR37" s="56"/>
      <c r="HWS37" s="56"/>
      <c r="HWT37" s="56"/>
      <c r="HWU37" s="56"/>
      <c r="HWV37" s="56"/>
      <c r="HWW37" s="56"/>
      <c r="HWX37" s="56"/>
      <c r="HWY37" s="56"/>
      <c r="HWZ37" s="56"/>
      <c r="HXA37" s="56"/>
      <c r="HXB37" s="56"/>
      <c r="HXC37" s="56"/>
      <c r="HXD37" s="56"/>
      <c r="HXE37" s="56"/>
      <c r="HXF37" s="56"/>
      <c r="HXG37" s="56"/>
      <c r="HXH37" s="56"/>
      <c r="HXI37" s="56"/>
      <c r="HXJ37" s="56"/>
      <c r="HXK37" s="56"/>
      <c r="HXL37" s="56"/>
      <c r="HXM37" s="56"/>
      <c r="HXN37" s="56"/>
      <c r="HXO37" s="56"/>
      <c r="HXP37" s="56"/>
      <c r="HXQ37" s="56"/>
      <c r="HXR37" s="56"/>
      <c r="HXS37" s="56"/>
      <c r="HXT37" s="56"/>
      <c r="HXU37" s="56"/>
      <c r="HXV37" s="56"/>
      <c r="HXW37" s="56"/>
      <c r="HXX37" s="56"/>
      <c r="HXY37" s="56"/>
      <c r="HXZ37" s="56"/>
      <c r="HYA37" s="56"/>
      <c r="HYB37" s="56"/>
      <c r="HYC37" s="56"/>
      <c r="HYD37" s="56"/>
      <c r="HYE37" s="56"/>
      <c r="HYF37" s="56"/>
      <c r="HYG37" s="56"/>
      <c r="HYH37" s="56"/>
      <c r="HYI37" s="56"/>
      <c r="HYJ37" s="56"/>
      <c r="HYK37" s="56"/>
      <c r="HYL37" s="56"/>
      <c r="HYM37" s="56"/>
      <c r="HYN37" s="56"/>
      <c r="HYO37" s="56"/>
      <c r="HYP37" s="56"/>
      <c r="HYQ37" s="56"/>
      <c r="HYR37" s="56"/>
      <c r="HYS37" s="56"/>
      <c r="HYT37" s="56"/>
      <c r="HYU37" s="56"/>
      <c r="HYV37" s="56"/>
      <c r="HYW37" s="56"/>
      <c r="HYX37" s="56"/>
      <c r="HYY37" s="56"/>
      <c r="HYZ37" s="56"/>
      <c r="HZA37" s="56"/>
      <c r="HZB37" s="56"/>
      <c r="HZC37" s="56"/>
      <c r="HZD37" s="56"/>
      <c r="HZE37" s="56"/>
      <c r="HZF37" s="56"/>
      <c r="HZG37" s="56"/>
      <c r="HZH37" s="56"/>
      <c r="HZI37" s="56"/>
      <c r="HZJ37" s="56"/>
      <c r="HZK37" s="56"/>
      <c r="HZL37" s="56"/>
      <c r="HZM37" s="56"/>
      <c r="HZN37" s="56"/>
      <c r="HZO37" s="56"/>
      <c r="HZP37" s="56"/>
      <c r="HZQ37" s="56"/>
      <c r="HZR37" s="56"/>
      <c r="HZS37" s="56"/>
      <c r="HZT37" s="56"/>
      <c r="HZU37" s="56"/>
      <c r="HZV37" s="56"/>
      <c r="HZW37" s="56"/>
      <c r="HZX37" s="56"/>
      <c r="HZY37" s="56"/>
      <c r="HZZ37" s="56"/>
      <c r="IAA37" s="56"/>
      <c r="IAB37" s="56"/>
      <c r="IAC37" s="56"/>
      <c r="IAD37" s="56"/>
      <c r="IAE37" s="56"/>
      <c r="IAF37" s="56"/>
      <c r="IAG37" s="56"/>
      <c r="IAH37" s="56"/>
      <c r="IAI37" s="56"/>
      <c r="IAJ37" s="56"/>
      <c r="IAK37" s="56"/>
      <c r="IAL37" s="56"/>
      <c r="IAM37" s="56"/>
      <c r="IAN37" s="56"/>
      <c r="IAO37" s="56"/>
      <c r="IAP37" s="56"/>
      <c r="IAQ37" s="56"/>
      <c r="IAR37" s="56"/>
      <c r="IAS37" s="56"/>
      <c r="IAT37" s="56"/>
      <c r="IAU37" s="56"/>
      <c r="IAV37" s="56"/>
      <c r="IAW37" s="56"/>
      <c r="IAX37" s="56"/>
      <c r="IAY37" s="56"/>
      <c r="IAZ37" s="56"/>
      <c r="IBA37" s="56"/>
      <c r="IBB37" s="56"/>
      <c r="IBC37" s="56"/>
      <c r="IBD37" s="56"/>
      <c r="IBE37" s="56"/>
      <c r="IBF37" s="56"/>
      <c r="IBG37" s="56"/>
      <c r="IBH37" s="56"/>
      <c r="IBI37" s="56"/>
      <c r="IBJ37" s="56"/>
      <c r="IBK37" s="56"/>
      <c r="IBL37" s="56"/>
      <c r="IBM37" s="56"/>
      <c r="IBN37" s="56"/>
      <c r="IBO37" s="56"/>
      <c r="IBP37" s="56"/>
      <c r="IBQ37" s="56"/>
      <c r="IBR37" s="56"/>
      <c r="IBS37" s="56"/>
      <c r="IBT37" s="56"/>
      <c r="IBU37" s="56"/>
      <c r="IBV37" s="56"/>
      <c r="IBW37" s="56"/>
      <c r="IBX37" s="56"/>
      <c r="IBY37" s="56"/>
      <c r="IBZ37" s="56"/>
      <c r="ICA37" s="56"/>
      <c r="ICB37" s="56"/>
      <c r="ICC37" s="56"/>
      <c r="ICD37" s="56"/>
      <c r="ICE37" s="56"/>
      <c r="ICF37" s="56"/>
      <c r="ICG37" s="56"/>
      <c r="ICH37" s="56"/>
      <c r="ICI37" s="56"/>
      <c r="ICJ37" s="56"/>
      <c r="ICK37" s="56"/>
      <c r="ICL37" s="56"/>
      <c r="ICM37" s="56"/>
      <c r="ICN37" s="56"/>
      <c r="ICO37" s="56"/>
      <c r="ICP37" s="56"/>
      <c r="ICQ37" s="56"/>
      <c r="ICR37" s="56"/>
      <c r="ICS37" s="56"/>
      <c r="ICT37" s="56"/>
      <c r="ICU37" s="56"/>
      <c r="ICV37" s="56"/>
      <c r="ICW37" s="56"/>
      <c r="ICX37" s="56"/>
      <c r="ICY37" s="56"/>
      <c r="ICZ37" s="56"/>
      <c r="IDA37" s="56"/>
      <c r="IDB37" s="56"/>
      <c r="IDC37" s="56"/>
      <c r="IDD37" s="56"/>
      <c r="IDE37" s="56"/>
      <c r="IDF37" s="56"/>
      <c r="IDG37" s="56"/>
      <c r="IDH37" s="56"/>
      <c r="IDI37" s="56"/>
      <c r="IDJ37" s="56"/>
      <c r="IDK37" s="56"/>
      <c r="IDL37" s="56"/>
      <c r="IDM37" s="56"/>
      <c r="IDN37" s="56"/>
      <c r="IDO37" s="56"/>
      <c r="IDP37" s="56"/>
      <c r="IDQ37" s="56"/>
      <c r="IDR37" s="56"/>
      <c r="IDS37" s="56"/>
      <c r="IDT37" s="56"/>
      <c r="IDU37" s="56"/>
      <c r="IDV37" s="56"/>
      <c r="IDW37" s="56"/>
      <c r="IDX37" s="56"/>
      <c r="IDY37" s="56"/>
      <c r="IDZ37" s="56"/>
      <c r="IEA37" s="56"/>
      <c r="IEB37" s="56"/>
      <c r="IEC37" s="56"/>
      <c r="IED37" s="56"/>
      <c r="IEE37" s="56"/>
      <c r="IEF37" s="56"/>
      <c r="IEG37" s="56"/>
      <c r="IEH37" s="56"/>
      <c r="IEI37" s="56"/>
      <c r="IEJ37" s="56"/>
      <c r="IEK37" s="56"/>
      <c r="IEL37" s="56"/>
      <c r="IEM37" s="56"/>
      <c r="IEN37" s="56"/>
      <c r="IEO37" s="56"/>
      <c r="IEP37" s="56"/>
      <c r="IEQ37" s="56"/>
      <c r="IER37" s="56"/>
      <c r="IES37" s="56"/>
      <c r="IET37" s="56"/>
      <c r="IEU37" s="56"/>
      <c r="IEV37" s="56"/>
      <c r="IEW37" s="56"/>
      <c r="IEX37" s="56"/>
      <c r="IEY37" s="56"/>
      <c r="IEZ37" s="56"/>
      <c r="IFA37" s="56"/>
      <c r="IFB37" s="56"/>
      <c r="IFC37" s="56"/>
      <c r="IFD37" s="56"/>
      <c r="IFE37" s="56"/>
      <c r="IFF37" s="56"/>
      <c r="IFG37" s="56"/>
      <c r="IFH37" s="56"/>
      <c r="IFI37" s="56"/>
      <c r="IFJ37" s="56"/>
      <c r="IFK37" s="56"/>
      <c r="IFL37" s="56"/>
      <c r="IFM37" s="56"/>
      <c r="IFN37" s="56"/>
      <c r="IFO37" s="56"/>
      <c r="IFP37" s="56"/>
      <c r="IFQ37" s="56"/>
      <c r="IFR37" s="56"/>
      <c r="IFS37" s="56"/>
      <c r="IFT37" s="56"/>
      <c r="IFU37" s="56"/>
      <c r="IFV37" s="56"/>
      <c r="IFW37" s="56"/>
      <c r="IFX37" s="56"/>
      <c r="IFY37" s="56"/>
      <c r="IFZ37" s="56"/>
      <c r="IGA37" s="56"/>
      <c r="IGB37" s="56"/>
      <c r="IGC37" s="56"/>
      <c r="IGD37" s="56"/>
      <c r="IGE37" s="56"/>
      <c r="IGF37" s="56"/>
      <c r="IGG37" s="56"/>
      <c r="IGH37" s="56"/>
      <c r="IGI37" s="56"/>
      <c r="IGJ37" s="56"/>
      <c r="IGK37" s="56"/>
      <c r="IGL37" s="56"/>
      <c r="IGM37" s="56"/>
      <c r="IGN37" s="56"/>
      <c r="IGO37" s="56"/>
      <c r="IGP37" s="56"/>
      <c r="IGQ37" s="56"/>
      <c r="IGR37" s="56"/>
      <c r="IGS37" s="56"/>
      <c r="IGT37" s="56"/>
      <c r="IGU37" s="56"/>
      <c r="IGV37" s="56"/>
      <c r="IGW37" s="56"/>
      <c r="IGX37" s="56"/>
      <c r="IGY37" s="56"/>
      <c r="IGZ37" s="56"/>
      <c r="IHA37" s="56"/>
      <c r="IHB37" s="56"/>
      <c r="IHC37" s="56"/>
      <c r="IHD37" s="56"/>
      <c r="IHE37" s="56"/>
      <c r="IHF37" s="56"/>
      <c r="IHG37" s="56"/>
      <c r="IHH37" s="56"/>
      <c r="IHI37" s="56"/>
      <c r="IHJ37" s="56"/>
      <c r="IHK37" s="56"/>
      <c r="IHL37" s="56"/>
      <c r="IHM37" s="56"/>
      <c r="IHN37" s="56"/>
      <c r="IHO37" s="56"/>
      <c r="IHP37" s="56"/>
      <c r="IHQ37" s="56"/>
      <c r="IHR37" s="56"/>
      <c r="IHS37" s="56"/>
      <c r="IHT37" s="56"/>
      <c r="IHU37" s="56"/>
      <c r="IHV37" s="56"/>
      <c r="IHW37" s="56"/>
      <c r="IHX37" s="56"/>
      <c r="IHY37" s="56"/>
      <c r="IHZ37" s="56"/>
      <c r="IIA37" s="56"/>
      <c r="IIB37" s="56"/>
      <c r="IIC37" s="56"/>
      <c r="IID37" s="56"/>
      <c r="IIE37" s="56"/>
      <c r="IIF37" s="56"/>
      <c r="IIG37" s="56"/>
      <c r="IIH37" s="56"/>
      <c r="III37" s="56"/>
      <c r="IIJ37" s="56"/>
      <c r="IIK37" s="56"/>
      <c r="IIL37" s="56"/>
      <c r="IIM37" s="56"/>
      <c r="IIN37" s="56"/>
      <c r="IIO37" s="56"/>
      <c r="IIP37" s="56"/>
      <c r="IIQ37" s="56"/>
      <c r="IIR37" s="56"/>
      <c r="IIS37" s="56"/>
      <c r="IIT37" s="56"/>
      <c r="IIU37" s="56"/>
      <c r="IIV37" s="56"/>
      <c r="IIW37" s="56"/>
      <c r="IIX37" s="56"/>
      <c r="IIY37" s="56"/>
      <c r="IIZ37" s="56"/>
      <c r="IJA37" s="56"/>
      <c r="IJB37" s="56"/>
      <c r="IJC37" s="56"/>
      <c r="IJD37" s="56"/>
      <c r="IJE37" s="56"/>
      <c r="IJF37" s="56"/>
      <c r="IJG37" s="56"/>
      <c r="IJH37" s="56"/>
      <c r="IJI37" s="56"/>
      <c r="IJJ37" s="56"/>
      <c r="IJK37" s="56"/>
      <c r="IJL37" s="56"/>
      <c r="IJM37" s="56"/>
      <c r="IJN37" s="56"/>
      <c r="IJO37" s="56"/>
      <c r="IJP37" s="56"/>
      <c r="IJQ37" s="56"/>
      <c r="IJR37" s="56"/>
      <c r="IJS37" s="56"/>
      <c r="IJT37" s="56"/>
      <c r="IJU37" s="56"/>
      <c r="IJV37" s="56"/>
      <c r="IJW37" s="56"/>
      <c r="IJX37" s="56"/>
      <c r="IJY37" s="56"/>
      <c r="IJZ37" s="56"/>
      <c r="IKA37" s="56"/>
      <c r="IKB37" s="56"/>
      <c r="IKC37" s="56"/>
      <c r="IKD37" s="56"/>
      <c r="IKE37" s="56"/>
      <c r="IKF37" s="56"/>
      <c r="IKG37" s="56"/>
      <c r="IKH37" s="56"/>
      <c r="IKI37" s="56"/>
      <c r="IKJ37" s="56"/>
      <c r="IKK37" s="56"/>
      <c r="IKL37" s="56"/>
      <c r="IKM37" s="56"/>
      <c r="IKN37" s="56"/>
      <c r="IKO37" s="56"/>
      <c r="IKP37" s="56"/>
      <c r="IKQ37" s="56"/>
      <c r="IKR37" s="56"/>
      <c r="IKS37" s="56"/>
      <c r="IKT37" s="56"/>
      <c r="IKU37" s="56"/>
      <c r="IKV37" s="56"/>
      <c r="IKW37" s="56"/>
      <c r="IKX37" s="56"/>
      <c r="IKY37" s="56"/>
      <c r="IKZ37" s="56"/>
      <c r="ILA37" s="56"/>
      <c r="ILB37" s="56"/>
      <c r="ILC37" s="56"/>
      <c r="ILD37" s="56"/>
      <c r="ILE37" s="56"/>
      <c r="ILF37" s="56"/>
      <c r="ILG37" s="56"/>
      <c r="ILH37" s="56"/>
      <c r="ILI37" s="56"/>
      <c r="ILJ37" s="56"/>
      <c r="ILK37" s="56"/>
      <c r="ILL37" s="56"/>
      <c r="ILM37" s="56"/>
      <c r="ILN37" s="56"/>
      <c r="ILO37" s="56"/>
      <c r="ILP37" s="56"/>
      <c r="ILQ37" s="56"/>
      <c r="ILR37" s="56"/>
      <c r="ILS37" s="56"/>
      <c r="ILT37" s="56"/>
      <c r="ILU37" s="56"/>
      <c r="ILV37" s="56"/>
      <c r="ILW37" s="56"/>
      <c r="ILX37" s="56"/>
      <c r="ILY37" s="56"/>
      <c r="ILZ37" s="56"/>
      <c r="IMA37" s="56"/>
      <c r="IMB37" s="56"/>
      <c r="IMC37" s="56"/>
      <c r="IMD37" s="56"/>
      <c r="IME37" s="56"/>
      <c r="IMF37" s="56"/>
      <c r="IMG37" s="56"/>
      <c r="IMH37" s="56"/>
      <c r="IMI37" s="56"/>
      <c r="IMJ37" s="56"/>
      <c r="IMK37" s="56"/>
      <c r="IML37" s="56"/>
      <c r="IMM37" s="56"/>
      <c r="IMN37" s="56"/>
      <c r="IMO37" s="56"/>
      <c r="IMP37" s="56"/>
      <c r="IMQ37" s="56"/>
      <c r="IMR37" s="56"/>
      <c r="IMS37" s="56"/>
      <c r="IMT37" s="56"/>
      <c r="IMU37" s="56"/>
      <c r="IMV37" s="56"/>
      <c r="IMW37" s="56"/>
      <c r="IMX37" s="56"/>
      <c r="IMY37" s="56"/>
      <c r="IMZ37" s="56"/>
      <c r="INA37" s="56"/>
      <c r="INB37" s="56"/>
      <c r="INC37" s="56"/>
      <c r="IND37" s="56"/>
      <c r="INE37" s="56"/>
      <c r="INF37" s="56"/>
      <c r="ING37" s="56"/>
      <c r="INH37" s="56"/>
      <c r="INI37" s="56"/>
      <c r="INJ37" s="56"/>
      <c r="INK37" s="56"/>
      <c r="INL37" s="56"/>
      <c r="INM37" s="56"/>
      <c r="INN37" s="56"/>
      <c r="INO37" s="56"/>
      <c r="INP37" s="56"/>
      <c r="INQ37" s="56"/>
      <c r="INR37" s="56"/>
      <c r="INS37" s="56"/>
      <c r="INT37" s="56"/>
      <c r="INU37" s="56"/>
      <c r="INV37" s="56"/>
      <c r="INW37" s="56"/>
      <c r="INX37" s="56"/>
      <c r="INY37" s="56"/>
      <c r="INZ37" s="56"/>
      <c r="IOA37" s="56"/>
      <c r="IOB37" s="56"/>
      <c r="IOC37" s="56"/>
      <c r="IOD37" s="56"/>
      <c r="IOE37" s="56"/>
      <c r="IOF37" s="56"/>
      <c r="IOG37" s="56"/>
      <c r="IOH37" s="56"/>
      <c r="IOI37" s="56"/>
      <c r="IOJ37" s="56"/>
      <c r="IOK37" s="56"/>
      <c r="IOL37" s="56"/>
      <c r="IOM37" s="56"/>
      <c r="ION37" s="56"/>
      <c r="IOO37" s="56"/>
      <c r="IOP37" s="56"/>
      <c r="IOQ37" s="56"/>
      <c r="IOR37" s="56"/>
      <c r="IOS37" s="56"/>
      <c r="IOT37" s="56"/>
      <c r="IOU37" s="56"/>
      <c r="IOV37" s="56"/>
      <c r="IOW37" s="56"/>
      <c r="IOX37" s="56"/>
      <c r="IOY37" s="56"/>
      <c r="IOZ37" s="56"/>
      <c r="IPA37" s="56"/>
      <c r="IPB37" s="56"/>
      <c r="IPC37" s="56"/>
      <c r="IPD37" s="56"/>
      <c r="IPE37" s="56"/>
      <c r="IPF37" s="56"/>
      <c r="IPG37" s="56"/>
      <c r="IPH37" s="56"/>
      <c r="IPI37" s="56"/>
      <c r="IPJ37" s="56"/>
      <c r="IPK37" s="56"/>
      <c r="IPL37" s="56"/>
      <c r="IPM37" s="56"/>
      <c r="IPN37" s="56"/>
      <c r="IPO37" s="56"/>
      <c r="IPP37" s="56"/>
      <c r="IPQ37" s="56"/>
      <c r="IPR37" s="56"/>
      <c r="IPS37" s="56"/>
      <c r="IPT37" s="56"/>
      <c r="IPU37" s="56"/>
      <c r="IPV37" s="56"/>
      <c r="IPW37" s="56"/>
      <c r="IPX37" s="56"/>
      <c r="IPY37" s="56"/>
      <c r="IPZ37" s="56"/>
      <c r="IQA37" s="56"/>
      <c r="IQB37" s="56"/>
      <c r="IQC37" s="56"/>
      <c r="IQD37" s="56"/>
      <c r="IQE37" s="56"/>
      <c r="IQF37" s="56"/>
      <c r="IQG37" s="56"/>
      <c r="IQH37" s="56"/>
      <c r="IQI37" s="56"/>
      <c r="IQJ37" s="56"/>
      <c r="IQK37" s="56"/>
      <c r="IQL37" s="56"/>
      <c r="IQM37" s="56"/>
      <c r="IQN37" s="56"/>
      <c r="IQO37" s="56"/>
      <c r="IQP37" s="56"/>
      <c r="IQQ37" s="56"/>
      <c r="IQR37" s="56"/>
      <c r="IQS37" s="56"/>
      <c r="IQT37" s="56"/>
      <c r="IQU37" s="56"/>
      <c r="IQV37" s="56"/>
      <c r="IQW37" s="56"/>
      <c r="IQX37" s="56"/>
      <c r="IQY37" s="56"/>
      <c r="IQZ37" s="56"/>
      <c r="IRA37" s="56"/>
      <c r="IRB37" s="56"/>
      <c r="IRC37" s="56"/>
      <c r="IRD37" s="56"/>
      <c r="IRE37" s="56"/>
      <c r="IRF37" s="56"/>
      <c r="IRG37" s="56"/>
      <c r="IRH37" s="56"/>
      <c r="IRI37" s="56"/>
      <c r="IRJ37" s="56"/>
      <c r="IRK37" s="56"/>
      <c r="IRL37" s="56"/>
      <c r="IRM37" s="56"/>
      <c r="IRN37" s="56"/>
      <c r="IRO37" s="56"/>
      <c r="IRP37" s="56"/>
      <c r="IRQ37" s="56"/>
      <c r="IRR37" s="56"/>
      <c r="IRS37" s="56"/>
      <c r="IRT37" s="56"/>
      <c r="IRU37" s="56"/>
      <c r="IRV37" s="56"/>
      <c r="IRW37" s="56"/>
      <c r="IRX37" s="56"/>
      <c r="IRY37" s="56"/>
      <c r="IRZ37" s="56"/>
      <c r="ISA37" s="56"/>
      <c r="ISB37" s="56"/>
      <c r="ISC37" s="56"/>
      <c r="ISD37" s="56"/>
      <c r="ISE37" s="56"/>
      <c r="ISF37" s="56"/>
      <c r="ISG37" s="56"/>
      <c r="ISH37" s="56"/>
      <c r="ISI37" s="56"/>
      <c r="ISJ37" s="56"/>
      <c r="ISK37" s="56"/>
      <c r="ISL37" s="56"/>
      <c r="ISM37" s="56"/>
      <c r="ISN37" s="56"/>
      <c r="ISO37" s="56"/>
      <c r="ISP37" s="56"/>
      <c r="ISQ37" s="56"/>
      <c r="ISR37" s="56"/>
      <c r="ISS37" s="56"/>
      <c r="IST37" s="56"/>
      <c r="ISU37" s="56"/>
      <c r="ISV37" s="56"/>
      <c r="ISW37" s="56"/>
      <c r="ISX37" s="56"/>
      <c r="ISY37" s="56"/>
      <c r="ISZ37" s="56"/>
      <c r="ITA37" s="56"/>
      <c r="ITB37" s="56"/>
      <c r="ITC37" s="56"/>
      <c r="ITD37" s="56"/>
      <c r="ITE37" s="56"/>
      <c r="ITF37" s="56"/>
      <c r="ITG37" s="56"/>
      <c r="ITH37" s="56"/>
      <c r="ITI37" s="56"/>
      <c r="ITJ37" s="56"/>
      <c r="ITK37" s="56"/>
      <c r="ITL37" s="56"/>
      <c r="ITM37" s="56"/>
      <c r="ITN37" s="56"/>
      <c r="ITO37" s="56"/>
      <c r="ITP37" s="56"/>
      <c r="ITQ37" s="56"/>
      <c r="ITR37" s="56"/>
      <c r="ITS37" s="56"/>
      <c r="ITT37" s="56"/>
      <c r="ITU37" s="56"/>
      <c r="ITV37" s="56"/>
      <c r="ITW37" s="56"/>
      <c r="ITX37" s="56"/>
      <c r="ITY37" s="56"/>
      <c r="ITZ37" s="56"/>
      <c r="IUA37" s="56"/>
      <c r="IUB37" s="56"/>
      <c r="IUC37" s="56"/>
      <c r="IUD37" s="56"/>
      <c r="IUE37" s="56"/>
      <c r="IUF37" s="56"/>
      <c r="IUG37" s="56"/>
      <c r="IUH37" s="56"/>
      <c r="IUI37" s="56"/>
      <c r="IUJ37" s="56"/>
      <c r="IUK37" s="56"/>
      <c r="IUL37" s="56"/>
      <c r="IUM37" s="56"/>
      <c r="IUN37" s="56"/>
      <c r="IUO37" s="56"/>
      <c r="IUP37" s="56"/>
      <c r="IUQ37" s="56"/>
      <c r="IUR37" s="56"/>
      <c r="IUS37" s="56"/>
      <c r="IUT37" s="56"/>
      <c r="IUU37" s="56"/>
      <c r="IUV37" s="56"/>
      <c r="IUW37" s="56"/>
      <c r="IUX37" s="56"/>
      <c r="IUY37" s="56"/>
      <c r="IUZ37" s="56"/>
      <c r="IVA37" s="56"/>
      <c r="IVB37" s="56"/>
      <c r="IVC37" s="56"/>
      <c r="IVD37" s="56"/>
      <c r="IVE37" s="56"/>
      <c r="IVF37" s="56"/>
      <c r="IVG37" s="56"/>
      <c r="IVH37" s="56"/>
      <c r="IVI37" s="56"/>
      <c r="IVJ37" s="56"/>
      <c r="IVK37" s="56"/>
      <c r="IVL37" s="56"/>
      <c r="IVM37" s="56"/>
      <c r="IVN37" s="56"/>
      <c r="IVO37" s="56"/>
      <c r="IVP37" s="56"/>
      <c r="IVQ37" s="56"/>
      <c r="IVR37" s="56"/>
      <c r="IVS37" s="56"/>
      <c r="IVT37" s="56"/>
      <c r="IVU37" s="56"/>
      <c r="IVV37" s="56"/>
      <c r="IVW37" s="56"/>
      <c r="IVX37" s="56"/>
      <c r="IVY37" s="56"/>
      <c r="IVZ37" s="56"/>
      <c r="IWA37" s="56"/>
      <c r="IWB37" s="56"/>
      <c r="IWC37" s="56"/>
      <c r="IWD37" s="56"/>
      <c r="IWE37" s="56"/>
      <c r="IWF37" s="56"/>
      <c r="IWG37" s="56"/>
      <c r="IWH37" s="56"/>
      <c r="IWI37" s="56"/>
      <c r="IWJ37" s="56"/>
      <c r="IWK37" s="56"/>
      <c r="IWL37" s="56"/>
      <c r="IWM37" s="56"/>
      <c r="IWN37" s="56"/>
      <c r="IWO37" s="56"/>
      <c r="IWP37" s="56"/>
      <c r="IWQ37" s="56"/>
      <c r="IWR37" s="56"/>
      <c r="IWS37" s="56"/>
      <c r="IWT37" s="56"/>
      <c r="IWU37" s="56"/>
      <c r="IWV37" s="56"/>
      <c r="IWW37" s="56"/>
      <c r="IWX37" s="56"/>
      <c r="IWY37" s="56"/>
      <c r="IWZ37" s="56"/>
      <c r="IXA37" s="56"/>
      <c r="IXB37" s="56"/>
      <c r="IXC37" s="56"/>
      <c r="IXD37" s="56"/>
      <c r="IXE37" s="56"/>
      <c r="IXF37" s="56"/>
      <c r="IXG37" s="56"/>
      <c r="IXH37" s="56"/>
      <c r="IXI37" s="56"/>
      <c r="IXJ37" s="56"/>
      <c r="IXK37" s="56"/>
      <c r="IXL37" s="56"/>
      <c r="IXM37" s="56"/>
      <c r="IXN37" s="56"/>
      <c r="IXO37" s="56"/>
      <c r="IXP37" s="56"/>
      <c r="IXQ37" s="56"/>
      <c r="IXR37" s="56"/>
      <c r="IXS37" s="56"/>
      <c r="IXT37" s="56"/>
      <c r="IXU37" s="56"/>
      <c r="IXV37" s="56"/>
      <c r="IXW37" s="56"/>
      <c r="IXX37" s="56"/>
      <c r="IXY37" s="56"/>
      <c r="IXZ37" s="56"/>
      <c r="IYA37" s="56"/>
      <c r="IYB37" s="56"/>
      <c r="IYC37" s="56"/>
      <c r="IYD37" s="56"/>
      <c r="IYE37" s="56"/>
      <c r="IYF37" s="56"/>
      <c r="IYG37" s="56"/>
      <c r="IYH37" s="56"/>
      <c r="IYI37" s="56"/>
      <c r="IYJ37" s="56"/>
      <c r="IYK37" s="56"/>
      <c r="IYL37" s="56"/>
      <c r="IYM37" s="56"/>
      <c r="IYN37" s="56"/>
      <c r="IYO37" s="56"/>
      <c r="IYP37" s="56"/>
      <c r="IYQ37" s="56"/>
      <c r="IYR37" s="56"/>
      <c r="IYS37" s="56"/>
      <c r="IYT37" s="56"/>
      <c r="IYU37" s="56"/>
      <c r="IYV37" s="56"/>
      <c r="IYW37" s="56"/>
      <c r="IYX37" s="56"/>
      <c r="IYY37" s="56"/>
      <c r="IYZ37" s="56"/>
      <c r="IZA37" s="56"/>
      <c r="IZB37" s="56"/>
      <c r="IZC37" s="56"/>
      <c r="IZD37" s="56"/>
      <c r="IZE37" s="56"/>
      <c r="IZF37" s="56"/>
      <c r="IZG37" s="56"/>
      <c r="IZH37" s="56"/>
      <c r="IZI37" s="56"/>
      <c r="IZJ37" s="56"/>
      <c r="IZK37" s="56"/>
      <c r="IZL37" s="56"/>
      <c r="IZM37" s="56"/>
      <c r="IZN37" s="56"/>
      <c r="IZO37" s="56"/>
      <c r="IZP37" s="56"/>
      <c r="IZQ37" s="56"/>
      <c r="IZR37" s="56"/>
      <c r="IZS37" s="56"/>
      <c r="IZT37" s="56"/>
      <c r="IZU37" s="56"/>
      <c r="IZV37" s="56"/>
      <c r="IZW37" s="56"/>
      <c r="IZX37" s="56"/>
      <c r="IZY37" s="56"/>
      <c r="IZZ37" s="56"/>
      <c r="JAA37" s="56"/>
      <c r="JAB37" s="56"/>
      <c r="JAC37" s="56"/>
      <c r="JAD37" s="56"/>
      <c r="JAE37" s="56"/>
      <c r="JAF37" s="56"/>
      <c r="JAG37" s="56"/>
      <c r="JAH37" s="56"/>
      <c r="JAI37" s="56"/>
      <c r="JAJ37" s="56"/>
      <c r="JAK37" s="56"/>
      <c r="JAL37" s="56"/>
      <c r="JAM37" s="56"/>
      <c r="JAN37" s="56"/>
      <c r="JAO37" s="56"/>
      <c r="JAP37" s="56"/>
      <c r="JAQ37" s="56"/>
      <c r="JAR37" s="56"/>
      <c r="JAS37" s="56"/>
      <c r="JAT37" s="56"/>
      <c r="JAU37" s="56"/>
      <c r="JAV37" s="56"/>
      <c r="JAW37" s="56"/>
      <c r="JAX37" s="56"/>
      <c r="JAY37" s="56"/>
      <c r="JAZ37" s="56"/>
      <c r="JBA37" s="56"/>
      <c r="JBB37" s="56"/>
      <c r="JBC37" s="56"/>
      <c r="JBD37" s="56"/>
      <c r="JBE37" s="56"/>
      <c r="JBF37" s="56"/>
      <c r="JBG37" s="56"/>
      <c r="JBH37" s="56"/>
      <c r="JBI37" s="56"/>
      <c r="JBJ37" s="56"/>
      <c r="JBK37" s="56"/>
      <c r="JBL37" s="56"/>
      <c r="JBM37" s="56"/>
      <c r="JBN37" s="56"/>
      <c r="JBO37" s="56"/>
      <c r="JBP37" s="56"/>
      <c r="JBQ37" s="56"/>
      <c r="JBR37" s="56"/>
      <c r="JBS37" s="56"/>
      <c r="JBT37" s="56"/>
      <c r="JBU37" s="56"/>
      <c r="JBV37" s="56"/>
      <c r="JBW37" s="56"/>
      <c r="JBX37" s="56"/>
      <c r="JBY37" s="56"/>
      <c r="JBZ37" s="56"/>
      <c r="JCA37" s="56"/>
      <c r="JCB37" s="56"/>
      <c r="JCC37" s="56"/>
      <c r="JCD37" s="56"/>
      <c r="JCE37" s="56"/>
      <c r="JCF37" s="56"/>
      <c r="JCG37" s="56"/>
      <c r="JCH37" s="56"/>
      <c r="JCI37" s="56"/>
      <c r="JCJ37" s="56"/>
      <c r="JCK37" s="56"/>
      <c r="JCL37" s="56"/>
      <c r="JCM37" s="56"/>
      <c r="JCN37" s="56"/>
      <c r="JCO37" s="56"/>
      <c r="JCP37" s="56"/>
      <c r="JCQ37" s="56"/>
      <c r="JCR37" s="56"/>
      <c r="JCS37" s="56"/>
      <c r="JCT37" s="56"/>
      <c r="JCU37" s="56"/>
      <c r="JCV37" s="56"/>
      <c r="JCW37" s="56"/>
      <c r="JCX37" s="56"/>
      <c r="JCY37" s="56"/>
      <c r="JCZ37" s="56"/>
      <c r="JDA37" s="56"/>
      <c r="JDB37" s="56"/>
      <c r="JDC37" s="56"/>
      <c r="JDD37" s="56"/>
      <c r="JDE37" s="56"/>
      <c r="JDF37" s="56"/>
      <c r="JDG37" s="56"/>
      <c r="JDH37" s="56"/>
      <c r="JDI37" s="56"/>
      <c r="JDJ37" s="56"/>
      <c r="JDK37" s="56"/>
      <c r="JDL37" s="56"/>
      <c r="JDM37" s="56"/>
      <c r="JDN37" s="56"/>
      <c r="JDO37" s="56"/>
      <c r="JDP37" s="56"/>
      <c r="JDQ37" s="56"/>
      <c r="JDR37" s="56"/>
      <c r="JDS37" s="56"/>
      <c r="JDT37" s="56"/>
      <c r="JDU37" s="56"/>
      <c r="JDV37" s="56"/>
      <c r="JDW37" s="56"/>
      <c r="JDX37" s="56"/>
      <c r="JDY37" s="56"/>
      <c r="JDZ37" s="56"/>
      <c r="JEA37" s="56"/>
      <c r="JEB37" s="56"/>
      <c r="JEC37" s="56"/>
      <c r="JED37" s="56"/>
      <c r="JEE37" s="56"/>
      <c r="JEF37" s="56"/>
      <c r="JEG37" s="56"/>
      <c r="JEH37" s="56"/>
      <c r="JEI37" s="56"/>
      <c r="JEJ37" s="56"/>
      <c r="JEK37" s="56"/>
      <c r="JEL37" s="56"/>
      <c r="JEM37" s="56"/>
      <c r="JEN37" s="56"/>
      <c r="JEO37" s="56"/>
      <c r="JEP37" s="56"/>
      <c r="JEQ37" s="56"/>
      <c r="JER37" s="56"/>
      <c r="JES37" s="56"/>
      <c r="JET37" s="56"/>
      <c r="JEU37" s="56"/>
      <c r="JEV37" s="56"/>
      <c r="JEW37" s="56"/>
      <c r="JEX37" s="56"/>
      <c r="JEY37" s="56"/>
      <c r="JEZ37" s="56"/>
      <c r="JFA37" s="56"/>
      <c r="JFB37" s="56"/>
      <c r="JFC37" s="56"/>
      <c r="JFD37" s="56"/>
      <c r="JFE37" s="56"/>
      <c r="JFF37" s="56"/>
      <c r="JFG37" s="56"/>
      <c r="JFH37" s="56"/>
      <c r="JFI37" s="56"/>
      <c r="JFJ37" s="56"/>
      <c r="JFK37" s="56"/>
      <c r="JFL37" s="56"/>
      <c r="JFM37" s="56"/>
      <c r="JFN37" s="56"/>
      <c r="JFO37" s="56"/>
      <c r="JFP37" s="56"/>
      <c r="JFQ37" s="56"/>
      <c r="JFR37" s="56"/>
      <c r="JFS37" s="56"/>
      <c r="JFT37" s="56"/>
      <c r="JFU37" s="56"/>
      <c r="JFV37" s="56"/>
      <c r="JFW37" s="56"/>
      <c r="JFX37" s="56"/>
      <c r="JFY37" s="56"/>
      <c r="JFZ37" s="56"/>
      <c r="JGA37" s="56"/>
      <c r="JGB37" s="56"/>
      <c r="JGC37" s="56"/>
      <c r="JGD37" s="56"/>
      <c r="JGE37" s="56"/>
      <c r="JGF37" s="56"/>
      <c r="JGG37" s="56"/>
      <c r="JGH37" s="56"/>
      <c r="JGI37" s="56"/>
      <c r="JGJ37" s="56"/>
      <c r="JGK37" s="56"/>
      <c r="JGL37" s="56"/>
      <c r="JGM37" s="56"/>
      <c r="JGN37" s="56"/>
      <c r="JGO37" s="56"/>
      <c r="JGP37" s="56"/>
      <c r="JGQ37" s="56"/>
      <c r="JGR37" s="56"/>
      <c r="JGS37" s="56"/>
      <c r="JGT37" s="56"/>
      <c r="JGU37" s="56"/>
      <c r="JGV37" s="56"/>
      <c r="JGW37" s="56"/>
      <c r="JGX37" s="56"/>
      <c r="JGY37" s="56"/>
      <c r="JGZ37" s="56"/>
      <c r="JHA37" s="56"/>
      <c r="JHB37" s="56"/>
      <c r="JHC37" s="56"/>
      <c r="JHD37" s="56"/>
      <c r="JHE37" s="56"/>
      <c r="JHF37" s="56"/>
      <c r="JHG37" s="56"/>
      <c r="JHH37" s="56"/>
      <c r="JHI37" s="56"/>
      <c r="JHJ37" s="56"/>
      <c r="JHK37" s="56"/>
      <c r="JHL37" s="56"/>
      <c r="JHM37" s="56"/>
      <c r="JHN37" s="56"/>
      <c r="JHO37" s="56"/>
      <c r="JHP37" s="56"/>
      <c r="JHQ37" s="56"/>
      <c r="JHR37" s="56"/>
      <c r="JHS37" s="56"/>
      <c r="JHT37" s="56"/>
      <c r="JHU37" s="56"/>
      <c r="JHV37" s="56"/>
      <c r="JHW37" s="56"/>
      <c r="JHX37" s="56"/>
      <c r="JHY37" s="56"/>
      <c r="JHZ37" s="56"/>
      <c r="JIA37" s="56"/>
      <c r="JIB37" s="56"/>
      <c r="JIC37" s="56"/>
      <c r="JID37" s="56"/>
      <c r="JIE37" s="56"/>
      <c r="JIF37" s="56"/>
      <c r="JIG37" s="56"/>
      <c r="JIH37" s="56"/>
      <c r="JII37" s="56"/>
      <c r="JIJ37" s="56"/>
      <c r="JIK37" s="56"/>
      <c r="JIL37" s="56"/>
      <c r="JIM37" s="56"/>
      <c r="JIN37" s="56"/>
      <c r="JIO37" s="56"/>
      <c r="JIP37" s="56"/>
      <c r="JIQ37" s="56"/>
      <c r="JIR37" s="56"/>
      <c r="JIS37" s="56"/>
      <c r="JIT37" s="56"/>
      <c r="JIU37" s="56"/>
      <c r="JIV37" s="56"/>
      <c r="JIW37" s="56"/>
      <c r="JIX37" s="56"/>
      <c r="JIY37" s="56"/>
      <c r="JIZ37" s="56"/>
      <c r="JJA37" s="56"/>
      <c r="JJB37" s="56"/>
      <c r="JJC37" s="56"/>
      <c r="JJD37" s="56"/>
      <c r="JJE37" s="56"/>
      <c r="JJF37" s="56"/>
      <c r="JJG37" s="56"/>
      <c r="JJH37" s="56"/>
      <c r="JJI37" s="56"/>
      <c r="JJJ37" s="56"/>
      <c r="JJK37" s="56"/>
      <c r="JJL37" s="56"/>
      <c r="JJM37" s="56"/>
      <c r="JJN37" s="56"/>
      <c r="JJO37" s="56"/>
      <c r="JJP37" s="56"/>
      <c r="JJQ37" s="56"/>
      <c r="JJR37" s="56"/>
      <c r="JJS37" s="56"/>
      <c r="JJT37" s="56"/>
      <c r="JJU37" s="56"/>
      <c r="JJV37" s="56"/>
      <c r="JJW37" s="56"/>
      <c r="JJX37" s="56"/>
      <c r="JJY37" s="56"/>
      <c r="JJZ37" s="56"/>
      <c r="JKA37" s="56"/>
      <c r="JKB37" s="56"/>
      <c r="JKC37" s="56"/>
      <c r="JKD37" s="56"/>
      <c r="JKE37" s="56"/>
      <c r="JKF37" s="56"/>
      <c r="JKG37" s="56"/>
      <c r="JKH37" s="56"/>
      <c r="JKI37" s="56"/>
      <c r="JKJ37" s="56"/>
      <c r="JKK37" s="56"/>
      <c r="JKL37" s="56"/>
      <c r="JKM37" s="56"/>
      <c r="JKN37" s="56"/>
      <c r="JKO37" s="56"/>
      <c r="JKP37" s="56"/>
      <c r="JKQ37" s="56"/>
      <c r="JKR37" s="56"/>
      <c r="JKS37" s="56"/>
      <c r="JKT37" s="56"/>
      <c r="JKU37" s="56"/>
      <c r="JKV37" s="56"/>
      <c r="JKW37" s="56"/>
      <c r="JKX37" s="56"/>
      <c r="JKY37" s="56"/>
      <c r="JKZ37" s="56"/>
      <c r="JLA37" s="56"/>
      <c r="JLB37" s="56"/>
      <c r="JLC37" s="56"/>
      <c r="JLD37" s="56"/>
      <c r="JLE37" s="56"/>
      <c r="JLF37" s="56"/>
      <c r="JLG37" s="56"/>
      <c r="JLH37" s="56"/>
      <c r="JLI37" s="56"/>
      <c r="JLJ37" s="56"/>
      <c r="JLK37" s="56"/>
      <c r="JLL37" s="56"/>
      <c r="JLM37" s="56"/>
      <c r="JLN37" s="56"/>
      <c r="JLO37" s="56"/>
      <c r="JLP37" s="56"/>
      <c r="JLQ37" s="56"/>
      <c r="JLR37" s="56"/>
      <c r="JLS37" s="56"/>
      <c r="JLT37" s="56"/>
      <c r="JLU37" s="56"/>
      <c r="JLV37" s="56"/>
      <c r="JLW37" s="56"/>
      <c r="JLX37" s="56"/>
      <c r="JLY37" s="56"/>
      <c r="JLZ37" s="56"/>
      <c r="JMA37" s="56"/>
      <c r="JMB37" s="56"/>
      <c r="JMC37" s="56"/>
      <c r="JMD37" s="56"/>
      <c r="JME37" s="56"/>
      <c r="JMF37" s="56"/>
      <c r="JMG37" s="56"/>
      <c r="JMH37" s="56"/>
      <c r="JMI37" s="56"/>
      <c r="JMJ37" s="56"/>
      <c r="JMK37" s="56"/>
      <c r="JML37" s="56"/>
      <c r="JMM37" s="56"/>
      <c r="JMN37" s="56"/>
      <c r="JMO37" s="56"/>
      <c r="JMP37" s="56"/>
      <c r="JMQ37" s="56"/>
      <c r="JMR37" s="56"/>
      <c r="JMS37" s="56"/>
      <c r="JMT37" s="56"/>
      <c r="JMU37" s="56"/>
      <c r="JMV37" s="56"/>
      <c r="JMW37" s="56"/>
      <c r="JMX37" s="56"/>
      <c r="JMY37" s="56"/>
      <c r="JMZ37" s="56"/>
      <c r="JNA37" s="56"/>
      <c r="JNB37" s="56"/>
      <c r="JNC37" s="56"/>
      <c r="JND37" s="56"/>
      <c r="JNE37" s="56"/>
      <c r="JNF37" s="56"/>
      <c r="JNG37" s="56"/>
      <c r="JNH37" s="56"/>
      <c r="JNI37" s="56"/>
      <c r="JNJ37" s="56"/>
      <c r="JNK37" s="56"/>
      <c r="JNL37" s="56"/>
      <c r="JNM37" s="56"/>
      <c r="JNN37" s="56"/>
      <c r="JNO37" s="56"/>
      <c r="JNP37" s="56"/>
      <c r="JNQ37" s="56"/>
      <c r="JNR37" s="56"/>
      <c r="JNS37" s="56"/>
      <c r="JNT37" s="56"/>
      <c r="JNU37" s="56"/>
      <c r="JNV37" s="56"/>
      <c r="JNW37" s="56"/>
      <c r="JNX37" s="56"/>
      <c r="JNY37" s="56"/>
      <c r="JNZ37" s="56"/>
      <c r="JOA37" s="56"/>
      <c r="JOB37" s="56"/>
      <c r="JOC37" s="56"/>
      <c r="JOD37" s="56"/>
      <c r="JOE37" s="56"/>
      <c r="JOF37" s="56"/>
      <c r="JOG37" s="56"/>
      <c r="JOH37" s="56"/>
      <c r="JOI37" s="56"/>
      <c r="JOJ37" s="56"/>
      <c r="JOK37" s="56"/>
      <c r="JOL37" s="56"/>
      <c r="JOM37" s="56"/>
      <c r="JON37" s="56"/>
      <c r="JOO37" s="56"/>
      <c r="JOP37" s="56"/>
      <c r="JOQ37" s="56"/>
      <c r="JOR37" s="56"/>
      <c r="JOS37" s="56"/>
      <c r="JOT37" s="56"/>
      <c r="JOU37" s="56"/>
      <c r="JOV37" s="56"/>
      <c r="JOW37" s="56"/>
      <c r="JOX37" s="56"/>
      <c r="JOY37" s="56"/>
      <c r="JOZ37" s="56"/>
      <c r="JPA37" s="56"/>
      <c r="JPB37" s="56"/>
      <c r="JPC37" s="56"/>
      <c r="JPD37" s="56"/>
      <c r="JPE37" s="56"/>
      <c r="JPF37" s="56"/>
      <c r="JPG37" s="56"/>
      <c r="JPH37" s="56"/>
      <c r="JPI37" s="56"/>
      <c r="JPJ37" s="56"/>
      <c r="JPK37" s="56"/>
      <c r="JPL37" s="56"/>
      <c r="JPM37" s="56"/>
      <c r="JPN37" s="56"/>
      <c r="JPO37" s="56"/>
      <c r="JPP37" s="56"/>
      <c r="JPQ37" s="56"/>
      <c r="JPR37" s="56"/>
      <c r="JPS37" s="56"/>
      <c r="JPT37" s="56"/>
      <c r="JPU37" s="56"/>
      <c r="JPV37" s="56"/>
      <c r="JPW37" s="56"/>
      <c r="JPX37" s="56"/>
      <c r="JPY37" s="56"/>
      <c r="JPZ37" s="56"/>
      <c r="JQA37" s="56"/>
      <c r="JQB37" s="56"/>
      <c r="JQC37" s="56"/>
      <c r="JQD37" s="56"/>
      <c r="JQE37" s="56"/>
      <c r="JQF37" s="56"/>
      <c r="JQG37" s="56"/>
      <c r="JQH37" s="56"/>
      <c r="JQI37" s="56"/>
      <c r="JQJ37" s="56"/>
      <c r="JQK37" s="56"/>
      <c r="JQL37" s="56"/>
      <c r="JQM37" s="56"/>
      <c r="JQN37" s="56"/>
      <c r="JQO37" s="56"/>
      <c r="JQP37" s="56"/>
      <c r="JQQ37" s="56"/>
      <c r="JQR37" s="56"/>
      <c r="JQS37" s="56"/>
      <c r="JQT37" s="56"/>
      <c r="JQU37" s="56"/>
      <c r="JQV37" s="56"/>
      <c r="JQW37" s="56"/>
      <c r="JQX37" s="56"/>
      <c r="JQY37" s="56"/>
      <c r="JQZ37" s="56"/>
      <c r="JRA37" s="56"/>
      <c r="JRB37" s="56"/>
      <c r="JRC37" s="56"/>
      <c r="JRD37" s="56"/>
      <c r="JRE37" s="56"/>
      <c r="JRF37" s="56"/>
      <c r="JRG37" s="56"/>
      <c r="JRH37" s="56"/>
      <c r="JRI37" s="56"/>
      <c r="JRJ37" s="56"/>
      <c r="JRK37" s="56"/>
      <c r="JRL37" s="56"/>
      <c r="JRM37" s="56"/>
      <c r="JRN37" s="56"/>
      <c r="JRO37" s="56"/>
      <c r="JRP37" s="56"/>
      <c r="JRQ37" s="56"/>
      <c r="JRR37" s="56"/>
      <c r="JRS37" s="56"/>
      <c r="JRT37" s="56"/>
      <c r="JRU37" s="56"/>
      <c r="JRV37" s="56"/>
      <c r="JRW37" s="56"/>
      <c r="JRX37" s="56"/>
      <c r="JRY37" s="56"/>
      <c r="JRZ37" s="56"/>
      <c r="JSA37" s="56"/>
      <c r="JSB37" s="56"/>
      <c r="JSC37" s="56"/>
      <c r="JSD37" s="56"/>
      <c r="JSE37" s="56"/>
      <c r="JSF37" s="56"/>
      <c r="JSG37" s="56"/>
      <c r="JSH37" s="56"/>
      <c r="JSI37" s="56"/>
      <c r="JSJ37" s="56"/>
      <c r="JSK37" s="56"/>
      <c r="JSL37" s="56"/>
      <c r="JSM37" s="56"/>
      <c r="JSN37" s="56"/>
      <c r="JSO37" s="56"/>
      <c r="JSP37" s="56"/>
      <c r="JSQ37" s="56"/>
      <c r="JSR37" s="56"/>
      <c r="JSS37" s="56"/>
      <c r="JST37" s="56"/>
      <c r="JSU37" s="56"/>
      <c r="JSV37" s="56"/>
      <c r="JSW37" s="56"/>
      <c r="JSX37" s="56"/>
      <c r="JSY37" s="56"/>
      <c r="JSZ37" s="56"/>
      <c r="JTA37" s="56"/>
      <c r="JTB37" s="56"/>
      <c r="JTC37" s="56"/>
      <c r="JTD37" s="56"/>
      <c r="JTE37" s="56"/>
      <c r="JTF37" s="56"/>
      <c r="JTG37" s="56"/>
      <c r="JTH37" s="56"/>
      <c r="JTI37" s="56"/>
      <c r="JTJ37" s="56"/>
      <c r="JTK37" s="56"/>
      <c r="JTL37" s="56"/>
      <c r="JTM37" s="56"/>
      <c r="JTN37" s="56"/>
      <c r="JTO37" s="56"/>
      <c r="JTP37" s="56"/>
      <c r="JTQ37" s="56"/>
      <c r="JTR37" s="56"/>
      <c r="JTS37" s="56"/>
      <c r="JTT37" s="56"/>
      <c r="JTU37" s="56"/>
      <c r="JTV37" s="56"/>
      <c r="JTW37" s="56"/>
      <c r="JTX37" s="56"/>
      <c r="JTY37" s="56"/>
      <c r="JTZ37" s="56"/>
      <c r="JUA37" s="56"/>
      <c r="JUB37" s="56"/>
      <c r="JUC37" s="56"/>
      <c r="JUD37" s="56"/>
      <c r="JUE37" s="56"/>
      <c r="JUF37" s="56"/>
      <c r="JUG37" s="56"/>
      <c r="JUH37" s="56"/>
      <c r="JUI37" s="56"/>
      <c r="JUJ37" s="56"/>
      <c r="JUK37" s="56"/>
      <c r="JUL37" s="56"/>
      <c r="JUM37" s="56"/>
      <c r="JUN37" s="56"/>
      <c r="JUO37" s="56"/>
      <c r="JUP37" s="56"/>
      <c r="JUQ37" s="56"/>
      <c r="JUR37" s="56"/>
      <c r="JUS37" s="56"/>
      <c r="JUT37" s="56"/>
      <c r="JUU37" s="56"/>
      <c r="JUV37" s="56"/>
      <c r="JUW37" s="56"/>
      <c r="JUX37" s="56"/>
      <c r="JUY37" s="56"/>
      <c r="JUZ37" s="56"/>
      <c r="JVA37" s="56"/>
      <c r="JVB37" s="56"/>
      <c r="JVC37" s="56"/>
      <c r="JVD37" s="56"/>
      <c r="JVE37" s="56"/>
      <c r="JVF37" s="56"/>
      <c r="JVG37" s="56"/>
      <c r="JVH37" s="56"/>
      <c r="JVI37" s="56"/>
      <c r="JVJ37" s="56"/>
      <c r="JVK37" s="56"/>
      <c r="JVL37" s="56"/>
      <c r="JVM37" s="56"/>
      <c r="JVN37" s="56"/>
      <c r="JVO37" s="56"/>
      <c r="JVP37" s="56"/>
      <c r="JVQ37" s="56"/>
      <c r="JVR37" s="56"/>
      <c r="JVS37" s="56"/>
      <c r="JVT37" s="56"/>
      <c r="JVU37" s="56"/>
      <c r="JVV37" s="56"/>
      <c r="JVW37" s="56"/>
      <c r="JVX37" s="56"/>
      <c r="JVY37" s="56"/>
      <c r="JVZ37" s="56"/>
      <c r="JWA37" s="56"/>
      <c r="JWB37" s="56"/>
      <c r="JWC37" s="56"/>
      <c r="JWD37" s="56"/>
      <c r="JWE37" s="56"/>
      <c r="JWF37" s="56"/>
      <c r="JWG37" s="56"/>
      <c r="JWH37" s="56"/>
      <c r="JWI37" s="56"/>
      <c r="JWJ37" s="56"/>
      <c r="JWK37" s="56"/>
      <c r="JWL37" s="56"/>
      <c r="JWM37" s="56"/>
      <c r="JWN37" s="56"/>
      <c r="JWO37" s="56"/>
      <c r="JWP37" s="56"/>
      <c r="JWQ37" s="56"/>
      <c r="JWR37" s="56"/>
      <c r="JWS37" s="56"/>
      <c r="JWT37" s="56"/>
      <c r="JWU37" s="56"/>
      <c r="JWV37" s="56"/>
      <c r="JWW37" s="56"/>
      <c r="JWX37" s="56"/>
      <c r="JWY37" s="56"/>
      <c r="JWZ37" s="56"/>
      <c r="JXA37" s="56"/>
      <c r="JXB37" s="56"/>
      <c r="JXC37" s="56"/>
      <c r="JXD37" s="56"/>
      <c r="JXE37" s="56"/>
      <c r="JXF37" s="56"/>
      <c r="JXG37" s="56"/>
      <c r="JXH37" s="56"/>
      <c r="JXI37" s="56"/>
      <c r="JXJ37" s="56"/>
      <c r="JXK37" s="56"/>
      <c r="JXL37" s="56"/>
      <c r="JXM37" s="56"/>
      <c r="JXN37" s="56"/>
      <c r="JXO37" s="56"/>
      <c r="JXP37" s="56"/>
      <c r="JXQ37" s="56"/>
      <c r="JXR37" s="56"/>
      <c r="JXS37" s="56"/>
      <c r="JXT37" s="56"/>
      <c r="JXU37" s="56"/>
      <c r="JXV37" s="56"/>
      <c r="JXW37" s="56"/>
      <c r="JXX37" s="56"/>
      <c r="JXY37" s="56"/>
      <c r="JXZ37" s="56"/>
      <c r="JYA37" s="56"/>
      <c r="JYB37" s="56"/>
      <c r="JYC37" s="56"/>
      <c r="JYD37" s="56"/>
      <c r="JYE37" s="56"/>
      <c r="JYF37" s="56"/>
      <c r="JYG37" s="56"/>
      <c r="JYH37" s="56"/>
      <c r="JYI37" s="56"/>
      <c r="JYJ37" s="56"/>
      <c r="JYK37" s="56"/>
      <c r="JYL37" s="56"/>
      <c r="JYM37" s="56"/>
      <c r="JYN37" s="56"/>
      <c r="JYO37" s="56"/>
      <c r="JYP37" s="56"/>
      <c r="JYQ37" s="56"/>
      <c r="JYR37" s="56"/>
      <c r="JYS37" s="56"/>
      <c r="JYT37" s="56"/>
      <c r="JYU37" s="56"/>
      <c r="JYV37" s="56"/>
      <c r="JYW37" s="56"/>
      <c r="JYX37" s="56"/>
      <c r="JYY37" s="56"/>
      <c r="JYZ37" s="56"/>
      <c r="JZA37" s="56"/>
      <c r="JZB37" s="56"/>
      <c r="JZC37" s="56"/>
      <c r="JZD37" s="56"/>
      <c r="JZE37" s="56"/>
      <c r="JZF37" s="56"/>
      <c r="JZG37" s="56"/>
      <c r="JZH37" s="56"/>
      <c r="JZI37" s="56"/>
      <c r="JZJ37" s="56"/>
      <c r="JZK37" s="56"/>
      <c r="JZL37" s="56"/>
      <c r="JZM37" s="56"/>
      <c r="JZN37" s="56"/>
      <c r="JZO37" s="56"/>
      <c r="JZP37" s="56"/>
      <c r="JZQ37" s="56"/>
      <c r="JZR37" s="56"/>
      <c r="JZS37" s="56"/>
      <c r="JZT37" s="56"/>
      <c r="JZU37" s="56"/>
      <c r="JZV37" s="56"/>
      <c r="JZW37" s="56"/>
      <c r="JZX37" s="56"/>
      <c r="JZY37" s="56"/>
      <c r="JZZ37" s="56"/>
      <c r="KAA37" s="56"/>
      <c r="KAB37" s="56"/>
      <c r="KAC37" s="56"/>
      <c r="KAD37" s="56"/>
      <c r="KAE37" s="56"/>
      <c r="KAF37" s="56"/>
      <c r="KAG37" s="56"/>
      <c r="KAH37" s="56"/>
      <c r="KAI37" s="56"/>
      <c r="KAJ37" s="56"/>
      <c r="KAK37" s="56"/>
      <c r="KAL37" s="56"/>
      <c r="KAM37" s="56"/>
      <c r="KAN37" s="56"/>
      <c r="KAO37" s="56"/>
      <c r="KAP37" s="56"/>
      <c r="KAQ37" s="56"/>
      <c r="KAR37" s="56"/>
      <c r="KAS37" s="56"/>
      <c r="KAT37" s="56"/>
      <c r="KAU37" s="56"/>
      <c r="KAV37" s="56"/>
      <c r="KAW37" s="56"/>
      <c r="KAX37" s="56"/>
      <c r="KAY37" s="56"/>
      <c r="KAZ37" s="56"/>
      <c r="KBA37" s="56"/>
      <c r="KBB37" s="56"/>
      <c r="KBC37" s="56"/>
      <c r="KBD37" s="56"/>
      <c r="KBE37" s="56"/>
      <c r="KBF37" s="56"/>
      <c r="KBG37" s="56"/>
      <c r="KBH37" s="56"/>
      <c r="KBI37" s="56"/>
      <c r="KBJ37" s="56"/>
      <c r="KBK37" s="56"/>
      <c r="KBL37" s="56"/>
      <c r="KBM37" s="56"/>
      <c r="KBN37" s="56"/>
      <c r="KBO37" s="56"/>
      <c r="KBP37" s="56"/>
      <c r="KBQ37" s="56"/>
      <c r="KBR37" s="56"/>
      <c r="KBS37" s="56"/>
      <c r="KBT37" s="56"/>
      <c r="KBU37" s="56"/>
      <c r="KBV37" s="56"/>
      <c r="KBW37" s="56"/>
      <c r="KBX37" s="56"/>
      <c r="KBY37" s="56"/>
      <c r="KBZ37" s="56"/>
      <c r="KCA37" s="56"/>
      <c r="KCB37" s="56"/>
      <c r="KCC37" s="56"/>
      <c r="KCD37" s="56"/>
      <c r="KCE37" s="56"/>
      <c r="KCF37" s="56"/>
      <c r="KCG37" s="56"/>
      <c r="KCH37" s="56"/>
      <c r="KCI37" s="56"/>
      <c r="KCJ37" s="56"/>
      <c r="KCK37" s="56"/>
      <c r="KCL37" s="56"/>
      <c r="KCM37" s="56"/>
      <c r="KCN37" s="56"/>
      <c r="KCO37" s="56"/>
      <c r="KCP37" s="56"/>
      <c r="KCQ37" s="56"/>
      <c r="KCR37" s="56"/>
      <c r="KCS37" s="56"/>
      <c r="KCT37" s="56"/>
      <c r="KCU37" s="56"/>
      <c r="KCV37" s="56"/>
      <c r="KCW37" s="56"/>
      <c r="KCX37" s="56"/>
      <c r="KCY37" s="56"/>
      <c r="KCZ37" s="56"/>
      <c r="KDA37" s="56"/>
      <c r="KDB37" s="56"/>
      <c r="KDC37" s="56"/>
      <c r="KDD37" s="56"/>
      <c r="KDE37" s="56"/>
      <c r="KDF37" s="56"/>
      <c r="KDG37" s="56"/>
      <c r="KDH37" s="56"/>
      <c r="KDI37" s="56"/>
      <c r="KDJ37" s="56"/>
      <c r="KDK37" s="56"/>
      <c r="KDL37" s="56"/>
      <c r="KDM37" s="56"/>
      <c r="KDN37" s="56"/>
      <c r="KDO37" s="56"/>
      <c r="KDP37" s="56"/>
      <c r="KDQ37" s="56"/>
      <c r="KDR37" s="56"/>
      <c r="KDS37" s="56"/>
      <c r="KDT37" s="56"/>
      <c r="KDU37" s="56"/>
      <c r="KDV37" s="56"/>
      <c r="KDW37" s="56"/>
      <c r="KDX37" s="56"/>
      <c r="KDY37" s="56"/>
      <c r="KDZ37" s="56"/>
      <c r="KEA37" s="56"/>
      <c r="KEB37" s="56"/>
      <c r="KEC37" s="56"/>
      <c r="KED37" s="56"/>
      <c r="KEE37" s="56"/>
      <c r="KEF37" s="56"/>
      <c r="KEG37" s="56"/>
      <c r="KEH37" s="56"/>
      <c r="KEI37" s="56"/>
      <c r="KEJ37" s="56"/>
      <c r="KEK37" s="56"/>
      <c r="KEL37" s="56"/>
      <c r="KEM37" s="56"/>
      <c r="KEN37" s="56"/>
      <c r="KEO37" s="56"/>
      <c r="KEP37" s="56"/>
      <c r="KEQ37" s="56"/>
      <c r="KER37" s="56"/>
      <c r="KES37" s="56"/>
      <c r="KET37" s="56"/>
      <c r="KEU37" s="56"/>
      <c r="KEV37" s="56"/>
      <c r="KEW37" s="56"/>
      <c r="KEX37" s="56"/>
      <c r="KEY37" s="56"/>
      <c r="KEZ37" s="56"/>
      <c r="KFA37" s="56"/>
      <c r="KFB37" s="56"/>
      <c r="KFC37" s="56"/>
      <c r="KFD37" s="56"/>
      <c r="KFE37" s="56"/>
      <c r="KFF37" s="56"/>
      <c r="KFG37" s="56"/>
      <c r="KFH37" s="56"/>
      <c r="KFI37" s="56"/>
      <c r="KFJ37" s="56"/>
      <c r="KFK37" s="56"/>
      <c r="KFL37" s="56"/>
      <c r="KFM37" s="56"/>
      <c r="KFN37" s="56"/>
      <c r="KFO37" s="56"/>
      <c r="KFP37" s="56"/>
      <c r="KFQ37" s="56"/>
      <c r="KFR37" s="56"/>
      <c r="KFS37" s="56"/>
      <c r="KFT37" s="56"/>
      <c r="KFU37" s="56"/>
      <c r="KFV37" s="56"/>
      <c r="KFW37" s="56"/>
      <c r="KFX37" s="56"/>
      <c r="KFY37" s="56"/>
      <c r="KFZ37" s="56"/>
      <c r="KGA37" s="56"/>
      <c r="KGB37" s="56"/>
      <c r="KGC37" s="56"/>
      <c r="KGD37" s="56"/>
      <c r="KGE37" s="56"/>
      <c r="KGF37" s="56"/>
      <c r="KGG37" s="56"/>
      <c r="KGH37" s="56"/>
      <c r="KGI37" s="56"/>
      <c r="KGJ37" s="56"/>
      <c r="KGK37" s="56"/>
      <c r="KGL37" s="56"/>
      <c r="KGM37" s="56"/>
      <c r="KGN37" s="56"/>
      <c r="KGO37" s="56"/>
      <c r="KGP37" s="56"/>
      <c r="KGQ37" s="56"/>
      <c r="KGR37" s="56"/>
      <c r="KGS37" s="56"/>
      <c r="KGT37" s="56"/>
      <c r="KGU37" s="56"/>
      <c r="KGV37" s="56"/>
      <c r="KGW37" s="56"/>
      <c r="KGX37" s="56"/>
      <c r="KGY37" s="56"/>
      <c r="KGZ37" s="56"/>
      <c r="KHA37" s="56"/>
      <c r="KHB37" s="56"/>
      <c r="KHC37" s="56"/>
      <c r="KHD37" s="56"/>
      <c r="KHE37" s="56"/>
      <c r="KHF37" s="56"/>
      <c r="KHG37" s="56"/>
      <c r="KHH37" s="56"/>
      <c r="KHI37" s="56"/>
      <c r="KHJ37" s="56"/>
      <c r="KHK37" s="56"/>
      <c r="KHL37" s="56"/>
      <c r="KHM37" s="56"/>
      <c r="KHN37" s="56"/>
      <c r="KHO37" s="56"/>
      <c r="KHP37" s="56"/>
      <c r="KHQ37" s="56"/>
      <c r="KHR37" s="56"/>
      <c r="KHS37" s="56"/>
      <c r="KHT37" s="56"/>
      <c r="KHU37" s="56"/>
      <c r="KHV37" s="56"/>
      <c r="KHW37" s="56"/>
      <c r="KHX37" s="56"/>
      <c r="KHY37" s="56"/>
      <c r="KHZ37" s="56"/>
      <c r="KIA37" s="56"/>
      <c r="KIB37" s="56"/>
      <c r="KIC37" s="56"/>
      <c r="KID37" s="56"/>
      <c r="KIE37" s="56"/>
      <c r="KIF37" s="56"/>
      <c r="KIG37" s="56"/>
      <c r="KIH37" s="56"/>
      <c r="KII37" s="56"/>
      <c r="KIJ37" s="56"/>
      <c r="KIK37" s="56"/>
      <c r="KIL37" s="56"/>
      <c r="KIM37" s="56"/>
      <c r="KIN37" s="56"/>
      <c r="KIO37" s="56"/>
      <c r="KIP37" s="56"/>
      <c r="KIQ37" s="56"/>
      <c r="KIR37" s="56"/>
      <c r="KIS37" s="56"/>
      <c r="KIT37" s="56"/>
      <c r="KIU37" s="56"/>
      <c r="KIV37" s="56"/>
      <c r="KIW37" s="56"/>
      <c r="KIX37" s="56"/>
      <c r="KIY37" s="56"/>
      <c r="KIZ37" s="56"/>
      <c r="KJA37" s="56"/>
      <c r="KJB37" s="56"/>
      <c r="KJC37" s="56"/>
      <c r="KJD37" s="56"/>
      <c r="KJE37" s="56"/>
      <c r="KJF37" s="56"/>
      <c r="KJG37" s="56"/>
      <c r="KJH37" s="56"/>
      <c r="KJI37" s="56"/>
      <c r="KJJ37" s="56"/>
      <c r="KJK37" s="56"/>
      <c r="KJL37" s="56"/>
      <c r="KJM37" s="56"/>
      <c r="KJN37" s="56"/>
      <c r="KJO37" s="56"/>
      <c r="KJP37" s="56"/>
      <c r="KJQ37" s="56"/>
      <c r="KJR37" s="56"/>
      <c r="KJS37" s="56"/>
      <c r="KJT37" s="56"/>
      <c r="KJU37" s="56"/>
      <c r="KJV37" s="56"/>
      <c r="KJW37" s="56"/>
      <c r="KJX37" s="56"/>
      <c r="KJY37" s="56"/>
      <c r="KJZ37" s="56"/>
      <c r="KKA37" s="56"/>
      <c r="KKB37" s="56"/>
      <c r="KKC37" s="56"/>
      <c r="KKD37" s="56"/>
      <c r="KKE37" s="56"/>
      <c r="KKF37" s="56"/>
      <c r="KKG37" s="56"/>
      <c r="KKH37" s="56"/>
      <c r="KKI37" s="56"/>
      <c r="KKJ37" s="56"/>
      <c r="KKK37" s="56"/>
      <c r="KKL37" s="56"/>
      <c r="KKM37" s="56"/>
      <c r="KKN37" s="56"/>
      <c r="KKO37" s="56"/>
      <c r="KKP37" s="56"/>
      <c r="KKQ37" s="56"/>
      <c r="KKR37" s="56"/>
      <c r="KKS37" s="56"/>
      <c r="KKT37" s="56"/>
      <c r="KKU37" s="56"/>
      <c r="KKV37" s="56"/>
      <c r="KKW37" s="56"/>
      <c r="KKX37" s="56"/>
      <c r="KKY37" s="56"/>
      <c r="KKZ37" s="56"/>
      <c r="KLA37" s="56"/>
      <c r="KLB37" s="56"/>
      <c r="KLC37" s="56"/>
      <c r="KLD37" s="56"/>
      <c r="KLE37" s="56"/>
      <c r="KLF37" s="56"/>
      <c r="KLG37" s="56"/>
      <c r="KLH37" s="56"/>
      <c r="KLI37" s="56"/>
      <c r="KLJ37" s="56"/>
      <c r="KLK37" s="56"/>
      <c r="KLL37" s="56"/>
      <c r="KLM37" s="56"/>
      <c r="KLN37" s="56"/>
      <c r="KLO37" s="56"/>
      <c r="KLP37" s="56"/>
      <c r="KLQ37" s="56"/>
      <c r="KLR37" s="56"/>
      <c r="KLS37" s="56"/>
      <c r="KLT37" s="56"/>
      <c r="KLU37" s="56"/>
      <c r="KLV37" s="56"/>
      <c r="KLW37" s="56"/>
      <c r="KLX37" s="56"/>
      <c r="KLY37" s="56"/>
      <c r="KLZ37" s="56"/>
      <c r="KMA37" s="56"/>
      <c r="KMB37" s="56"/>
      <c r="KMC37" s="56"/>
      <c r="KMD37" s="56"/>
      <c r="KME37" s="56"/>
      <c r="KMF37" s="56"/>
      <c r="KMG37" s="56"/>
      <c r="KMH37" s="56"/>
      <c r="KMI37" s="56"/>
      <c r="KMJ37" s="56"/>
      <c r="KMK37" s="56"/>
      <c r="KML37" s="56"/>
      <c r="KMM37" s="56"/>
      <c r="KMN37" s="56"/>
      <c r="KMO37" s="56"/>
      <c r="KMP37" s="56"/>
      <c r="KMQ37" s="56"/>
      <c r="KMR37" s="56"/>
      <c r="KMS37" s="56"/>
      <c r="KMT37" s="56"/>
      <c r="KMU37" s="56"/>
      <c r="KMV37" s="56"/>
      <c r="KMW37" s="56"/>
      <c r="KMX37" s="56"/>
      <c r="KMY37" s="56"/>
      <c r="KMZ37" s="56"/>
      <c r="KNA37" s="56"/>
      <c r="KNB37" s="56"/>
      <c r="KNC37" s="56"/>
      <c r="KND37" s="56"/>
      <c r="KNE37" s="56"/>
      <c r="KNF37" s="56"/>
      <c r="KNG37" s="56"/>
      <c r="KNH37" s="56"/>
      <c r="KNI37" s="56"/>
      <c r="KNJ37" s="56"/>
      <c r="KNK37" s="56"/>
      <c r="KNL37" s="56"/>
      <c r="KNM37" s="56"/>
      <c r="KNN37" s="56"/>
      <c r="KNO37" s="56"/>
      <c r="KNP37" s="56"/>
      <c r="KNQ37" s="56"/>
      <c r="KNR37" s="56"/>
      <c r="KNS37" s="56"/>
      <c r="KNT37" s="56"/>
      <c r="KNU37" s="56"/>
      <c r="KNV37" s="56"/>
      <c r="KNW37" s="56"/>
      <c r="KNX37" s="56"/>
      <c r="KNY37" s="56"/>
      <c r="KNZ37" s="56"/>
      <c r="KOA37" s="56"/>
      <c r="KOB37" s="56"/>
      <c r="KOC37" s="56"/>
      <c r="KOD37" s="56"/>
      <c r="KOE37" s="56"/>
      <c r="KOF37" s="56"/>
      <c r="KOG37" s="56"/>
      <c r="KOH37" s="56"/>
      <c r="KOI37" s="56"/>
      <c r="KOJ37" s="56"/>
      <c r="KOK37" s="56"/>
      <c r="KOL37" s="56"/>
      <c r="KOM37" s="56"/>
      <c r="KON37" s="56"/>
      <c r="KOO37" s="56"/>
      <c r="KOP37" s="56"/>
      <c r="KOQ37" s="56"/>
      <c r="KOR37" s="56"/>
      <c r="KOS37" s="56"/>
      <c r="KOT37" s="56"/>
      <c r="KOU37" s="56"/>
      <c r="KOV37" s="56"/>
      <c r="KOW37" s="56"/>
      <c r="KOX37" s="56"/>
      <c r="KOY37" s="56"/>
      <c r="KOZ37" s="56"/>
      <c r="KPA37" s="56"/>
      <c r="KPB37" s="56"/>
      <c r="KPC37" s="56"/>
      <c r="KPD37" s="56"/>
      <c r="KPE37" s="56"/>
      <c r="KPF37" s="56"/>
      <c r="KPG37" s="56"/>
      <c r="KPH37" s="56"/>
      <c r="KPI37" s="56"/>
      <c r="KPJ37" s="56"/>
      <c r="KPK37" s="56"/>
      <c r="KPL37" s="56"/>
      <c r="KPM37" s="56"/>
      <c r="KPN37" s="56"/>
      <c r="KPO37" s="56"/>
      <c r="KPP37" s="56"/>
      <c r="KPQ37" s="56"/>
      <c r="KPR37" s="56"/>
      <c r="KPS37" s="56"/>
      <c r="KPT37" s="56"/>
      <c r="KPU37" s="56"/>
      <c r="KPV37" s="56"/>
      <c r="KPW37" s="56"/>
      <c r="KPX37" s="56"/>
      <c r="KPY37" s="56"/>
      <c r="KPZ37" s="56"/>
      <c r="KQA37" s="56"/>
      <c r="KQB37" s="56"/>
      <c r="KQC37" s="56"/>
      <c r="KQD37" s="56"/>
      <c r="KQE37" s="56"/>
      <c r="KQF37" s="56"/>
      <c r="KQG37" s="56"/>
      <c r="KQH37" s="56"/>
      <c r="KQI37" s="56"/>
      <c r="KQJ37" s="56"/>
      <c r="KQK37" s="56"/>
      <c r="KQL37" s="56"/>
      <c r="KQM37" s="56"/>
      <c r="KQN37" s="56"/>
      <c r="KQO37" s="56"/>
      <c r="KQP37" s="56"/>
      <c r="KQQ37" s="56"/>
      <c r="KQR37" s="56"/>
      <c r="KQS37" s="56"/>
      <c r="KQT37" s="56"/>
      <c r="KQU37" s="56"/>
      <c r="KQV37" s="56"/>
      <c r="KQW37" s="56"/>
      <c r="KQX37" s="56"/>
      <c r="KQY37" s="56"/>
      <c r="KQZ37" s="56"/>
      <c r="KRA37" s="56"/>
      <c r="KRB37" s="56"/>
      <c r="KRC37" s="56"/>
      <c r="KRD37" s="56"/>
      <c r="KRE37" s="56"/>
      <c r="KRF37" s="56"/>
      <c r="KRG37" s="56"/>
      <c r="KRH37" s="56"/>
      <c r="KRI37" s="56"/>
      <c r="KRJ37" s="56"/>
      <c r="KRK37" s="56"/>
      <c r="KRL37" s="56"/>
      <c r="KRM37" s="56"/>
      <c r="KRN37" s="56"/>
      <c r="KRO37" s="56"/>
      <c r="KRP37" s="56"/>
      <c r="KRQ37" s="56"/>
      <c r="KRR37" s="56"/>
      <c r="KRS37" s="56"/>
      <c r="KRT37" s="56"/>
      <c r="KRU37" s="56"/>
      <c r="KRV37" s="56"/>
      <c r="KRW37" s="56"/>
      <c r="KRX37" s="56"/>
      <c r="KRY37" s="56"/>
      <c r="KRZ37" s="56"/>
      <c r="KSA37" s="56"/>
      <c r="KSB37" s="56"/>
      <c r="KSC37" s="56"/>
      <c r="KSD37" s="56"/>
      <c r="KSE37" s="56"/>
      <c r="KSF37" s="56"/>
      <c r="KSG37" s="56"/>
      <c r="KSH37" s="56"/>
      <c r="KSI37" s="56"/>
      <c r="KSJ37" s="56"/>
      <c r="KSK37" s="56"/>
      <c r="KSL37" s="56"/>
      <c r="KSM37" s="56"/>
      <c r="KSN37" s="56"/>
      <c r="KSO37" s="56"/>
      <c r="KSP37" s="56"/>
      <c r="KSQ37" s="56"/>
      <c r="KSR37" s="56"/>
      <c r="KSS37" s="56"/>
      <c r="KST37" s="56"/>
      <c r="KSU37" s="56"/>
      <c r="KSV37" s="56"/>
      <c r="KSW37" s="56"/>
      <c r="KSX37" s="56"/>
      <c r="KSY37" s="56"/>
      <c r="KSZ37" s="56"/>
      <c r="KTA37" s="56"/>
      <c r="KTB37" s="56"/>
      <c r="KTC37" s="56"/>
      <c r="KTD37" s="56"/>
      <c r="KTE37" s="56"/>
      <c r="KTF37" s="56"/>
      <c r="KTG37" s="56"/>
      <c r="KTH37" s="56"/>
      <c r="KTI37" s="56"/>
      <c r="KTJ37" s="56"/>
      <c r="KTK37" s="56"/>
      <c r="KTL37" s="56"/>
      <c r="KTM37" s="56"/>
      <c r="KTN37" s="56"/>
      <c r="KTO37" s="56"/>
      <c r="KTP37" s="56"/>
      <c r="KTQ37" s="56"/>
      <c r="KTR37" s="56"/>
      <c r="KTS37" s="56"/>
      <c r="KTT37" s="56"/>
      <c r="KTU37" s="56"/>
      <c r="KTV37" s="56"/>
      <c r="KTW37" s="56"/>
      <c r="KTX37" s="56"/>
      <c r="KTY37" s="56"/>
      <c r="KTZ37" s="56"/>
      <c r="KUA37" s="56"/>
      <c r="KUB37" s="56"/>
      <c r="KUC37" s="56"/>
      <c r="KUD37" s="56"/>
      <c r="KUE37" s="56"/>
      <c r="KUF37" s="56"/>
      <c r="KUG37" s="56"/>
      <c r="KUH37" s="56"/>
      <c r="KUI37" s="56"/>
      <c r="KUJ37" s="56"/>
      <c r="KUK37" s="56"/>
      <c r="KUL37" s="56"/>
      <c r="KUM37" s="56"/>
      <c r="KUN37" s="56"/>
      <c r="KUO37" s="56"/>
      <c r="KUP37" s="56"/>
      <c r="KUQ37" s="56"/>
      <c r="KUR37" s="56"/>
      <c r="KUS37" s="56"/>
      <c r="KUT37" s="56"/>
      <c r="KUU37" s="56"/>
      <c r="KUV37" s="56"/>
      <c r="KUW37" s="56"/>
      <c r="KUX37" s="56"/>
      <c r="KUY37" s="56"/>
      <c r="KUZ37" s="56"/>
      <c r="KVA37" s="56"/>
      <c r="KVB37" s="56"/>
      <c r="KVC37" s="56"/>
      <c r="KVD37" s="56"/>
      <c r="KVE37" s="56"/>
      <c r="KVF37" s="56"/>
      <c r="KVG37" s="56"/>
      <c r="KVH37" s="56"/>
      <c r="KVI37" s="56"/>
      <c r="KVJ37" s="56"/>
      <c r="KVK37" s="56"/>
      <c r="KVL37" s="56"/>
      <c r="KVM37" s="56"/>
      <c r="KVN37" s="56"/>
      <c r="KVO37" s="56"/>
      <c r="KVP37" s="56"/>
      <c r="KVQ37" s="56"/>
      <c r="KVR37" s="56"/>
      <c r="KVS37" s="56"/>
      <c r="KVT37" s="56"/>
      <c r="KVU37" s="56"/>
      <c r="KVV37" s="56"/>
      <c r="KVW37" s="56"/>
      <c r="KVX37" s="56"/>
      <c r="KVY37" s="56"/>
      <c r="KVZ37" s="56"/>
      <c r="KWA37" s="56"/>
      <c r="KWB37" s="56"/>
      <c r="KWC37" s="56"/>
      <c r="KWD37" s="56"/>
      <c r="KWE37" s="56"/>
      <c r="KWF37" s="56"/>
      <c r="KWG37" s="56"/>
      <c r="KWH37" s="56"/>
      <c r="KWI37" s="56"/>
      <c r="KWJ37" s="56"/>
      <c r="KWK37" s="56"/>
      <c r="KWL37" s="56"/>
      <c r="KWM37" s="56"/>
      <c r="KWN37" s="56"/>
      <c r="KWO37" s="56"/>
      <c r="KWP37" s="56"/>
      <c r="KWQ37" s="56"/>
      <c r="KWR37" s="56"/>
      <c r="KWS37" s="56"/>
      <c r="KWT37" s="56"/>
      <c r="KWU37" s="56"/>
      <c r="KWV37" s="56"/>
      <c r="KWW37" s="56"/>
      <c r="KWX37" s="56"/>
      <c r="KWY37" s="56"/>
      <c r="KWZ37" s="56"/>
      <c r="KXA37" s="56"/>
      <c r="KXB37" s="56"/>
      <c r="KXC37" s="56"/>
      <c r="KXD37" s="56"/>
      <c r="KXE37" s="56"/>
      <c r="KXF37" s="56"/>
      <c r="KXG37" s="56"/>
      <c r="KXH37" s="56"/>
      <c r="KXI37" s="56"/>
      <c r="KXJ37" s="56"/>
      <c r="KXK37" s="56"/>
      <c r="KXL37" s="56"/>
      <c r="KXM37" s="56"/>
      <c r="KXN37" s="56"/>
      <c r="KXO37" s="56"/>
      <c r="KXP37" s="56"/>
      <c r="KXQ37" s="56"/>
      <c r="KXR37" s="56"/>
      <c r="KXS37" s="56"/>
      <c r="KXT37" s="56"/>
      <c r="KXU37" s="56"/>
      <c r="KXV37" s="56"/>
      <c r="KXW37" s="56"/>
      <c r="KXX37" s="56"/>
      <c r="KXY37" s="56"/>
      <c r="KXZ37" s="56"/>
      <c r="KYA37" s="56"/>
      <c r="KYB37" s="56"/>
      <c r="KYC37" s="56"/>
      <c r="KYD37" s="56"/>
      <c r="KYE37" s="56"/>
      <c r="KYF37" s="56"/>
      <c r="KYG37" s="56"/>
      <c r="KYH37" s="56"/>
      <c r="KYI37" s="56"/>
      <c r="KYJ37" s="56"/>
      <c r="KYK37" s="56"/>
      <c r="KYL37" s="56"/>
      <c r="KYM37" s="56"/>
      <c r="KYN37" s="56"/>
      <c r="KYO37" s="56"/>
      <c r="KYP37" s="56"/>
      <c r="KYQ37" s="56"/>
      <c r="KYR37" s="56"/>
      <c r="KYS37" s="56"/>
      <c r="KYT37" s="56"/>
      <c r="KYU37" s="56"/>
      <c r="KYV37" s="56"/>
      <c r="KYW37" s="56"/>
      <c r="KYX37" s="56"/>
      <c r="KYY37" s="56"/>
      <c r="KYZ37" s="56"/>
      <c r="KZA37" s="56"/>
      <c r="KZB37" s="56"/>
      <c r="KZC37" s="56"/>
      <c r="KZD37" s="56"/>
      <c r="KZE37" s="56"/>
      <c r="KZF37" s="56"/>
      <c r="KZG37" s="56"/>
      <c r="KZH37" s="56"/>
      <c r="KZI37" s="56"/>
      <c r="KZJ37" s="56"/>
      <c r="KZK37" s="56"/>
      <c r="KZL37" s="56"/>
      <c r="KZM37" s="56"/>
      <c r="KZN37" s="56"/>
      <c r="KZO37" s="56"/>
      <c r="KZP37" s="56"/>
      <c r="KZQ37" s="56"/>
      <c r="KZR37" s="56"/>
      <c r="KZS37" s="56"/>
      <c r="KZT37" s="56"/>
      <c r="KZU37" s="56"/>
      <c r="KZV37" s="56"/>
      <c r="KZW37" s="56"/>
      <c r="KZX37" s="56"/>
      <c r="KZY37" s="56"/>
      <c r="KZZ37" s="56"/>
      <c r="LAA37" s="56"/>
      <c r="LAB37" s="56"/>
      <c r="LAC37" s="56"/>
      <c r="LAD37" s="56"/>
      <c r="LAE37" s="56"/>
      <c r="LAF37" s="56"/>
      <c r="LAG37" s="56"/>
      <c r="LAH37" s="56"/>
      <c r="LAI37" s="56"/>
      <c r="LAJ37" s="56"/>
      <c r="LAK37" s="56"/>
      <c r="LAL37" s="56"/>
      <c r="LAM37" s="56"/>
      <c r="LAN37" s="56"/>
      <c r="LAO37" s="56"/>
      <c r="LAP37" s="56"/>
      <c r="LAQ37" s="56"/>
      <c r="LAR37" s="56"/>
      <c r="LAS37" s="56"/>
      <c r="LAT37" s="56"/>
      <c r="LAU37" s="56"/>
      <c r="LAV37" s="56"/>
      <c r="LAW37" s="56"/>
      <c r="LAX37" s="56"/>
      <c r="LAY37" s="56"/>
      <c r="LAZ37" s="56"/>
      <c r="LBA37" s="56"/>
      <c r="LBB37" s="56"/>
      <c r="LBC37" s="56"/>
      <c r="LBD37" s="56"/>
      <c r="LBE37" s="56"/>
      <c r="LBF37" s="56"/>
      <c r="LBG37" s="56"/>
      <c r="LBH37" s="56"/>
      <c r="LBI37" s="56"/>
      <c r="LBJ37" s="56"/>
      <c r="LBK37" s="56"/>
      <c r="LBL37" s="56"/>
      <c r="LBM37" s="56"/>
      <c r="LBN37" s="56"/>
      <c r="LBO37" s="56"/>
      <c r="LBP37" s="56"/>
      <c r="LBQ37" s="56"/>
      <c r="LBR37" s="56"/>
      <c r="LBS37" s="56"/>
      <c r="LBT37" s="56"/>
      <c r="LBU37" s="56"/>
      <c r="LBV37" s="56"/>
      <c r="LBW37" s="56"/>
      <c r="LBX37" s="56"/>
      <c r="LBY37" s="56"/>
      <c r="LBZ37" s="56"/>
      <c r="LCA37" s="56"/>
      <c r="LCB37" s="56"/>
      <c r="LCC37" s="56"/>
      <c r="LCD37" s="56"/>
      <c r="LCE37" s="56"/>
      <c r="LCF37" s="56"/>
      <c r="LCG37" s="56"/>
      <c r="LCH37" s="56"/>
      <c r="LCI37" s="56"/>
      <c r="LCJ37" s="56"/>
      <c r="LCK37" s="56"/>
      <c r="LCL37" s="56"/>
      <c r="LCM37" s="56"/>
      <c r="LCN37" s="56"/>
      <c r="LCO37" s="56"/>
      <c r="LCP37" s="56"/>
      <c r="LCQ37" s="56"/>
      <c r="LCR37" s="56"/>
      <c r="LCS37" s="56"/>
      <c r="LCT37" s="56"/>
      <c r="LCU37" s="56"/>
      <c r="LCV37" s="56"/>
      <c r="LCW37" s="56"/>
      <c r="LCX37" s="56"/>
      <c r="LCY37" s="56"/>
      <c r="LCZ37" s="56"/>
      <c r="LDA37" s="56"/>
      <c r="LDB37" s="56"/>
      <c r="LDC37" s="56"/>
      <c r="LDD37" s="56"/>
      <c r="LDE37" s="56"/>
      <c r="LDF37" s="56"/>
      <c r="LDG37" s="56"/>
      <c r="LDH37" s="56"/>
      <c r="LDI37" s="56"/>
      <c r="LDJ37" s="56"/>
      <c r="LDK37" s="56"/>
      <c r="LDL37" s="56"/>
      <c r="LDM37" s="56"/>
      <c r="LDN37" s="56"/>
      <c r="LDO37" s="56"/>
      <c r="LDP37" s="56"/>
      <c r="LDQ37" s="56"/>
      <c r="LDR37" s="56"/>
      <c r="LDS37" s="56"/>
      <c r="LDT37" s="56"/>
      <c r="LDU37" s="56"/>
      <c r="LDV37" s="56"/>
      <c r="LDW37" s="56"/>
      <c r="LDX37" s="56"/>
      <c r="LDY37" s="56"/>
      <c r="LDZ37" s="56"/>
      <c r="LEA37" s="56"/>
      <c r="LEB37" s="56"/>
      <c r="LEC37" s="56"/>
      <c r="LED37" s="56"/>
      <c r="LEE37" s="56"/>
      <c r="LEF37" s="56"/>
      <c r="LEG37" s="56"/>
      <c r="LEH37" s="56"/>
      <c r="LEI37" s="56"/>
      <c r="LEJ37" s="56"/>
      <c r="LEK37" s="56"/>
      <c r="LEL37" s="56"/>
      <c r="LEM37" s="56"/>
      <c r="LEN37" s="56"/>
      <c r="LEO37" s="56"/>
      <c r="LEP37" s="56"/>
      <c r="LEQ37" s="56"/>
      <c r="LER37" s="56"/>
      <c r="LES37" s="56"/>
      <c r="LET37" s="56"/>
      <c r="LEU37" s="56"/>
      <c r="LEV37" s="56"/>
      <c r="LEW37" s="56"/>
      <c r="LEX37" s="56"/>
      <c r="LEY37" s="56"/>
      <c r="LEZ37" s="56"/>
      <c r="LFA37" s="56"/>
      <c r="LFB37" s="56"/>
      <c r="LFC37" s="56"/>
      <c r="LFD37" s="56"/>
      <c r="LFE37" s="56"/>
      <c r="LFF37" s="56"/>
      <c r="LFG37" s="56"/>
      <c r="LFH37" s="56"/>
      <c r="LFI37" s="56"/>
      <c r="LFJ37" s="56"/>
      <c r="LFK37" s="56"/>
      <c r="LFL37" s="56"/>
      <c r="LFM37" s="56"/>
      <c r="LFN37" s="56"/>
      <c r="LFO37" s="56"/>
      <c r="LFP37" s="56"/>
      <c r="LFQ37" s="56"/>
      <c r="LFR37" s="56"/>
      <c r="LFS37" s="56"/>
      <c r="LFT37" s="56"/>
      <c r="LFU37" s="56"/>
      <c r="LFV37" s="56"/>
      <c r="LFW37" s="56"/>
      <c r="LFX37" s="56"/>
      <c r="LFY37" s="56"/>
      <c r="LFZ37" s="56"/>
      <c r="LGA37" s="56"/>
      <c r="LGB37" s="56"/>
      <c r="LGC37" s="56"/>
      <c r="LGD37" s="56"/>
      <c r="LGE37" s="56"/>
      <c r="LGF37" s="56"/>
      <c r="LGG37" s="56"/>
      <c r="LGH37" s="56"/>
      <c r="LGI37" s="56"/>
      <c r="LGJ37" s="56"/>
      <c r="LGK37" s="56"/>
      <c r="LGL37" s="56"/>
      <c r="LGM37" s="56"/>
      <c r="LGN37" s="56"/>
      <c r="LGO37" s="56"/>
      <c r="LGP37" s="56"/>
      <c r="LGQ37" s="56"/>
      <c r="LGR37" s="56"/>
      <c r="LGS37" s="56"/>
      <c r="LGT37" s="56"/>
      <c r="LGU37" s="56"/>
      <c r="LGV37" s="56"/>
      <c r="LGW37" s="56"/>
      <c r="LGX37" s="56"/>
      <c r="LGY37" s="56"/>
      <c r="LGZ37" s="56"/>
      <c r="LHA37" s="56"/>
      <c r="LHB37" s="56"/>
      <c r="LHC37" s="56"/>
      <c r="LHD37" s="56"/>
      <c r="LHE37" s="56"/>
      <c r="LHF37" s="56"/>
      <c r="LHG37" s="56"/>
      <c r="LHH37" s="56"/>
      <c r="LHI37" s="56"/>
      <c r="LHJ37" s="56"/>
      <c r="LHK37" s="56"/>
      <c r="LHL37" s="56"/>
      <c r="LHM37" s="56"/>
      <c r="LHN37" s="56"/>
      <c r="LHO37" s="56"/>
      <c r="LHP37" s="56"/>
      <c r="LHQ37" s="56"/>
      <c r="LHR37" s="56"/>
      <c r="LHS37" s="56"/>
      <c r="LHT37" s="56"/>
      <c r="LHU37" s="56"/>
      <c r="LHV37" s="56"/>
      <c r="LHW37" s="56"/>
      <c r="LHX37" s="56"/>
      <c r="LHY37" s="56"/>
      <c r="LHZ37" s="56"/>
      <c r="LIA37" s="56"/>
      <c r="LIB37" s="56"/>
      <c r="LIC37" s="56"/>
      <c r="LID37" s="56"/>
      <c r="LIE37" s="56"/>
      <c r="LIF37" s="56"/>
      <c r="LIG37" s="56"/>
      <c r="LIH37" s="56"/>
      <c r="LII37" s="56"/>
      <c r="LIJ37" s="56"/>
      <c r="LIK37" s="56"/>
      <c r="LIL37" s="56"/>
      <c r="LIM37" s="56"/>
      <c r="LIN37" s="56"/>
      <c r="LIO37" s="56"/>
      <c r="LIP37" s="56"/>
      <c r="LIQ37" s="56"/>
      <c r="LIR37" s="56"/>
      <c r="LIS37" s="56"/>
      <c r="LIT37" s="56"/>
      <c r="LIU37" s="56"/>
      <c r="LIV37" s="56"/>
      <c r="LIW37" s="56"/>
      <c r="LIX37" s="56"/>
      <c r="LIY37" s="56"/>
      <c r="LIZ37" s="56"/>
      <c r="LJA37" s="56"/>
      <c r="LJB37" s="56"/>
      <c r="LJC37" s="56"/>
      <c r="LJD37" s="56"/>
      <c r="LJE37" s="56"/>
      <c r="LJF37" s="56"/>
      <c r="LJG37" s="56"/>
      <c r="LJH37" s="56"/>
      <c r="LJI37" s="56"/>
      <c r="LJJ37" s="56"/>
      <c r="LJK37" s="56"/>
      <c r="LJL37" s="56"/>
      <c r="LJM37" s="56"/>
      <c r="LJN37" s="56"/>
      <c r="LJO37" s="56"/>
      <c r="LJP37" s="56"/>
      <c r="LJQ37" s="56"/>
      <c r="LJR37" s="56"/>
      <c r="LJS37" s="56"/>
      <c r="LJT37" s="56"/>
      <c r="LJU37" s="56"/>
      <c r="LJV37" s="56"/>
      <c r="LJW37" s="56"/>
      <c r="LJX37" s="56"/>
      <c r="LJY37" s="56"/>
      <c r="LJZ37" s="56"/>
      <c r="LKA37" s="56"/>
      <c r="LKB37" s="56"/>
      <c r="LKC37" s="56"/>
      <c r="LKD37" s="56"/>
      <c r="LKE37" s="56"/>
      <c r="LKF37" s="56"/>
      <c r="LKG37" s="56"/>
      <c r="LKH37" s="56"/>
      <c r="LKI37" s="56"/>
      <c r="LKJ37" s="56"/>
      <c r="LKK37" s="56"/>
      <c r="LKL37" s="56"/>
      <c r="LKM37" s="56"/>
      <c r="LKN37" s="56"/>
      <c r="LKO37" s="56"/>
      <c r="LKP37" s="56"/>
      <c r="LKQ37" s="56"/>
      <c r="LKR37" s="56"/>
      <c r="LKS37" s="56"/>
      <c r="LKT37" s="56"/>
      <c r="LKU37" s="56"/>
      <c r="LKV37" s="56"/>
      <c r="LKW37" s="56"/>
      <c r="LKX37" s="56"/>
      <c r="LKY37" s="56"/>
      <c r="LKZ37" s="56"/>
      <c r="LLA37" s="56"/>
      <c r="LLB37" s="56"/>
      <c r="LLC37" s="56"/>
      <c r="LLD37" s="56"/>
      <c r="LLE37" s="56"/>
      <c r="LLF37" s="56"/>
      <c r="LLG37" s="56"/>
      <c r="LLH37" s="56"/>
      <c r="LLI37" s="56"/>
      <c r="LLJ37" s="56"/>
      <c r="LLK37" s="56"/>
      <c r="LLL37" s="56"/>
      <c r="LLM37" s="56"/>
      <c r="LLN37" s="56"/>
      <c r="LLO37" s="56"/>
      <c r="LLP37" s="56"/>
      <c r="LLQ37" s="56"/>
      <c r="LLR37" s="56"/>
      <c r="LLS37" s="56"/>
      <c r="LLT37" s="56"/>
      <c r="LLU37" s="56"/>
      <c r="LLV37" s="56"/>
      <c r="LLW37" s="56"/>
      <c r="LLX37" s="56"/>
      <c r="LLY37" s="56"/>
      <c r="LLZ37" s="56"/>
      <c r="LMA37" s="56"/>
      <c r="LMB37" s="56"/>
      <c r="LMC37" s="56"/>
      <c r="LMD37" s="56"/>
      <c r="LME37" s="56"/>
      <c r="LMF37" s="56"/>
      <c r="LMG37" s="56"/>
      <c r="LMH37" s="56"/>
      <c r="LMI37" s="56"/>
      <c r="LMJ37" s="56"/>
      <c r="LMK37" s="56"/>
      <c r="LML37" s="56"/>
      <c r="LMM37" s="56"/>
      <c r="LMN37" s="56"/>
      <c r="LMO37" s="56"/>
      <c r="LMP37" s="56"/>
      <c r="LMQ37" s="56"/>
      <c r="LMR37" s="56"/>
      <c r="LMS37" s="56"/>
      <c r="LMT37" s="56"/>
      <c r="LMU37" s="56"/>
      <c r="LMV37" s="56"/>
      <c r="LMW37" s="56"/>
      <c r="LMX37" s="56"/>
      <c r="LMY37" s="56"/>
      <c r="LMZ37" s="56"/>
      <c r="LNA37" s="56"/>
      <c r="LNB37" s="56"/>
      <c r="LNC37" s="56"/>
      <c r="LND37" s="56"/>
      <c r="LNE37" s="56"/>
      <c r="LNF37" s="56"/>
      <c r="LNG37" s="56"/>
      <c r="LNH37" s="56"/>
      <c r="LNI37" s="56"/>
      <c r="LNJ37" s="56"/>
      <c r="LNK37" s="56"/>
      <c r="LNL37" s="56"/>
      <c r="LNM37" s="56"/>
      <c r="LNN37" s="56"/>
      <c r="LNO37" s="56"/>
      <c r="LNP37" s="56"/>
      <c r="LNQ37" s="56"/>
      <c r="LNR37" s="56"/>
      <c r="LNS37" s="56"/>
      <c r="LNT37" s="56"/>
      <c r="LNU37" s="56"/>
      <c r="LNV37" s="56"/>
      <c r="LNW37" s="56"/>
      <c r="LNX37" s="56"/>
      <c r="LNY37" s="56"/>
      <c r="LNZ37" s="56"/>
      <c r="LOA37" s="56"/>
      <c r="LOB37" s="56"/>
      <c r="LOC37" s="56"/>
      <c r="LOD37" s="56"/>
      <c r="LOE37" s="56"/>
      <c r="LOF37" s="56"/>
      <c r="LOG37" s="56"/>
      <c r="LOH37" s="56"/>
      <c r="LOI37" s="56"/>
      <c r="LOJ37" s="56"/>
      <c r="LOK37" s="56"/>
      <c r="LOL37" s="56"/>
      <c r="LOM37" s="56"/>
      <c r="LON37" s="56"/>
      <c r="LOO37" s="56"/>
      <c r="LOP37" s="56"/>
      <c r="LOQ37" s="56"/>
      <c r="LOR37" s="56"/>
      <c r="LOS37" s="56"/>
      <c r="LOT37" s="56"/>
      <c r="LOU37" s="56"/>
      <c r="LOV37" s="56"/>
      <c r="LOW37" s="56"/>
      <c r="LOX37" s="56"/>
      <c r="LOY37" s="56"/>
      <c r="LOZ37" s="56"/>
      <c r="LPA37" s="56"/>
      <c r="LPB37" s="56"/>
      <c r="LPC37" s="56"/>
      <c r="LPD37" s="56"/>
      <c r="LPE37" s="56"/>
      <c r="LPF37" s="56"/>
      <c r="LPG37" s="56"/>
      <c r="LPH37" s="56"/>
      <c r="LPI37" s="56"/>
      <c r="LPJ37" s="56"/>
      <c r="LPK37" s="56"/>
      <c r="LPL37" s="56"/>
      <c r="LPM37" s="56"/>
      <c r="LPN37" s="56"/>
      <c r="LPO37" s="56"/>
      <c r="LPP37" s="56"/>
      <c r="LPQ37" s="56"/>
      <c r="LPR37" s="56"/>
      <c r="LPS37" s="56"/>
      <c r="LPT37" s="56"/>
      <c r="LPU37" s="56"/>
      <c r="LPV37" s="56"/>
      <c r="LPW37" s="56"/>
      <c r="LPX37" s="56"/>
      <c r="LPY37" s="56"/>
      <c r="LPZ37" s="56"/>
      <c r="LQA37" s="56"/>
      <c r="LQB37" s="56"/>
      <c r="LQC37" s="56"/>
      <c r="LQD37" s="56"/>
      <c r="LQE37" s="56"/>
      <c r="LQF37" s="56"/>
      <c r="LQG37" s="56"/>
      <c r="LQH37" s="56"/>
      <c r="LQI37" s="56"/>
      <c r="LQJ37" s="56"/>
      <c r="LQK37" s="56"/>
      <c r="LQL37" s="56"/>
      <c r="LQM37" s="56"/>
      <c r="LQN37" s="56"/>
      <c r="LQO37" s="56"/>
      <c r="LQP37" s="56"/>
      <c r="LQQ37" s="56"/>
      <c r="LQR37" s="56"/>
      <c r="LQS37" s="56"/>
      <c r="LQT37" s="56"/>
      <c r="LQU37" s="56"/>
      <c r="LQV37" s="56"/>
      <c r="LQW37" s="56"/>
      <c r="LQX37" s="56"/>
      <c r="LQY37" s="56"/>
      <c r="LQZ37" s="56"/>
      <c r="LRA37" s="56"/>
      <c r="LRB37" s="56"/>
      <c r="LRC37" s="56"/>
      <c r="LRD37" s="56"/>
      <c r="LRE37" s="56"/>
      <c r="LRF37" s="56"/>
      <c r="LRG37" s="56"/>
      <c r="LRH37" s="56"/>
      <c r="LRI37" s="56"/>
      <c r="LRJ37" s="56"/>
      <c r="LRK37" s="56"/>
      <c r="LRL37" s="56"/>
      <c r="LRM37" s="56"/>
      <c r="LRN37" s="56"/>
      <c r="LRO37" s="56"/>
      <c r="LRP37" s="56"/>
      <c r="LRQ37" s="56"/>
      <c r="LRR37" s="56"/>
      <c r="LRS37" s="56"/>
      <c r="LRT37" s="56"/>
      <c r="LRU37" s="56"/>
      <c r="LRV37" s="56"/>
      <c r="LRW37" s="56"/>
      <c r="LRX37" s="56"/>
      <c r="LRY37" s="56"/>
      <c r="LRZ37" s="56"/>
      <c r="LSA37" s="56"/>
      <c r="LSB37" s="56"/>
      <c r="LSC37" s="56"/>
      <c r="LSD37" s="56"/>
      <c r="LSE37" s="56"/>
      <c r="LSF37" s="56"/>
      <c r="LSG37" s="56"/>
      <c r="LSH37" s="56"/>
      <c r="LSI37" s="56"/>
      <c r="LSJ37" s="56"/>
      <c r="LSK37" s="56"/>
      <c r="LSL37" s="56"/>
      <c r="LSM37" s="56"/>
      <c r="LSN37" s="56"/>
      <c r="LSO37" s="56"/>
      <c r="LSP37" s="56"/>
      <c r="LSQ37" s="56"/>
      <c r="LSR37" s="56"/>
      <c r="LSS37" s="56"/>
      <c r="LST37" s="56"/>
      <c r="LSU37" s="56"/>
      <c r="LSV37" s="56"/>
      <c r="LSW37" s="56"/>
      <c r="LSX37" s="56"/>
      <c r="LSY37" s="56"/>
      <c r="LSZ37" s="56"/>
      <c r="LTA37" s="56"/>
      <c r="LTB37" s="56"/>
      <c r="LTC37" s="56"/>
      <c r="LTD37" s="56"/>
      <c r="LTE37" s="56"/>
      <c r="LTF37" s="56"/>
      <c r="LTG37" s="56"/>
      <c r="LTH37" s="56"/>
      <c r="LTI37" s="56"/>
      <c r="LTJ37" s="56"/>
      <c r="LTK37" s="56"/>
      <c r="LTL37" s="56"/>
      <c r="LTM37" s="56"/>
      <c r="LTN37" s="56"/>
      <c r="LTO37" s="56"/>
      <c r="LTP37" s="56"/>
      <c r="LTQ37" s="56"/>
      <c r="LTR37" s="56"/>
      <c r="LTS37" s="56"/>
      <c r="LTT37" s="56"/>
      <c r="LTU37" s="56"/>
      <c r="LTV37" s="56"/>
      <c r="LTW37" s="56"/>
      <c r="LTX37" s="56"/>
      <c r="LTY37" s="56"/>
      <c r="LTZ37" s="56"/>
      <c r="LUA37" s="56"/>
      <c r="LUB37" s="56"/>
      <c r="LUC37" s="56"/>
      <c r="LUD37" s="56"/>
      <c r="LUE37" s="56"/>
      <c r="LUF37" s="56"/>
      <c r="LUG37" s="56"/>
      <c r="LUH37" s="56"/>
      <c r="LUI37" s="56"/>
      <c r="LUJ37" s="56"/>
      <c r="LUK37" s="56"/>
      <c r="LUL37" s="56"/>
      <c r="LUM37" s="56"/>
      <c r="LUN37" s="56"/>
      <c r="LUO37" s="56"/>
      <c r="LUP37" s="56"/>
      <c r="LUQ37" s="56"/>
      <c r="LUR37" s="56"/>
      <c r="LUS37" s="56"/>
      <c r="LUT37" s="56"/>
      <c r="LUU37" s="56"/>
      <c r="LUV37" s="56"/>
      <c r="LUW37" s="56"/>
      <c r="LUX37" s="56"/>
      <c r="LUY37" s="56"/>
      <c r="LUZ37" s="56"/>
      <c r="LVA37" s="56"/>
      <c r="LVB37" s="56"/>
      <c r="LVC37" s="56"/>
      <c r="LVD37" s="56"/>
      <c r="LVE37" s="56"/>
      <c r="LVF37" s="56"/>
      <c r="LVG37" s="56"/>
      <c r="LVH37" s="56"/>
      <c r="LVI37" s="56"/>
      <c r="LVJ37" s="56"/>
      <c r="LVK37" s="56"/>
      <c r="LVL37" s="56"/>
      <c r="LVM37" s="56"/>
      <c r="LVN37" s="56"/>
      <c r="LVO37" s="56"/>
      <c r="LVP37" s="56"/>
      <c r="LVQ37" s="56"/>
      <c r="LVR37" s="56"/>
      <c r="LVS37" s="56"/>
      <c r="LVT37" s="56"/>
      <c r="LVU37" s="56"/>
      <c r="LVV37" s="56"/>
      <c r="LVW37" s="56"/>
      <c r="LVX37" s="56"/>
      <c r="LVY37" s="56"/>
      <c r="LVZ37" s="56"/>
      <c r="LWA37" s="56"/>
      <c r="LWB37" s="56"/>
      <c r="LWC37" s="56"/>
      <c r="LWD37" s="56"/>
      <c r="LWE37" s="56"/>
      <c r="LWF37" s="56"/>
      <c r="LWG37" s="56"/>
      <c r="LWH37" s="56"/>
      <c r="LWI37" s="56"/>
      <c r="LWJ37" s="56"/>
      <c r="LWK37" s="56"/>
      <c r="LWL37" s="56"/>
      <c r="LWM37" s="56"/>
      <c r="LWN37" s="56"/>
      <c r="LWO37" s="56"/>
      <c r="LWP37" s="56"/>
      <c r="LWQ37" s="56"/>
      <c r="LWR37" s="56"/>
      <c r="LWS37" s="56"/>
      <c r="LWT37" s="56"/>
      <c r="LWU37" s="56"/>
      <c r="LWV37" s="56"/>
      <c r="LWW37" s="56"/>
      <c r="LWX37" s="56"/>
      <c r="LWY37" s="56"/>
      <c r="LWZ37" s="56"/>
      <c r="LXA37" s="56"/>
      <c r="LXB37" s="56"/>
      <c r="LXC37" s="56"/>
      <c r="LXD37" s="56"/>
      <c r="LXE37" s="56"/>
      <c r="LXF37" s="56"/>
      <c r="LXG37" s="56"/>
      <c r="LXH37" s="56"/>
      <c r="LXI37" s="56"/>
      <c r="LXJ37" s="56"/>
      <c r="LXK37" s="56"/>
      <c r="LXL37" s="56"/>
      <c r="LXM37" s="56"/>
      <c r="LXN37" s="56"/>
      <c r="LXO37" s="56"/>
      <c r="LXP37" s="56"/>
      <c r="LXQ37" s="56"/>
      <c r="LXR37" s="56"/>
      <c r="LXS37" s="56"/>
      <c r="LXT37" s="56"/>
      <c r="LXU37" s="56"/>
      <c r="LXV37" s="56"/>
      <c r="LXW37" s="56"/>
      <c r="LXX37" s="56"/>
      <c r="LXY37" s="56"/>
      <c r="LXZ37" s="56"/>
      <c r="LYA37" s="56"/>
      <c r="LYB37" s="56"/>
      <c r="LYC37" s="56"/>
      <c r="LYD37" s="56"/>
      <c r="LYE37" s="56"/>
      <c r="LYF37" s="56"/>
      <c r="LYG37" s="56"/>
      <c r="LYH37" s="56"/>
      <c r="LYI37" s="56"/>
      <c r="LYJ37" s="56"/>
      <c r="LYK37" s="56"/>
      <c r="LYL37" s="56"/>
      <c r="LYM37" s="56"/>
      <c r="LYN37" s="56"/>
      <c r="LYO37" s="56"/>
      <c r="LYP37" s="56"/>
      <c r="LYQ37" s="56"/>
      <c r="LYR37" s="56"/>
      <c r="LYS37" s="56"/>
      <c r="LYT37" s="56"/>
      <c r="LYU37" s="56"/>
      <c r="LYV37" s="56"/>
      <c r="LYW37" s="56"/>
      <c r="LYX37" s="56"/>
      <c r="LYY37" s="56"/>
      <c r="LYZ37" s="56"/>
      <c r="LZA37" s="56"/>
      <c r="LZB37" s="56"/>
      <c r="LZC37" s="56"/>
      <c r="LZD37" s="56"/>
      <c r="LZE37" s="56"/>
      <c r="LZF37" s="56"/>
      <c r="LZG37" s="56"/>
      <c r="LZH37" s="56"/>
      <c r="LZI37" s="56"/>
      <c r="LZJ37" s="56"/>
      <c r="LZK37" s="56"/>
      <c r="LZL37" s="56"/>
      <c r="LZM37" s="56"/>
      <c r="LZN37" s="56"/>
      <c r="LZO37" s="56"/>
      <c r="LZP37" s="56"/>
      <c r="LZQ37" s="56"/>
      <c r="LZR37" s="56"/>
      <c r="LZS37" s="56"/>
      <c r="LZT37" s="56"/>
      <c r="LZU37" s="56"/>
      <c r="LZV37" s="56"/>
      <c r="LZW37" s="56"/>
      <c r="LZX37" s="56"/>
      <c r="LZY37" s="56"/>
      <c r="LZZ37" s="56"/>
      <c r="MAA37" s="56"/>
      <c r="MAB37" s="56"/>
      <c r="MAC37" s="56"/>
      <c r="MAD37" s="56"/>
      <c r="MAE37" s="56"/>
      <c r="MAF37" s="56"/>
      <c r="MAG37" s="56"/>
      <c r="MAH37" s="56"/>
      <c r="MAI37" s="56"/>
      <c r="MAJ37" s="56"/>
      <c r="MAK37" s="56"/>
      <c r="MAL37" s="56"/>
      <c r="MAM37" s="56"/>
      <c r="MAN37" s="56"/>
      <c r="MAO37" s="56"/>
      <c r="MAP37" s="56"/>
      <c r="MAQ37" s="56"/>
      <c r="MAR37" s="56"/>
      <c r="MAS37" s="56"/>
      <c r="MAT37" s="56"/>
      <c r="MAU37" s="56"/>
      <c r="MAV37" s="56"/>
      <c r="MAW37" s="56"/>
      <c r="MAX37" s="56"/>
      <c r="MAY37" s="56"/>
      <c r="MAZ37" s="56"/>
      <c r="MBA37" s="56"/>
      <c r="MBB37" s="56"/>
      <c r="MBC37" s="56"/>
      <c r="MBD37" s="56"/>
      <c r="MBE37" s="56"/>
      <c r="MBF37" s="56"/>
      <c r="MBG37" s="56"/>
      <c r="MBH37" s="56"/>
      <c r="MBI37" s="56"/>
      <c r="MBJ37" s="56"/>
      <c r="MBK37" s="56"/>
      <c r="MBL37" s="56"/>
      <c r="MBM37" s="56"/>
      <c r="MBN37" s="56"/>
      <c r="MBO37" s="56"/>
      <c r="MBP37" s="56"/>
      <c r="MBQ37" s="56"/>
      <c r="MBR37" s="56"/>
      <c r="MBS37" s="56"/>
      <c r="MBT37" s="56"/>
      <c r="MBU37" s="56"/>
      <c r="MBV37" s="56"/>
      <c r="MBW37" s="56"/>
      <c r="MBX37" s="56"/>
      <c r="MBY37" s="56"/>
      <c r="MBZ37" s="56"/>
      <c r="MCA37" s="56"/>
      <c r="MCB37" s="56"/>
      <c r="MCC37" s="56"/>
      <c r="MCD37" s="56"/>
      <c r="MCE37" s="56"/>
      <c r="MCF37" s="56"/>
      <c r="MCG37" s="56"/>
      <c r="MCH37" s="56"/>
      <c r="MCI37" s="56"/>
      <c r="MCJ37" s="56"/>
      <c r="MCK37" s="56"/>
      <c r="MCL37" s="56"/>
      <c r="MCM37" s="56"/>
      <c r="MCN37" s="56"/>
      <c r="MCO37" s="56"/>
      <c r="MCP37" s="56"/>
      <c r="MCQ37" s="56"/>
      <c r="MCR37" s="56"/>
      <c r="MCS37" s="56"/>
      <c r="MCT37" s="56"/>
      <c r="MCU37" s="56"/>
      <c r="MCV37" s="56"/>
      <c r="MCW37" s="56"/>
      <c r="MCX37" s="56"/>
      <c r="MCY37" s="56"/>
      <c r="MCZ37" s="56"/>
      <c r="MDA37" s="56"/>
      <c r="MDB37" s="56"/>
      <c r="MDC37" s="56"/>
      <c r="MDD37" s="56"/>
      <c r="MDE37" s="56"/>
      <c r="MDF37" s="56"/>
      <c r="MDG37" s="56"/>
      <c r="MDH37" s="56"/>
      <c r="MDI37" s="56"/>
      <c r="MDJ37" s="56"/>
      <c r="MDK37" s="56"/>
      <c r="MDL37" s="56"/>
      <c r="MDM37" s="56"/>
      <c r="MDN37" s="56"/>
      <c r="MDO37" s="56"/>
      <c r="MDP37" s="56"/>
      <c r="MDQ37" s="56"/>
      <c r="MDR37" s="56"/>
      <c r="MDS37" s="56"/>
      <c r="MDT37" s="56"/>
      <c r="MDU37" s="56"/>
      <c r="MDV37" s="56"/>
      <c r="MDW37" s="56"/>
      <c r="MDX37" s="56"/>
      <c r="MDY37" s="56"/>
      <c r="MDZ37" s="56"/>
      <c r="MEA37" s="56"/>
      <c r="MEB37" s="56"/>
      <c r="MEC37" s="56"/>
      <c r="MED37" s="56"/>
      <c r="MEE37" s="56"/>
      <c r="MEF37" s="56"/>
      <c r="MEG37" s="56"/>
      <c r="MEH37" s="56"/>
      <c r="MEI37" s="56"/>
      <c r="MEJ37" s="56"/>
      <c r="MEK37" s="56"/>
      <c r="MEL37" s="56"/>
      <c r="MEM37" s="56"/>
      <c r="MEN37" s="56"/>
      <c r="MEO37" s="56"/>
      <c r="MEP37" s="56"/>
      <c r="MEQ37" s="56"/>
      <c r="MER37" s="56"/>
      <c r="MES37" s="56"/>
      <c r="MET37" s="56"/>
      <c r="MEU37" s="56"/>
      <c r="MEV37" s="56"/>
      <c r="MEW37" s="56"/>
      <c r="MEX37" s="56"/>
      <c r="MEY37" s="56"/>
      <c r="MEZ37" s="56"/>
      <c r="MFA37" s="56"/>
      <c r="MFB37" s="56"/>
      <c r="MFC37" s="56"/>
      <c r="MFD37" s="56"/>
      <c r="MFE37" s="56"/>
      <c r="MFF37" s="56"/>
      <c r="MFG37" s="56"/>
      <c r="MFH37" s="56"/>
      <c r="MFI37" s="56"/>
      <c r="MFJ37" s="56"/>
      <c r="MFK37" s="56"/>
      <c r="MFL37" s="56"/>
      <c r="MFM37" s="56"/>
      <c r="MFN37" s="56"/>
      <c r="MFO37" s="56"/>
      <c r="MFP37" s="56"/>
      <c r="MFQ37" s="56"/>
      <c r="MFR37" s="56"/>
      <c r="MFS37" s="56"/>
      <c r="MFT37" s="56"/>
      <c r="MFU37" s="56"/>
      <c r="MFV37" s="56"/>
      <c r="MFW37" s="56"/>
      <c r="MFX37" s="56"/>
      <c r="MFY37" s="56"/>
      <c r="MFZ37" s="56"/>
      <c r="MGA37" s="56"/>
      <c r="MGB37" s="56"/>
      <c r="MGC37" s="56"/>
      <c r="MGD37" s="56"/>
      <c r="MGE37" s="56"/>
      <c r="MGF37" s="56"/>
      <c r="MGG37" s="56"/>
      <c r="MGH37" s="56"/>
      <c r="MGI37" s="56"/>
      <c r="MGJ37" s="56"/>
      <c r="MGK37" s="56"/>
      <c r="MGL37" s="56"/>
      <c r="MGM37" s="56"/>
      <c r="MGN37" s="56"/>
      <c r="MGO37" s="56"/>
      <c r="MGP37" s="56"/>
      <c r="MGQ37" s="56"/>
      <c r="MGR37" s="56"/>
      <c r="MGS37" s="56"/>
      <c r="MGT37" s="56"/>
      <c r="MGU37" s="56"/>
      <c r="MGV37" s="56"/>
      <c r="MGW37" s="56"/>
      <c r="MGX37" s="56"/>
      <c r="MGY37" s="56"/>
      <c r="MGZ37" s="56"/>
      <c r="MHA37" s="56"/>
      <c r="MHB37" s="56"/>
      <c r="MHC37" s="56"/>
      <c r="MHD37" s="56"/>
      <c r="MHE37" s="56"/>
      <c r="MHF37" s="56"/>
      <c r="MHG37" s="56"/>
      <c r="MHH37" s="56"/>
      <c r="MHI37" s="56"/>
      <c r="MHJ37" s="56"/>
      <c r="MHK37" s="56"/>
      <c r="MHL37" s="56"/>
      <c r="MHM37" s="56"/>
      <c r="MHN37" s="56"/>
      <c r="MHO37" s="56"/>
      <c r="MHP37" s="56"/>
      <c r="MHQ37" s="56"/>
      <c r="MHR37" s="56"/>
      <c r="MHS37" s="56"/>
      <c r="MHT37" s="56"/>
      <c r="MHU37" s="56"/>
      <c r="MHV37" s="56"/>
      <c r="MHW37" s="56"/>
      <c r="MHX37" s="56"/>
      <c r="MHY37" s="56"/>
      <c r="MHZ37" s="56"/>
      <c r="MIA37" s="56"/>
      <c r="MIB37" s="56"/>
      <c r="MIC37" s="56"/>
      <c r="MID37" s="56"/>
      <c r="MIE37" s="56"/>
      <c r="MIF37" s="56"/>
      <c r="MIG37" s="56"/>
      <c r="MIH37" s="56"/>
      <c r="MII37" s="56"/>
      <c r="MIJ37" s="56"/>
      <c r="MIK37" s="56"/>
      <c r="MIL37" s="56"/>
      <c r="MIM37" s="56"/>
      <c r="MIN37" s="56"/>
      <c r="MIO37" s="56"/>
      <c r="MIP37" s="56"/>
      <c r="MIQ37" s="56"/>
      <c r="MIR37" s="56"/>
      <c r="MIS37" s="56"/>
      <c r="MIT37" s="56"/>
      <c r="MIU37" s="56"/>
      <c r="MIV37" s="56"/>
      <c r="MIW37" s="56"/>
      <c r="MIX37" s="56"/>
      <c r="MIY37" s="56"/>
      <c r="MIZ37" s="56"/>
      <c r="MJA37" s="56"/>
      <c r="MJB37" s="56"/>
      <c r="MJC37" s="56"/>
      <c r="MJD37" s="56"/>
      <c r="MJE37" s="56"/>
      <c r="MJF37" s="56"/>
      <c r="MJG37" s="56"/>
      <c r="MJH37" s="56"/>
      <c r="MJI37" s="56"/>
      <c r="MJJ37" s="56"/>
      <c r="MJK37" s="56"/>
      <c r="MJL37" s="56"/>
      <c r="MJM37" s="56"/>
      <c r="MJN37" s="56"/>
      <c r="MJO37" s="56"/>
      <c r="MJP37" s="56"/>
      <c r="MJQ37" s="56"/>
      <c r="MJR37" s="56"/>
      <c r="MJS37" s="56"/>
      <c r="MJT37" s="56"/>
      <c r="MJU37" s="56"/>
      <c r="MJV37" s="56"/>
      <c r="MJW37" s="56"/>
      <c r="MJX37" s="56"/>
      <c r="MJY37" s="56"/>
      <c r="MJZ37" s="56"/>
      <c r="MKA37" s="56"/>
      <c r="MKB37" s="56"/>
      <c r="MKC37" s="56"/>
      <c r="MKD37" s="56"/>
      <c r="MKE37" s="56"/>
      <c r="MKF37" s="56"/>
      <c r="MKG37" s="56"/>
      <c r="MKH37" s="56"/>
      <c r="MKI37" s="56"/>
      <c r="MKJ37" s="56"/>
      <c r="MKK37" s="56"/>
      <c r="MKL37" s="56"/>
      <c r="MKM37" s="56"/>
      <c r="MKN37" s="56"/>
      <c r="MKO37" s="56"/>
      <c r="MKP37" s="56"/>
      <c r="MKQ37" s="56"/>
      <c r="MKR37" s="56"/>
      <c r="MKS37" s="56"/>
      <c r="MKT37" s="56"/>
      <c r="MKU37" s="56"/>
      <c r="MKV37" s="56"/>
      <c r="MKW37" s="56"/>
      <c r="MKX37" s="56"/>
      <c r="MKY37" s="56"/>
      <c r="MKZ37" s="56"/>
      <c r="MLA37" s="56"/>
      <c r="MLB37" s="56"/>
      <c r="MLC37" s="56"/>
      <c r="MLD37" s="56"/>
      <c r="MLE37" s="56"/>
      <c r="MLF37" s="56"/>
      <c r="MLG37" s="56"/>
      <c r="MLH37" s="56"/>
      <c r="MLI37" s="56"/>
      <c r="MLJ37" s="56"/>
      <c r="MLK37" s="56"/>
      <c r="MLL37" s="56"/>
      <c r="MLM37" s="56"/>
      <c r="MLN37" s="56"/>
      <c r="MLO37" s="56"/>
      <c r="MLP37" s="56"/>
      <c r="MLQ37" s="56"/>
      <c r="MLR37" s="56"/>
      <c r="MLS37" s="56"/>
      <c r="MLT37" s="56"/>
      <c r="MLU37" s="56"/>
      <c r="MLV37" s="56"/>
      <c r="MLW37" s="56"/>
      <c r="MLX37" s="56"/>
      <c r="MLY37" s="56"/>
      <c r="MLZ37" s="56"/>
      <c r="MMA37" s="56"/>
      <c r="MMB37" s="56"/>
      <c r="MMC37" s="56"/>
      <c r="MMD37" s="56"/>
      <c r="MME37" s="56"/>
      <c r="MMF37" s="56"/>
      <c r="MMG37" s="56"/>
      <c r="MMH37" s="56"/>
      <c r="MMI37" s="56"/>
      <c r="MMJ37" s="56"/>
      <c r="MMK37" s="56"/>
      <c r="MML37" s="56"/>
      <c r="MMM37" s="56"/>
      <c r="MMN37" s="56"/>
      <c r="MMO37" s="56"/>
      <c r="MMP37" s="56"/>
      <c r="MMQ37" s="56"/>
      <c r="MMR37" s="56"/>
      <c r="MMS37" s="56"/>
      <c r="MMT37" s="56"/>
      <c r="MMU37" s="56"/>
      <c r="MMV37" s="56"/>
      <c r="MMW37" s="56"/>
      <c r="MMX37" s="56"/>
      <c r="MMY37" s="56"/>
      <c r="MMZ37" s="56"/>
      <c r="MNA37" s="56"/>
      <c r="MNB37" s="56"/>
      <c r="MNC37" s="56"/>
      <c r="MND37" s="56"/>
      <c r="MNE37" s="56"/>
      <c r="MNF37" s="56"/>
      <c r="MNG37" s="56"/>
      <c r="MNH37" s="56"/>
      <c r="MNI37" s="56"/>
      <c r="MNJ37" s="56"/>
      <c r="MNK37" s="56"/>
      <c r="MNL37" s="56"/>
      <c r="MNM37" s="56"/>
      <c r="MNN37" s="56"/>
      <c r="MNO37" s="56"/>
      <c r="MNP37" s="56"/>
      <c r="MNQ37" s="56"/>
      <c r="MNR37" s="56"/>
      <c r="MNS37" s="56"/>
      <c r="MNT37" s="56"/>
      <c r="MNU37" s="56"/>
      <c r="MNV37" s="56"/>
      <c r="MNW37" s="56"/>
      <c r="MNX37" s="56"/>
      <c r="MNY37" s="56"/>
      <c r="MNZ37" s="56"/>
      <c r="MOA37" s="56"/>
      <c r="MOB37" s="56"/>
      <c r="MOC37" s="56"/>
      <c r="MOD37" s="56"/>
      <c r="MOE37" s="56"/>
      <c r="MOF37" s="56"/>
      <c r="MOG37" s="56"/>
      <c r="MOH37" s="56"/>
      <c r="MOI37" s="56"/>
      <c r="MOJ37" s="56"/>
      <c r="MOK37" s="56"/>
      <c r="MOL37" s="56"/>
      <c r="MOM37" s="56"/>
      <c r="MON37" s="56"/>
      <c r="MOO37" s="56"/>
      <c r="MOP37" s="56"/>
      <c r="MOQ37" s="56"/>
      <c r="MOR37" s="56"/>
      <c r="MOS37" s="56"/>
      <c r="MOT37" s="56"/>
      <c r="MOU37" s="56"/>
      <c r="MOV37" s="56"/>
      <c r="MOW37" s="56"/>
      <c r="MOX37" s="56"/>
      <c r="MOY37" s="56"/>
      <c r="MOZ37" s="56"/>
      <c r="MPA37" s="56"/>
      <c r="MPB37" s="56"/>
      <c r="MPC37" s="56"/>
      <c r="MPD37" s="56"/>
      <c r="MPE37" s="56"/>
      <c r="MPF37" s="56"/>
      <c r="MPG37" s="56"/>
      <c r="MPH37" s="56"/>
      <c r="MPI37" s="56"/>
      <c r="MPJ37" s="56"/>
      <c r="MPK37" s="56"/>
      <c r="MPL37" s="56"/>
      <c r="MPM37" s="56"/>
      <c r="MPN37" s="56"/>
      <c r="MPO37" s="56"/>
      <c r="MPP37" s="56"/>
      <c r="MPQ37" s="56"/>
      <c r="MPR37" s="56"/>
      <c r="MPS37" s="56"/>
      <c r="MPT37" s="56"/>
      <c r="MPU37" s="56"/>
      <c r="MPV37" s="56"/>
      <c r="MPW37" s="56"/>
      <c r="MPX37" s="56"/>
      <c r="MPY37" s="56"/>
      <c r="MPZ37" s="56"/>
      <c r="MQA37" s="56"/>
      <c r="MQB37" s="56"/>
      <c r="MQC37" s="56"/>
      <c r="MQD37" s="56"/>
      <c r="MQE37" s="56"/>
      <c r="MQF37" s="56"/>
      <c r="MQG37" s="56"/>
      <c r="MQH37" s="56"/>
      <c r="MQI37" s="56"/>
      <c r="MQJ37" s="56"/>
      <c r="MQK37" s="56"/>
      <c r="MQL37" s="56"/>
      <c r="MQM37" s="56"/>
      <c r="MQN37" s="56"/>
      <c r="MQO37" s="56"/>
      <c r="MQP37" s="56"/>
      <c r="MQQ37" s="56"/>
      <c r="MQR37" s="56"/>
      <c r="MQS37" s="56"/>
      <c r="MQT37" s="56"/>
      <c r="MQU37" s="56"/>
      <c r="MQV37" s="56"/>
      <c r="MQW37" s="56"/>
      <c r="MQX37" s="56"/>
      <c r="MQY37" s="56"/>
      <c r="MQZ37" s="56"/>
      <c r="MRA37" s="56"/>
      <c r="MRB37" s="56"/>
      <c r="MRC37" s="56"/>
      <c r="MRD37" s="56"/>
      <c r="MRE37" s="56"/>
      <c r="MRF37" s="56"/>
      <c r="MRG37" s="56"/>
      <c r="MRH37" s="56"/>
      <c r="MRI37" s="56"/>
      <c r="MRJ37" s="56"/>
      <c r="MRK37" s="56"/>
      <c r="MRL37" s="56"/>
      <c r="MRM37" s="56"/>
      <c r="MRN37" s="56"/>
      <c r="MRO37" s="56"/>
      <c r="MRP37" s="56"/>
      <c r="MRQ37" s="56"/>
      <c r="MRR37" s="56"/>
      <c r="MRS37" s="56"/>
      <c r="MRT37" s="56"/>
      <c r="MRU37" s="56"/>
      <c r="MRV37" s="56"/>
      <c r="MRW37" s="56"/>
      <c r="MRX37" s="56"/>
      <c r="MRY37" s="56"/>
      <c r="MRZ37" s="56"/>
      <c r="MSA37" s="56"/>
      <c r="MSB37" s="56"/>
      <c r="MSC37" s="56"/>
      <c r="MSD37" s="56"/>
      <c r="MSE37" s="56"/>
      <c r="MSF37" s="56"/>
      <c r="MSG37" s="56"/>
      <c r="MSH37" s="56"/>
      <c r="MSI37" s="56"/>
      <c r="MSJ37" s="56"/>
      <c r="MSK37" s="56"/>
      <c r="MSL37" s="56"/>
      <c r="MSM37" s="56"/>
      <c r="MSN37" s="56"/>
      <c r="MSO37" s="56"/>
      <c r="MSP37" s="56"/>
      <c r="MSQ37" s="56"/>
      <c r="MSR37" s="56"/>
      <c r="MSS37" s="56"/>
      <c r="MST37" s="56"/>
      <c r="MSU37" s="56"/>
      <c r="MSV37" s="56"/>
      <c r="MSW37" s="56"/>
      <c r="MSX37" s="56"/>
      <c r="MSY37" s="56"/>
      <c r="MSZ37" s="56"/>
      <c r="MTA37" s="56"/>
      <c r="MTB37" s="56"/>
      <c r="MTC37" s="56"/>
      <c r="MTD37" s="56"/>
      <c r="MTE37" s="56"/>
      <c r="MTF37" s="56"/>
      <c r="MTG37" s="56"/>
      <c r="MTH37" s="56"/>
      <c r="MTI37" s="56"/>
      <c r="MTJ37" s="56"/>
      <c r="MTK37" s="56"/>
      <c r="MTL37" s="56"/>
      <c r="MTM37" s="56"/>
      <c r="MTN37" s="56"/>
      <c r="MTO37" s="56"/>
      <c r="MTP37" s="56"/>
      <c r="MTQ37" s="56"/>
      <c r="MTR37" s="56"/>
      <c r="MTS37" s="56"/>
      <c r="MTT37" s="56"/>
      <c r="MTU37" s="56"/>
      <c r="MTV37" s="56"/>
      <c r="MTW37" s="56"/>
      <c r="MTX37" s="56"/>
      <c r="MTY37" s="56"/>
      <c r="MTZ37" s="56"/>
      <c r="MUA37" s="56"/>
      <c r="MUB37" s="56"/>
      <c r="MUC37" s="56"/>
      <c r="MUD37" s="56"/>
      <c r="MUE37" s="56"/>
      <c r="MUF37" s="56"/>
      <c r="MUG37" s="56"/>
      <c r="MUH37" s="56"/>
      <c r="MUI37" s="56"/>
      <c r="MUJ37" s="56"/>
      <c r="MUK37" s="56"/>
      <c r="MUL37" s="56"/>
      <c r="MUM37" s="56"/>
      <c r="MUN37" s="56"/>
      <c r="MUO37" s="56"/>
      <c r="MUP37" s="56"/>
      <c r="MUQ37" s="56"/>
      <c r="MUR37" s="56"/>
      <c r="MUS37" s="56"/>
      <c r="MUT37" s="56"/>
      <c r="MUU37" s="56"/>
      <c r="MUV37" s="56"/>
      <c r="MUW37" s="56"/>
      <c r="MUX37" s="56"/>
      <c r="MUY37" s="56"/>
      <c r="MUZ37" s="56"/>
      <c r="MVA37" s="56"/>
      <c r="MVB37" s="56"/>
      <c r="MVC37" s="56"/>
      <c r="MVD37" s="56"/>
      <c r="MVE37" s="56"/>
      <c r="MVF37" s="56"/>
      <c r="MVG37" s="56"/>
      <c r="MVH37" s="56"/>
      <c r="MVI37" s="56"/>
      <c r="MVJ37" s="56"/>
      <c r="MVK37" s="56"/>
      <c r="MVL37" s="56"/>
      <c r="MVM37" s="56"/>
      <c r="MVN37" s="56"/>
      <c r="MVO37" s="56"/>
      <c r="MVP37" s="56"/>
      <c r="MVQ37" s="56"/>
      <c r="MVR37" s="56"/>
      <c r="MVS37" s="56"/>
      <c r="MVT37" s="56"/>
      <c r="MVU37" s="56"/>
      <c r="MVV37" s="56"/>
      <c r="MVW37" s="56"/>
      <c r="MVX37" s="56"/>
      <c r="MVY37" s="56"/>
      <c r="MVZ37" s="56"/>
      <c r="MWA37" s="56"/>
      <c r="MWB37" s="56"/>
      <c r="MWC37" s="56"/>
      <c r="MWD37" s="56"/>
      <c r="MWE37" s="56"/>
      <c r="MWF37" s="56"/>
      <c r="MWG37" s="56"/>
      <c r="MWH37" s="56"/>
      <c r="MWI37" s="56"/>
      <c r="MWJ37" s="56"/>
      <c r="MWK37" s="56"/>
      <c r="MWL37" s="56"/>
      <c r="MWM37" s="56"/>
      <c r="MWN37" s="56"/>
      <c r="MWO37" s="56"/>
      <c r="MWP37" s="56"/>
      <c r="MWQ37" s="56"/>
      <c r="MWR37" s="56"/>
      <c r="MWS37" s="56"/>
      <c r="MWT37" s="56"/>
      <c r="MWU37" s="56"/>
      <c r="MWV37" s="56"/>
      <c r="MWW37" s="56"/>
      <c r="MWX37" s="56"/>
      <c r="MWY37" s="56"/>
      <c r="MWZ37" s="56"/>
      <c r="MXA37" s="56"/>
      <c r="MXB37" s="56"/>
      <c r="MXC37" s="56"/>
      <c r="MXD37" s="56"/>
      <c r="MXE37" s="56"/>
      <c r="MXF37" s="56"/>
      <c r="MXG37" s="56"/>
      <c r="MXH37" s="56"/>
      <c r="MXI37" s="56"/>
      <c r="MXJ37" s="56"/>
      <c r="MXK37" s="56"/>
      <c r="MXL37" s="56"/>
      <c r="MXM37" s="56"/>
      <c r="MXN37" s="56"/>
      <c r="MXO37" s="56"/>
      <c r="MXP37" s="56"/>
      <c r="MXQ37" s="56"/>
      <c r="MXR37" s="56"/>
      <c r="MXS37" s="56"/>
      <c r="MXT37" s="56"/>
      <c r="MXU37" s="56"/>
      <c r="MXV37" s="56"/>
      <c r="MXW37" s="56"/>
      <c r="MXX37" s="56"/>
      <c r="MXY37" s="56"/>
      <c r="MXZ37" s="56"/>
      <c r="MYA37" s="56"/>
      <c r="MYB37" s="56"/>
      <c r="MYC37" s="56"/>
      <c r="MYD37" s="56"/>
      <c r="MYE37" s="56"/>
      <c r="MYF37" s="56"/>
      <c r="MYG37" s="56"/>
      <c r="MYH37" s="56"/>
      <c r="MYI37" s="56"/>
      <c r="MYJ37" s="56"/>
      <c r="MYK37" s="56"/>
      <c r="MYL37" s="56"/>
      <c r="MYM37" s="56"/>
      <c r="MYN37" s="56"/>
      <c r="MYO37" s="56"/>
      <c r="MYP37" s="56"/>
      <c r="MYQ37" s="56"/>
      <c r="MYR37" s="56"/>
      <c r="MYS37" s="56"/>
      <c r="MYT37" s="56"/>
      <c r="MYU37" s="56"/>
      <c r="MYV37" s="56"/>
      <c r="MYW37" s="56"/>
      <c r="MYX37" s="56"/>
      <c r="MYY37" s="56"/>
      <c r="MYZ37" s="56"/>
      <c r="MZA37" s="56"/>
      <c r="MZB37" s="56"/>
      <c r="MZC37" s="56"/>
      <c r="MZD37" s="56"/>
      <c r="MZE37" s="56"/>
      <c r="MZF37" s="56"/>
      <c r="MZG37" s="56"/>
      <c r="MZH37" s="56"/>
      <c r="MZI37" s="56"/>
      <c r="MZJ37" s="56"/>
      <c r="MZK37" s="56"/>
      <c r="MZL37" s="56"/>
      <c r="MZM37" s="56"/>
      <c r="MZN37" s="56"/>
      <c r="MZO37" s="56"/>
      <c r="MZP37" s="56"/>
      <c r="MZQ37" s="56"/>
      <c r="MZR37" s="56"/>
      <c r="MZS37" s="56"/>
      <c r="MZT37" s="56"/>
      <c r="MZU37" s="56"/>
      <c r="MZV37" s="56"/>
      <c r="MZW37" s="56"/>
      <c r="MZX37" s="56"/>
      <c r="MZY37" s="56"/>
      <c r="MZZ37" s="56"/>
      <c r="NAA37" s="56"/>
      <c r="NAB37" s="56"/>
      <c r="NAC37" s="56"/>
      <c r="NAD37" s="56"/>
      <c r="NAE37" s="56"/>
      <c r="NAF37" s="56"/>
      <c r="NAG37" s="56"/>
      <c r="NAH37" s="56"/>
      <c r="NAI37" s="56"/>
      <c r="NAJ37" s="56"/>
      <c r="NAK37" s="56"/>
      <c r="NAL37" s="56"/>
      <c r="NAM37" s="56"/>
      <c r="NAN37" s="56"/>
      <c r="NAO37" s="56"/>
      <c r="NAP37" s="56"/>
      <c r="NAQ37" s="56"/>
      <c r="NAR37" s="56"/>
      <c r="NAS37" s="56"/>
      <c r="NAT37" s="56"/>
      <c r="NAU37" s="56"/>
      <c r="NAV37" s="56"/>
      <c r="NAW37" s="56"/>
      <c r="NAX37" s="56"/>
      <c r="NAY37" s="56"/>
      <c r="NAZ37" s="56"/>
      <c r="NBA37" s="56"/>
      <c r="NBB37" s="56"/>
      <c r="NBC37" s="56"/>
      <c r="NBD37" s="56"/>
      <c r="NBE37" s="56"/>
      <c r="NBF37" s="56"/>
      <c r="NBG37" s="56"/>
      <c r="NBH37" s="56"/>
      <c r="NBI37" s="56"/>
      <c r="NBJ37" s="56"/>
      <c r="NBK37" s="56"/>
      <c r="NBL37" s="56"/>
      <c r="NBM37" s="56"/>
      <c r="NBN37" s="56"/>
      <c r="NBO37" s="56"/>
      <c r="NBP37" s="56"/>
      <c r="NBQ37" s="56"/>
      <c r="NBR37" s="56"/>
      <c r="NBS37" s="56"/>
      <c r="NBT37" s="56"/>
      <c r="NBU37" s="56"/>
      <c r="NBV37" s="56"/>
      <c r="NBW37" s="56"/>
      <c r="NBX37" s="56"/>
      <c r="NBY37" s="56"/>
      <c r="NBZ37" s="56"/>
      <c r="NCA37" s="56"/>
      <c r="NCB37" s="56"/>
      <c r="NCC37" s="56"/>
      <c r="NCD37" s="56"/>
      <c r="NCE37" s="56"/>
      <c r="NCF37" s="56"/>
      <c r="NCG37" s="56"/>
      <c r="NCH37" s="56"/>
      <c r="NCI37" s="56"/>
      <c r="NCJ37" s="56"/>
      <c r="NCK37" s="56"/>
      <c r="NCL37" s="56"/>
      <c r="NCM37" s="56"/>
      <c r="NCN37" s="56"/>
      <c r="NCO37" s="56"/>
      <c r="NCP37" s="56"/>
      <c r="NCQ37" s="56"/>
      <c r="NCR37" s="56"/>
      <c r="NCS37" s="56"/>
      <c r="NCT37" s="56"/>
      <c r="NCU37" s="56"/>
      <c r="NCV37" s="56"/>
      <c r="NCW37" s="56"/>
      <c r="NCX37" s="56"/>
      <c r="NCY37" s="56"/>
      <c r="NCZ37" s="56"/>
      <c r="NDA37" s="56"/>
      <c r="NDB37" s="56"/>
      <c r="NDC37" s="56"/>
      <c r="NDD37" s="56"/>
      <c r="NDE37" s="56"/>
      <c r="NDF37" s="56"/>
      <c r="NDG37" s="56"/>
      <c r="NDH37" s="56"/>
      <c r="NDI37" s="56"/>
      <c r="NDJ37" s="56"/>
      <c r="NDK37" s="56"/>
      <c r="NDL37" s="56"/>
      <c r="NDM37" s="56"/>
      <c r="NDN37" s="56"/>
      <c r="NDO37" s="56"/>
      <c r="NDP37" s="56"/>
      <c r="NDQ37" s="56"/>
      <c r="NDR37" s="56"/>
      <c r="NDS37" s="56"/>
      <c r="NDT37" s="56"/>
      <c r="NDU37" s="56"/>
      <c r="NDV37" s="56"/>
      <c r="NDW37" s="56"/>
      <c r="NDX37" s="56"/>
      <c r="NDY37" s="56"/>
      <c r="NDZ37" s="56"/>
      <c r="NEA37" s="56"/>
      <c r="NEB37" s="56"/>
      <c r="NEC37" s="56"/>
      <c r="NED37" s="56"/>
      <c r="NEE37" s="56"/>
      <c r="NEF37" s="56"/>
      <c r="NEG37" s="56"/>
      <c r="NEH37" s="56"/>
      <c r="NEI37" s="56"/>
      <c r="NEJ37" s="56"/>
      <c r="NEK37" s="56"/>
      <c r="NEL37" s="56"/>
      <c r="NEM37" s="56"/>
      <c r="NEN37" s="56"/>
      <c r="NEO37" s="56"/>
      <c r="NEP37" s="56"/>
      <c r="NEQ37" s="56"/>
      <c r="NER37" s="56"/>
      <c r="NES37" s="56"/>
      <c r="NET37" s="56"/>
      <c r="NEU37" s="56"/>
      <c r="NEV37" s="56"/>
      <c r="NEW37" s="56"/>
      <c r="NEX37" s="56"/>
      <c r="NEY37" s="56"/>
      <c r="NEZ37" s="56"/>
      <c r="NFA37" s="56"/>
      <c r="NFB37" s="56"/>
      <c r="NFC37" s="56"/>
      <c r="NFD37" s="56"/>
      <c r="NFE37" s="56"/>
      <c r="NFF37" s="56"/>
      <c r="NFG37" s="56"/>
      <c r="NFH37" s="56"/>
      <c r="NFI37" s="56"/>
      <c r="NFJ37" s="56"/>
      <c r="NFK37" s="56"/>
      <c r="NFL37" s="56"/>
      <c r="NFM37" s="56"/>
      <c r="NFN37" s="56"/>
      <c r="NFO37" s="56"/>
      <c r="NFP37" s="56"/>
      <c r="NFQ37" s="56"/>
      <c r="NFR37" s="56"/>
      <c r="NFS37" s="56"/>
      <c r="NFT37" s="56"/>
      <c r="NFU37" s="56"/>
      <c r="NFV37" s="56"/>
      <c r="NFW37" s="56"/>
      <c r="NFX37" s="56"/>
      <c r="NFY37" s="56"/>
      <c r="NFZ37" s="56"/>
      <c r="NGA37" s="56"/>
      <c r="NGB37" s="56"/>
      <c r="NGC37" s="56"/>
      <c r="NGD37" s="56"/>
      <c r="NGE37" s="56"/>
      <c r="NGF37" s="56"/>
      <c r="NGG37" s="56"/>
      <c r="NGH37" s="56"/>
      <c r="NGI37" s="56"/>
      <c r="NGJ37" s="56"/>
      <c r="NGK37" s="56"/>
      <c r="NGL37" s="56"/>
      <c r="NGM37" s="56"/>
      <c r="NGN37" s="56"/>
      <c r="NGO37" s="56"/>
      <c r="NGP37" s="56"/>
      <c r="NGQ37" s="56"/>
      <c r="NGR37" s="56"/>
      <c r="NGS37" s="56"/>
      <c r="NGT37" s="56"/>
      <c r="NGU37" s="56"/>
      <c r="NGV37" s="56"/>
      <c r="NGW37" s="56"/>
      <c r="NGX37" s="56"/>
      <c r="NGY37" s="56"/>
      <c r="NGZ37" s="56"/>
      <c r="NHA37" s="56"/>
      <c r="NHB37" s="56"/>
      <c r="NHC37" s="56"/>
      <c r="NHD37" s="56"/>
      <c r="NHE37" s="56"/>
      <c r="NHF37" s="56"/>
      <c r="NHG37" s="56"/>
      <c r="NHH37" s="56"/>
      <c r="NHI37" s="56"/>
      <c r="NHJ37" s="56"/>
      <c r="NHK37" s="56"/>
      <c r="NHL37" s="56"/>
      <c r="NHM37" s="56"/>
      <c r="NHN37" s="56"/>
      <c r="NHO37" s="56"/>
      <c r="NHP37" s="56"/>
      <c r="NHQ37" s="56"/>
      <c r="NHR37" s="56"/>
      <c r="NHS37" s="56"/>
      <c r="NHT37" s="56"/>
      <c r="NHU37" s="56"/>
      <c r="NHV37" s="56"/>
      <c r="NHW37" s="56"/>
      <c r="NHX37" s="56"/>
      <c r="NHY37" s="56"/>
      <c r="NHZ37" s="56"/>
      <c r="NIA37" s="56"/>
      <c r="NIB37" s="56"/>
      <c r="NIC37" s="56"/>
      <c r="NID37" s="56"/>
      <c r="NIE37" s="56"/>
      <c r="NIF37" s="56"/>
      <c r="NIG37" s="56"/>
      <c r="NIH37" s="56"/>
      <c r="NII37" s="56"/>
      <c r="NIJ37" s="56"/>
      <c r="NIK37" s="56"/>
      <c r="NIL37" s="56"/>
      <c r="NIM37" s="56"/>
      <c r="NIN37" s="56"/>
      <c r="NIO37" s="56"/>
      <c r="NIP37" s="56"/>
      <c r="NIQ37" s="56"/>
      <c r="NIR37" s="56"/>
      <c r="NIS37" s="56"/>
      <c r="NIT37" s="56"/>
      <c r="NIU37" s="56"/>
      <c r="NIV37" s="56"/>
      <c r="NIW37" s="56"/>
      <c r="NIX37" s="56"/>
      <c r="NIY37" s="56"/>
      <c r="NIZ37" s="56"/>
      <c r="NJA37" s="56"/>
      <c r="NJB37" s="56"/>
      <c r="NJC37" s="56"/>
      <c r="NJD37" s="56"/>
      <c r="NJE37" s="56"/>
      <c r="NJF37" s="56"/>
      <c r="NJG37" s="56"/>
      <c r="NJH37" s="56"/>
      <c r="NJI37" s="56"/>
      <c r="NJJ37" s="56"/>
      <c r="NJK37" s="56"/>
      <c r="NJL37" s="56"/>
      <c r="NJM37" s="56"/>
      <c r="NJN37" s="56"/>
      <c r="NJO37" s="56"/>
      <c r="NJP37" s="56"/>
      <c r="NJQ37" s="56"/>
      <c r="NJR37" s="56"/>
      <c r="NJS37" s="56"/>
      <c r="NJT37" s="56"/>
      <c r="NJU37" s="56"/>
      <c r="NJV37" s="56"/>
      <c r="NJW37" s="56"/>
      <c r="NJX37" s="56"/>
      <c r="NJY37" s="56"/>
      <c r="NJZ37" s="56"/>
      <c r="NKA37" s="56"/>
      <c r="NKB37" s="56"/>
      <c r="NKC37" s="56"/>
      <c r="NKD37" s="56"/>
      <c r="NKE37" s="56"/>
      <c r="NKF37" s="56"/>
      <c r="NKG37" s="56"/>
      <c r="NKH37" s="56"/>
      <c r="NKI37" s="56"/>
      <c r="NKJ37" s="56"/>
      <c r="NKK37" s="56"/>
      <c r="NKL37" s="56"/>
      <c r="NKM37" s="56"/>
      <c r="NKN37" s="56"/>
      <c r="NKO37" s="56"/>
      <c r="NKP37" s="56"/>
      <c r="NKQ37" s="56"/>
      <c r="NKR37" s="56"/>
      <c r="NKS37" s="56"/>
      <c r="NKT37" s="56"/>
      <c r="NKU37" s="56"/>
      <c r="NKV37" s="56"/>
      <c r="NKW37" s="56"/>
      <c r="NKX37" s="56"/>
      <c r="NKY37" s="56"/>
      <c r="NKZ37" s="56"/>
      <c r="NLA37" s="56"/>
      <c r="NLB37" s="56"/>
      <c r="NLC37" s="56"/>
      <c r="NLD37" s="56"/>
      <c r="NLE37" s="56"/>
      <c r="NLF37" s="56"/>
      <c r="NLG37" s="56"/>
      <c r="NLH37" s="56"/>
      <c r="NLI37" s="56"/>
      <c r="NLJ37" s="56"/>
      <c r="NLK37" s="56"/>
      <c r="NLL37" s="56"/>
      <c r="NLM37" s="56"/>
      <c r="NLN37" s="56"/>
      <c r="NLO37" s="56"/>
      <c r="NLP37" s="56"/>
      <c r="NLQ37" s="56"/>
      <c r="NLR37" s="56"/>
      <c r="NLS37" s="56"/>
      <c r="NLT37" s="56"/>
      <c r="NLU37" s="56"/>
      <c r="NLV37" s="56"/>
      <c r="NLW37" s="56"/>
      <c r="NLX37" s="56"/>
      <c r="NLY37" s="56"/>
      <c r="NLZ37" s="56"/>
      <c r="NMA37" s="56"/>
      <c r="NMB37" s="56"/>
      <c r="NMC37" s="56"/>
      <c r="NMD37" s="56"/>
      <c r="NME37" s="56"/>
      <c r="NMF37" s="56"/>
      <c r="NMG37" s="56"/>
      <c r="NMH37" s="56"/>
      <c r="NMI37" s="56"/>
      <c r="NMJ37" s="56"/>
      <c r="NMK37" s="56"/>
      <c r="NML37" s="56"/>
      <c r="NMM37" s="56"/>
      <c r="NMN37" s="56"/>
      <c r="NMO37" s="56"/>
      <c r="NMP37" s="56"/>
      <c r="NMQ37" s="56"/>
      <c r="NMR37" s="56"/>
      <c r="NMS37" s="56"/>
      <c r="NMT37" s="56"/>
      <c r="NMU37" s="56"/>
      <c r="NMV37" s="56"/>
      <c r="NMW37" s="56"/>
      <c r="NMX37" s="56"/>
      <c r="NMY37" s="56"/>
      <c r="NMZ37" s="56"/>
      <c r="NNA37" s="56"/>
      <c r="NNB37" s="56"/>
      <c r="NNC37" s="56"/>
      <c r="NND37" s="56"/>
      <c r="NNE37" s="56"/>
      <c r="NNF37" s="56"/>
      <c r="NNG37" s="56"/>
      <c r="NNH37" s="56"/>
      <c r="NNI37" s="56"/>
      <c r="NNJ37" s="56"/>
      <c r="NNK37" s="56"/>
      <c r="NNL37" s="56"/>
      <c r="NNM37" s="56"/>
      <c r="NNN37" s="56"/>
      <c r="NNO37" s="56"/>
      <c r="NNP37" s="56"/>
      <c r="NNQ37" s="56"/>
      <c r="NNR37" s="56"/>
      <c r="NNS37" s="56"/>
      <c r="NNT37" s="56"/>
      <c r="NNU37" s="56"/>
      <c r="NNV37" s="56"/>
      <c r="NNW37" s="56"/>
      <c r="NNX37" s="56"/>
      <c r="NNY37" s="56"/>
      <c r="NNZ37" s="56"/>
      <c r="NOA37" s="56"/>
      <c r="NOB37" s="56"/>
      <c r="NOC37" s="56"/>
      <c r="NOD37" s="56"/>
      <c r="NOE37" s="56"/>
      <c r="NOF37" s="56"/>
      <c r="NOG37" s="56"/>
      <c r="NOH37" s="56"/>
      <c r="NOI37" s="56"/>
      <c r="NOJ37" s="56"/>
      <c r="NOK37" s="56"/>
      <c r="NOL37" s="56"/>
      <c r="NOM37" s="56"/>
      <c r="NON37" s="56"/>
      <c r="NOO37" s="56"/>
      <c r="NOP37" s="56"/>
      <c r="NOQ37" s="56"/>
      <c r="NOR37" s="56"/>
      <c r="NOS37" s="56"/>
      <c r="NOT37" s="56"/>
      <c r="NOU37" s="56"/>
      <c r="NOV37" s="56"/>
      <c r="NOW37" s="56"/>
      <c r="NOX37" s="56"/>
      <c r="NOY37" s="56"/>
      <c r="NOZ37" s="56"/>
      <c r="NPA37" s="56"/>
      <c r="NPB37" s="56"/>
      <c r="NPC37" s="56"/>
      <c r="NPD37" s="56"/>
      <c r="NPE37" s="56"/>
      <c r="NPF37" s="56"/>
      <c r="NPG37" s="56"/>
      <c r="NPH37" s="56"/>
      <c r="NPI37" s="56"/>
      <c r="NPJ37" s="56"/>
      <c r="NPK37" s="56"/>
      <c r="NPL37" s="56"/>
      <c r="NPM37" s="56"/>
      <c r="NPN37" s="56"/>
      <c r="NPO37" s="56"/>
      <c r="NPP37" s="56"/>
      <c r="NPQ37" s="56"/>
      <c r="NPR37" s="56"/>
      <c r="NPS37" s="56"/>
      <c r="NPT37" s="56"/>
      <c r="NPU37" s="56"/>
      <c r="NPV37" s="56"/>
      <c r="NPW37" s="56"/>
      <c r="NPX37" s="56"/>
      <c r="NPY37" s="56"/>
      <c r="NPZ37" s="56"/>
      <c r="NQA37" s="56"/>
      <c r="NQB37" s="56"/>
      <c r="NQC37" s="56"/>
      <c r="NQD37" s="56"/>
      <c r="NQE37" s="56"/>
      <c r="NQF37" s="56"/>
      <c r="NQG37" s="56"/>
      <c r="NQH37" s="56"/>
      <c r="NQI37" s="56"/>
      <c r="NQJ37" s="56"/>
      <c r="NQK37" s="56"/>
      <c r="NQL37" s="56"/>
      <c r="NQM37" s="56"/>
      <c r="NQN37" s="56"/>
      <c r="NQO37" s="56"/>
      <c r="NQP37" s="56"/>
      <c r="NQQ37" s="56"/>
      <c r="NQR37" s="56"/>
      <c r="NQS37" s="56"/>
      <c r="NQT37" s="56"/>
      <c r="NQU37" s="56"/>
      <c r="NQV37" s="56"/>
      <c r="NQW37" s="56"/>
      <c r="NQX37" s="56"/>
      <c r="NQY37" s="56"/>
      <c r="NQZ37" s="56"/>
      <c r="NRA37" s="56"/>
      <c r="NRB37" s="56"/>
      <c r="NRC37" s="56"/>
      <c r="NRD37" s="56"/>
      <c r="NRE37" s="56"/>
      <c r="NRF37" s="56"/>
      <c r="NRG37" s="56"/>
      <c r="NRH37" s="56"/>
      <c r="NRI37" s="56"/>
      <c r="NRJ37" s="56"/>
      <c r="NRK37" s="56"/>
      <c r="NRL37" s="56"/>
      <c r="NRM37" s="56"/>
      <c r="NRN37" s="56"/>
      <c r="NRO37" s="56"/>
      <c r="NRP37" s="56"/>
      <c r="NRQ37" s="56"/>
      <c r="NRR37" s="56"/>
      <c r="NRS37" s="56"/>
      <c r="NRT37" s="56"/>
      <c r="NRU37" s="56"/>
      <c r="NRV37" s="56"/>
      <c r="NRW37" s="56"/>
      <c r="NRX37" s="56"/>
      <c r="NRY37" s="56"/>
      <c r="NRZ37" s="56"/>
      <c r="NSA37" s="56"/>
      <c r="NSB37" s="56"/>
      <c r="NSC37" s="56"/>
      <c r="NSD37" s="56"/>
      <c r="NSE37" s="56"/>
      <c r="NSF37" s="56"/>
      <c r="NSG37" s="56"/>
      <c r="NSH37" s="56"/>
      <c r="NSI37" s="56"/>
      <c r="NSJ37" s="56"/>
      <c r="NSK37" s="56"/>
      <c r="NSL37" s="56"/>
      <c r="NSM37" s="56"/>
      <c r="NSN37" s="56"/>
      <c r="NSO37" s="56"/>
      <c r="NSP37" s="56"/>
      <c r="NSQ37" s="56"/>
      <c r="NSR37" s="56"/>
      <c r="NSS37" s="56"/>
      <c r="NST37" s="56"/>
      <c r="NSU37" s="56"/>
      <c r="NSV37" s="56"/>
      <c r="NSW37" s="56"/>
      <c r="NSX37" s="56"/>
      <c r="NSY37" s="56"/>
      <c r="NSZ37" s="56"/>
      <c r="NTA37" s="56"/>
      <c r="NTB37" s="56"/>
      <c r="NTC37" s="56"/>
      <c r="NTD37" s="56"/>
      <c r="NTE37" s="56"/>
      <c r="NTF37" s="56"/>
      <c r="NTG37" s="56"/>
      <c r="NTH37" s="56"/>
      <c r="NTI37" s="56"/>
      <c r="NTJ37" s="56"/>
      <c r="NTK37" s="56"/>
      <c r="NTL37" s="56"/>
      <c r="NTM37" s="56"/>
      <c r="NTN37" s="56"/>
      <c r="NTO37" s="56"/>
      <c r="NTP37" s="56"/>
      <c r="NTQ37" s="56"/>
      <c r="NTR37" s="56"/>
      <c r="NTS37" s="56"/>
      <c r="NTT37" s="56"/>
      <c r="NTU37" s="56"/>
      <c r="NTV37" s="56"/>
      <c r="NTW37" s="56"/>
      <c r="NTX37" s="56"/>
      <c r="NTY37" s="56"/>
      <c r="NTZ37" s="56"/>
      <c r="NUA37" s="56"/>
      <c r="NUB37" s="56"/>
      <c r="NUC37" s="56"/>
      <c r="NUD37" s="56"/>
      <c r="NUE37" s="56"/>
      <c r="NUF37" s="56"/>
      <c r="NUG37" s="56"/>
      <c r="NUH37" s="56"/>
      <c r="NUI37" s="56"/>
      <c r="NUJ37" s="56"/>
      <c r="NUK37" s="56"/>
      <c r="NUL37" s="56"/>
      <c r="NUM37" s="56"/>
      <c r="NUN37" s="56"/>
      <c r="NUO37" s="56"/>
      <c r="NUP37" s="56"/>
      <c r="NUQ37" s="56"/>
      <c r="NUR37" s="56"/>
      <c r="NUS37" s="56"/>
      <c r="NUT37" s="56"/>
      <c r="NUU37" s="56"/>
      <c r="NUV37" s="56"/>
      <c r="NUW37" s="56"/>
      <c r="NUX37" s="56"/>
      <c r="NUY37" s="56"/>
      <c r="NUZ37" s="56"/>
      <c r="NVA37" s="56"/>
      <c r="NVB37" s="56"/>
      <c r="NVC37" s="56"/>
      <c r="NVD37" s="56"/>
      <c r="NVE37" s="56"/>
      <c r="NVF37" s="56"/>
      <c r="NVG37" s="56"/>
      <c r="NVH37" s="56"/>
      <c r="NVI37" s="56"/>
      <c r="NVJ37" s="56"/>
      <c r="NVK37" s="56"/>
      <c r="NVL37" s="56"/>
      <c r="NVM37" s="56"/>
      <c r="NVN37" s="56"/>
      <c r="NVO37" s="56"/>
      <c r="NVP37" s="56"/>
      <c r="NVQ37" s="56"/>
      <c r="NVR37" s="56"/>
      <c r="NVS37" s="56"/>
      <c r="NVT37" s="56"/>
      <c r="NVU37" s="56"/>
      <c r="NVV37" s="56"/>
      <c r="NVW37" s="56"/>
      <c r="NVX37" s="56"/>
      <c r="NVY37" s="56"/>
      <c r="NVZ37" s="56"/>
      <c r="NWA37" s="56"/>
      <c r="NWB37" s="56"/>
      <c r="NWC37" s="56"/>
      <c r="NWD37" s="56"/>
      <c r="NWE37" s="56"/>
      <c r="NWF37" s="56"/>
      <c r="NWG37" s="56"/>
      <c r="NWH37" s="56"/>
      <c r="NWI37" s="56"/>
      <c r="NWJ37" s="56"/>
      <c r="NWK37" s="56"/>
      <c r="NWL37" s="56"/>
      <c r="NWM37" s="56"/>
      <c r="NWN37" s="56"/>
      <c r="NWO37" s="56"/>
      <c r="NWP37" s="56"/>
      <c r="NWQ37" s="56"/>
      <c r="NWR37" s="56"/>
      <c r="NWS37" s="56"/>
      <c r="NWT37" s="56"/>
      <c r="NWU37" s="56"/>
      <c r="NWV37" s="56"/>
      <c r="NWW37" s="56"/>
      <c r="NWX37" s="56"/>
      <c r="NWY37" s="56"/>
      <c r="NWZ37" s="56"/>
      <c r="NXA37" s="56"/>
      <c r="NXB37" s="56"/>
      <c r="NXC37" s="56"/>
      <c r="NXD37" s="56"/>
      <c r="NXE37" s="56"/>
      <c r="NXF37" s="56"/>
      <c r="NXG37" s="56"/>
      <c r="NXH37" s="56"/>
      <c r="NXI37" s="56"/>
      <c r="NXJ37" s="56"/>
      <c r="NXK37" s="56"/>
      <c r="NXL37" s="56"/>
      <c r="NXM37" s="56"/>
      <c r="NXN37" s="56"/>
      <c r="NXO37" s="56"/>
      <c r="NXP37" s="56"/>
      <c r="NXQ37" s="56"/>
      <c r="NXR37" s="56"/>
      <c r="NXS37" s="56"/>
      <c r="NXT37" s="56"/>
      <c r="NXU37" s="56"/>
      <c r="NXV37" s="56"/>
      <c r="NXW37" s="56"/>
      <c r="NXX37" s="56"/>
      <c r="NXY37" s="56"/>
      <c r="NXZ37" s="56"/>
      <c r="NYA37" s="56"/>
      <c r="NYB37" s="56"/>
      <c r="NYC37" s="56"/>
      <c r="NYD37" s="56"/>
      <c r="NYE37" s="56"/>
      <c r="NYF37" s="56"/>
      <c r="NYG37" s="56"/>
      <c r="NYH37" s="56"/>
      <c r="NYI37" s="56"/>
      <c r="NYJ37" s="56"/>
      <c r="NYK37" s="56"/>
      <c r="NYL37" s="56"/>
      <c r="NYM37" s="56"/>
      <c r="NYN37" s="56"/>
      <c r="NYO37" s="56"/>
      <c r="NYP37" s="56"/>
      <c r="NYQ37" s="56"/>
      <c r="NYR37" s="56"/>
      <c r="NYS37" s="56"/>
      <c r="NYT37" s="56"/>
      <c r="NYU37" s="56"/>
      <c r="NYV37" s="56"/>
      <c r="NYW37" s="56"/>
      <c r="NYX37" s="56"/>
      <c r="NYY37" s="56"/>
      <c r="NYZ37" s="56"/>
      <c r="NZA37" s="56"/>
      <c r="NZB37" s="56"/>
      <c r="NZC37" s="56"/>
      <c r="NZD37" s="56"/>
      <c r="NZE37" s="56"/>
      <c r="NZF37" s="56"/>
      <c r="NZG37" s="56"/>
      <c r="NZH37" s="56"/>
      <c r="NZI37" s="56"/>
      <c r="NZJ37" s="56"/>
      <c r="NZK37" s="56"/>
      <c r="NZL37" s="56"/>
      <c r="NZM37" s="56"/>
      <c r="NZN37" s="56"/>
      <c r="NZO37" s="56"/>
      <c r="NZP37" s="56"/>
      <c r="NZQ37" s="56"/>
      <c r="NZR37" s="56"/>
      <c r="NZS37" s="56"/>
      <c r="NZT37" s="56"/>
      <c r="NZU37" s="56"/>
      <c r="NZV37" s="56"/>
      <c r="NZW37" s="56"/>
      <c r="NZX37" s="56"/>
      <c r="NZY37" s="56"/>
      <c r="NZZ37" s="56"/>
      <c r="OAA37" s="56"/>
      <c r="OAB37" s="56"/>
      <c r="OAC37" s="56"/>
      <c r="OAD37" s="56"/>
      <c r="OAE37" s="56"/>
      <c r="OAF37" s="56"/>
      <c r="OAG37" s="56"/>
      <c r="OAH37" s="56"/>
      <c r="OAI37" s="56"/>
      <c r="OAJ37" s="56"/>
      <c r="OAK37" s="56"/>
      <c r="OAL37" s="56"/>
      <c r="OAM37" s="56"/>
      <c r="OAN37" s="56"/>
      <c r="OAO37" s="56"/>
      <c r="OAP37" s="56"/>
      <c r="OAQ37" s="56"/>
      <c r="OAR37" s="56"/>
      <c r="OAS37" s="56"/>
      <c r="OAT37" s="56"/>
      <c r="OAU37" s="56"/>
      <c r="OAV37" s="56"/>
      <c r="OAW37" s="56"/>
      <c r="OAX37" s="56"/>
      <c r="OAY37" s="56"/>
      <c r="OAZ37" s="56"/>
      <c r="OBA37" s="56"/>
      <c r="OBB37" s="56"/>
      <c r="OBC37" s="56"/>
      <c r="OBD37" s="56"/>
      <c r="OBE37" s="56"/>
      <c r="OBF37" s="56"/>
      <c r="OBG37" s="56"/>
      <c r="OBH37" s="56"/>
      <c r="OBI37" s="56"/>
      <c r="OBJ37" s="56"/>
      <c r="OBK37" s="56"/>
      <c r="OBL37" s="56"/>
      <c r="OBM37" s="56"/>
      <c r="OBN37" s="56"/>
      <c r="OBO37" s="56"/>
      <c r="OBP37" s="56"/>
      <c r="OBQ37" s="56"/>
      <c r="OBR37" s="56"/>
      <c r="OBS37" s="56"/>
      <c r="OBT37" s="56"/>
      <c r="OBU37" s="56"/>
      <c r="OBV37" s="56"/>
      <c r="OBW37" s="56"/>
      <c r="OBX37" s="56"/>
      <c r="OBY37" s="56"/>
      <c r="OBZ37" s="56"/>
      <c r="OCA37" s="56"/>
      <c r="OCB37" s="56"/>
      <c r="OCC37" s="56"/>
      <c r="OCD37" s="56"/>
      <c r="OCE37" s="56"/>
      <c r="OCF37" s="56"/>
      <c r="OCG37" s="56"/>
      <c r="OCH37" s="56"/>
      <c r="OCI37" s="56"/>
      <c r="OCJ37" s="56"/>
      <c r="OCK37" s="56"/>
      <c r="OCL37" s="56"/>
      <c r="OCM37" s="56"/>
      <c r="OCN37" s="56"/>
      <c r="OCO37" s="56"/>
      <c r="OCP37" s="56"/>
      <c r="OCQ37" s="56"/>
      <c r="OCR37" s="56"/>
      <c r="OCS37" s="56"/>
      <c r="OCT37" s="56"/>
      <c r="OCU37" s="56"/>
      <c r="OCV37" s="56"/>
      <c r="OCW37" s="56"/>
      <c r="OCX37" s="56"/>
      <c r="OCY37" s="56"/>
      <c r="OCZ37" s="56"/>
      <c r="ODA37" s="56"/>
      <c r="ODB37" s="56"/>
      <c r="ODC37" s="56"/>
      <c r="ODD37" s="56"/>
      <c r="ODE37" s="56"/>
      <c r="ODF37" s="56"/>
      <c r="ODG37" s="56"/>
      <c r="ODH37" s="56"/>
      <c r="ODI37" s="56"/>
      <c r="ODJ37" s="56"/>
      <c r="ODK37" s="56"/>
      <c r="ODL37" s="56"/>
      <c r="ODM37" s="56"/>
      <c r="ODN37" s="56"/>
      <c r="ODO37" s="56"/>
      <c r="ODP37" s="56"/>
      <c r="ODQ37" s="56"/>
      <c r="ODR37" s="56"/>
      <c r="ODS37" s="56"/>
      <c r="ODT37" s="56"/>
      <c r="ODU37" s="56"/>
      <c r="ODV37" s="56"/>
      <c r="ODW37" s="56"/>
      <c r="ODX37" s="56"/>
      <c r="ODY37" s="56"/>
      <c r="ODZ37" s="56"/>
      <c r="OEA37" s="56"/>
      <c r="OEB37" s="56"/>
      <c r="OEC37" s="56"/>
      <c r="OED37" s="56"/>
      <c r="OEE37" s="56"/>
      <c r="OEF37" s="56"/>
      <c r="OEG37" s="56"/>
      <c r="OEH37" s="56"/>
      <c r="OEI37" s="56"/>
      <c r="OEJ37" s="56"/>
      <c r="OEK37" s="56"/>
      <c r="OEL37" s="56"/>
      <c r="OEM37" s="56"/>
      <c r="OEN37" s="56"/>
      <c r="OEO37" s="56"/>
      <c r="OEP37" s="56"/>
      <c r="OEQ37" s="56"/>
      <c r="OER37" s="56"/>
      <c r="OES37" s="56"/>
      <c r="OET37" s="56"/>
      <c r="OEU37" s="56"/>
      <c r="OEV37" s="56"/>
      <c r="OEW37" s="56"/>
      <c r="OEX37" s="56"/>
      <c r="OEY37" s="56"/>
      <c r="OEZ37" s="56"/>
      <c r="OFA37" s="56"/>
      <c r="OFB37" s="56"/>
      <c r="OFC37" s="56"/>
      <c r="OFD37" s="56"/>
      <c r="OFE37" s="56"/>
      <c r="OFF37" s="56"/>
      <c r="OFG37" s="56"/>
      <c r="OFH37" s="56"/>
      <c r="OFI37" s="56"/>
      <c r="OFJ37" s="56"/>
      <c r="OFK37" s="56"/>
      <c r="OFL37" s="56"/>
      <c r="OFM37" s="56"/>
      <c r="OFN37" s="56"/>
      <c r="OFO37" s="56"/>
      <c r="OFP37" s="56"/>
      <c r="OFQ37" s="56"/>
      <c r="OFR37" s="56"/>
      <c r="OFS37" s="56"/>
      <c r="OFT37" s="56"/>
      <c r="OFU37" s="56"/>
      <c r="OFV37" s="56"/>
      <c r="OFW37" s="56"/>
      <c r="OFX37" s="56"/>
      <c r="OFY37" s="56"/>
      <c r="OFZ37" s="56"/>
      <c r="OGA37" s="56"/>
      <c r="OGB37" s="56"/>
      <c r="OGC37" s="56"/>
      <c r="OGD37" s="56"/>
      <c r="OGE37" s="56"/>
      <c r="OGF37" s="56"/>
      <c r="OGG37" s="56"/>
      <c r="OGH37" s="56"/>
      <c r="OGI37" s="56"/>
      <c r="OGJ37" s="56"/>
      <c r="OGK37" s="56"/>
      <c r="OGL37" s="56"/>
      <c r="OGM37" s="56"/>
      <c r="OGN37" s="56"/>
      <c r="OGO37" s="56"/>
      <c r="OGP37" s="56"/>
      <c r="OGQ37" s="56"/>
      <c r="OGR37" s="56"/>
      <c r="OGS37" s="56"/>
      <c r="OGT37" s="56"/>
      <c r="OGU37" s="56"/>
      <c r="OGV37" s="56"/>
      <c r="OGW37" s="56"/>
      <c r="OGX37" s="56"/>
      <c r="OGY37" s="56"/>
      <c r="OGZ37" s="56"/>
      <c r="OHA37" s="56"/>
      <c r="OHB37" s="56"/>
      <c r="OHC37" s="56"/>
      <c r="OHD37" s="56"/>
      <c r="OHE37" s="56"/>
      <c r="OHF37" s="56"/>
      <c r="OHG37" s="56"/>
      <c r="OHH37" s="56"/>
      <c r="OHI37" s="56"/>
      <c r="OHJ37" s="56"/>
      <c r="OHK37" s="56"/>
      <c r="OHL37" s="56"/>
      <c r="OHM37" s="56"/>
      <c r="OHN37" s="56"/>
      <c r="OHO37" s="56"/>
      <c r="OHP37" s="56"/>
      <c r="OHQ37" s="56"/>
      <c r="OHR37" s="56"/>
      <c r="OHS37" s="56"/>
      <c r="OHT37" s="56"/>
      <c r="OHU37" s="56"/>
      <c r="OHV37" s="56"/>
      <c r="OHW37" s="56"/>
      <c r="OHX37" s="56"/>
      <c r="OHY37" s="56"/>
      <c r="OHZ37" s="56"/>
      <c r="OIA37" s="56"/>
      <c r="OIB37" s="56"/>
      <c r="OIC37" s="56"/>
      <c r="OID37" s="56"/>
      <c r="OIE37" s="56"/>
      <c r="OIF37" s="56"/>
      <c r="OIG37" s="56"/>
      <c r="OIH37" s="56"/>
      <c r="OII37" s="56"/>
      <c r="OIJ37" s="56"/>
      <c r="OIK37" s="56"/>
      <c r="OIL37" s="56"/>
      <c r="OIM37" s="56"/>
      <c r="OIN37" s="56"/>
      <c r="OIO37" s="56"/>
      <c r="OIP37" s="56"/>
      <c r="OIQ37" s="56"/>
      <c r="OIR37" s="56"/>
      <c r="OIS37" s="56"/>
      <c r="OIT37" s="56"/>
      <c r="OIU37" s="56"/>
      <c r="OIV37" s="56"/>
      <c r="OIW37" s="56"/>
      <c r="OIX37" s="56"/>
      <c r="OIY37" s="56"/>
      <c r="OIZ37" s="56"/>
      <c r="OJA37" s="56"/>
      <c r="OJB37" s="56"/>
      <c r="OJC37" s="56"/>
      <c r="OJD37" s="56"/>
      <c r="OJE37" s="56"/>
      <c r="OJF37" s="56"/>
      <c r="OJG37" s="56"/>
      <c r="OJH37" s="56"/>
      <c r="OJI37" s="56"/>
      <c r="OJJ37" s="56"/>
      <c r="OJK37" s="56"/>
      <c r="OJL37" s="56"/>
      <c r="OJM37" s="56"/>
      <c r="OJN37" s="56"/>
      <c r="OJO37" s="56"/>
      <c r="OJP37" s="56"/>
      <c r="OJQ37" s="56"/>
      <c r="OJR37" s="56"/>
      <c r="OJS37" s="56"/>
      <c r="OJT37" s="56"/>
      <c r="OJU37" s="56"/>
      <c r="OJV37" s="56"/>
      <c r="OJW37" s="56"/>
      <c r="OJX37" s="56"/>
      <c r="OJY37" s="56"/>
      <c r="OJZ37" s="56"/>
      <c r="OKA37" s="56"/>
      <c r="OKB37" s="56"/>
      <c r="OKC37" s="56"/>
      <c r="OKD37" s="56"/>
      <c r="OKE37" s="56"/>
      <c r="OKF37" s="56"/>
      <c r="OKG37" s="56"/>
      <c r="OKH37" s="56"/>
      <c r="OKI37" s="56"/>
      <c r="OKJ37" s="56"/>
      <c r="OKK37" s="56"/>
      <c r="OKL37" s="56"/>
      <c r="OKM37" s="56"/>
      <c r="OKN37" s="56"/>
      <c r="OKO37" s="56"/>
      <c r="OKP37" s="56"/>
      <c r="OKQ37" s="56"/>
      <c r="OKR37" s="56"/>
      <c r="OKS37" s="56"/>
      <c r="OKT37" s="56"/>
      <c r="OKU37" s="56"/>
      <c r="OKV37" s="56"/>
      <c r="OKW37" s="56"/>
      <c r="OKX37" s="56"/>
      <c r="OKY37" s="56"/>
      <c r="OKZ37" s="56"/>
      <c r="OLA37" s="56"/>
      <c r="OLB37" s="56"/>
      <c r="OLC37" s="56"/>
      <c r="OLD37" s="56"/>
      <c r="OLE37" s="56"/>
      <c r="OLF37" s="56"/>
      <c r="OLG37" s="56"/>
      <c r="OLH37" s="56"/>
      <c r="OLI37" s="56"/>
      <c r="OLJ37" s="56"/>
      <c r="OLK37" s="56"/>
      <c r="OLL37" s="56"/>
      <c r="OLM37" s="56"/>
      <c r="OLN37" s="56"/>
      <c r="OLO37" s="56"/>
      <c r="OLP37" s="56"/>
      <c r="OLQ37" s="56"/>
      <c r="OLR37" s="56"/>
      <c r="OLS37" s="56"/>
      <c r="OLT37" s="56"/>
      <c r="OLU37" s="56"/>
      <c r="OLV37" s="56"/>
      <c r="OLW37" s="56"/>
      <c r="OLX37" s="56"/>
      <c r="OLY37" s="56"/>
      <c r="OLZ37" s="56"/>
      <c r="OMA37" s="56"/>
      <c r="OMB37" s="56"/>
      <c r="OMC37" s="56"/>
      <c r="OMD37" s="56"/>
      <c r="OME37" s="56"/>
      <c r="OMF37" s="56"/>
      <c r="OMG37" s="56"/>
      <c r="OMH37" s="56"/>
      <c r="OMI37" s="56"/>
      <c r="OMJ37" s="56"/>
      <c r="OMK37" s="56"/>
      <c r="OML37" s="56"/>
      <c r="OMM37" s="56"/>
      <c r="OMN37" s="56"/>
      <c r="OMO37" s="56"/>
      <c r="OMP37" s="56"/>
      <c r="OMQ37" s="56"/>
      <c r="OMR37" s="56"/>
      <c r="OMS37" s="56"/>
      <c r="OMT37" s="56"/>
      <c r="OMU37" s="56"/>
      <c r="OMV37" s="56"/>
      <c r="OMW37" s="56"/>
      <c r="OMX37" s="56"/>
      <c r="OMY37" s="56"/>
      <c r="OMZ37" s="56"/>
      <c r="ONA37" s="56"/>
      <c r="ONB37" s="56"/>
      <c r="ONC37" s="56"/>
      <c r="OND37" s="56"/>
      <c r="ONE37" s="56"/>
      <c r="ONF37" s="56"/>
      <c r="ONG37" s="56"/>
      <c r="ONH37" s="56"/>
      <c r="ONI37" s="56"/>
      <c r="ONJ37" s="56"/>
      <c r="ONK37" s="56"/>
      <c r="ONL37" s="56"/>
      <c r="ONM37" s="56"/>
      <c r="ONN37" s="56"/>
      <c r="ONO37" s="56"/>
      <c r="ONP37" s="56"/>
      <c r="ONQ37" s="56"/>
      <c r="ONR37" s="56"/>
      <c r="ONS37" s="56"/>
      <c r="ONT37" s="56"/>
      <c r="ONU37" s="56"/>
      <c r="ONV37" s="56"/>
      <c r="ONW37" s="56"/>
      <c r="ONX37" s="56"/>
      <c r="ONY37" s="56"/>
      <c r="ONZ37" s="56"/>
      <c r="OOA37" s="56"/>
      <c r="OOB37" s="56"/>
      <c r="OOC37" s="56"/>
      <c r="OOD37" s="56"/>
      <c r="OOE37" s="56"/>
      <c r="OOF37" s="56"/>
      <c r="OOG37" s="56"/>
      <c r="OOH37" s="56"/>
      <c r="OOI37" s="56"/>
      <c r="OOJ37" s="56"/>
      <c r="OOK37" s="56"/>
      <c r="OOL37" s="56"/>
      <c r="OOM37" s="56"/>
      <c r="OON37" s="56"/>
      <c r="OOO37" s="56"/>
      <c r="OOP37" s="56"/>
      <c r="OOQ37" s="56"/>
      <c r="OOR37" s="56"/>
      <c r="OOS37" s="56"/>
      <c r="OOT37" s="56"/>
      <c r="OOU37" s="56"/>
      <c r="OOV37" s="56"/>
      <c r="OOW37" s="56"/>
      <c r="OOX37" s="56"/>
      <c r="OOY37" s="56"/>
      <c r="OOZ37" s="56"/>
      <c r="OPA37" s="56"/>
      <c r="OPB37" s="56"/>
      <c r="OPC37" s="56"/>
      <c r="OPD37" s="56"/>
      <c r="OPE37" s="56"/>
      <c r="OPF37" s="56"/>
      <c r="OPG37" s="56"/>
      <c r="OPH37" s="56"/>
      <c r="OPI37" s="56"/>
      <c r="OPJ37" s="56"/>
      <c r="OPK37" s="56"/>
      <c r="OPL37" s="56"/>
      <c r="OPM37" s="56"/>
      <c r="OPN37" s="56"/>
      <c r="OPO37" s="56"/>
      <c r="OPP37" s="56"/>
      <c r="OPQ37" s="56"/>
      <c r="OPR37" s="56"/>
      <c r="OPS37" s="56"/>
      <c r="OPT37" s="56"/>
      <c r="OPU37" s="56"/>
      <c r="OPV37" s="56"/>
      <c r="OPW37" s="56"/>
      <c r="OPX37" s="56"/>
      <c r="OPY37" s="56"/>
      <c r="OPZ37" s="56"/>
      <c r="OQA37" s="56"/>
      <c r="OQB37" s="56"/>
      <c r="OQC37" s="56"/>
      <c r="OQD37" s="56"/>
      <c r="OQE37" s="56"/>
      <c r="OQF37" s="56"/>
      <c r="OQG37" s="56"/>
      <c r="OQH37" s="56"/>
      <c r="OQI37" s="56"/>
      <c r="OQJ37" s="56"/>
      <c r="OQK37" s="56"/>
      <c r="OQL37" s="56"/>
      <c r="OQM37" s="56"/>
      <c r="OQN37" s="56"/>
      <c r="OQO37" s="56"/>
      <c r="OQP37" s="56"/>
      <c r="OQQ37" s="56"/>
      <c r="OQR37" s="56"/>
      <c r="OQS37" s="56"/>
      <c r="OQT37" s="56"/>
      <c r="OQU37" s="56"/>
      <c r="OQV37" s="56"/>
      <c r="OQW37" s="56"/>
      <c r="OQX37" s="56"/>
      <c r="OQY37" s="56"/>
      <c r="OQZ37" s="56"/>
      <c r="ORA37" s="56"/>
      <c r="ORB37" s="56"/>
      <c r="ORC37" s="56"/>
      <c r="ORD37" s="56"/>
      <c r="ORE37" s="56"/>
      <c r="ORF37" s="56"/>
      <c r="ORG37" s="56"/>
      <c r="ORH37" s="56"/>
      <c r="ORI37" s="56"/>
      <c r="ORJ37" s="56"/>
      <c r="ORK37" s="56"/>
      <c r="ORL37" s="56"/>
      <c r="ORM37" s="56"/>
      <c r="ORN37" s="56"/>
      <c r="ORO37" s="56"/>
      <c r="ORP37" s="56"/>
      <c r="ORQ37" s="56"/>
      <c r="ORR37" s="56"/>
      <c r="ORS37" s="56"/>
      <c r="ORT37" s="56"/>
      <c r="ORU37" s="56"/>
      <c r="ORV37" s="56"/>
      <c r="ORW37" s="56"/>
      <c r="ORX37" s="56"/>
      <c r="ORY37" s="56"/>
      <c r="ORZ37" s="56"/>
      <c r="OSA37" s="56"/>
      <c r="OSB37" s="56"/>
      <c r="OSC37" s="56"/>
      <c r="OSD37" s="56"/>
      <c r="OSE37" s="56"/>
      <c r="OSF37" s="56"/>
      <c r="OSG37" s="56"/>
      <c r="OSH37" s="56"/>
      <c r="OSI37" s="56"/>
      <c r="OSJ37" s="56"/>
      <c r="OSK37" s="56"/>
      <c r="OSL37" s="56"/>
      <c r="OSM37" s="56"/>
      <c r="OSN37" s="56"/>
      <c r="OSO37" s="56"/>
      <c r="OSP37" s="56"/>
      <c r="OSQ37" s="56"/>
      <c r="OSR37" s="56"/>
      <c r="OSS37" s="56"/>
      <c r="OST37" s="56"/>
      <c r="OSU37" s="56"/>
      <c r="OSV37" s="56"/>
      <c r="OSW37" s="56"/>
      <c r="OSX37" s="56"/>
      <c r="OSY37" s="56"/>
      <c r="OSZ37" s="56"/>
      <c r="OTA37" s="56"/>
      <c r="OTB37" s="56"/>
      <c r="OTC37" s="56"/>
      <c r="OTD37" s="56"/>
      <c r="OTE37" s="56"/>
      <c r="OTF37" s="56"/>
      <c r="OTG37" s="56"/>
      <c r="OTH37" s="56"/>
      <c r="OTI37" s="56"/>
      <c r="OTJ37" s="56"/>
      <c r="OTK37" s="56"/>
      <c r="OTL37" s="56"/>
      <c r="OTM37" s="56"/>
      <c r="OTN37" s="56"/>
      <c r="OTO37" s="56"/>
      <c r="OTP37" s="56"/>
      <c r="OTQ37" s="56"/>
      <c r="OTR37" s="56"/>
      <c r="OTS37" s="56"/>
      <c r="OTT37" s="56"/>
      <c r="OTU37" s="56"/>
      <c r="OTV37" s="56"/>
      <c r="OTW37" s="56"/>
      <c r="OTX37" s="56"/>
      <c r="OTY37" s="56"/>
      <c r="OTZ37" s="56"/>
      <c r="OUA37" s="56"/>
      <c r="OUB37" s="56"/>
      <c r="OUC37" s="56"/>
      <c r="OUD37" s="56"/>
      <c r="OUE37" s="56"/>
      <c r="OUF37" s="56"/>
      <c r="OUG37" s="56"/>
      <c r="OUH37" s="56"/>
      <c r="OUI37" s="56"/>
      <c r="OUJ37" s="56"/>
      <c r="OUK37" s="56"/>
      <c r="OUL37" s="56"/>
      <c r="OUM37" s="56"/>
      <c r="OUN37" s="56"/>
      <c r="OUO37" s="56"/>
      <c r="OUP37" s="56"/>
      <c r="OUQ37" s="56"/>
      <c r="OUR37" s="56"/>
      <c r="OUS37" s="56"/>
      <c r="OUT37" s="56"/>
      <c r="OUU37" s="56"/>
      <c r="OUV37" s="56"/>
      <c r="OUW37" s="56"/>
      <c r="OUX37" s="56"/>
      <c r="OUY37" s="56"/>
      <c r="OUZ37" s="56"/>
      <c r="OVA37" s="56"/>
      <c r="OVB37" s="56"/>
      <c r="OVC37" s="56"/>
      <c r="OVD37" s="56"/>
      <c r="OVE37" s="56"/>
      <c r="OVF37" s="56"/>
      <c r="OVG37" s="56"/>
      <c r="OVH37" s="56"/>
      <c r="OVI37" s="56"/>
      <c r="OVJ37" s="56"/>
      <c r="OVK37" s="56"/>
      <c r="OVL37" s="56"/>
      <c r="OVM37" s="56"/>
      <c r="OVN37" s="56"/>
      <c r="OVO37" s="56"/>
      <c r="OVP37" s="56"/>
      <c r="OVQ37" s="56"/>
      <c r="OVR37" s="56"/>
      <c r="OVS37" s="56"/>
      <c r="OVT37" s="56"/>
      <c r="OVU37" s="56"/>
      <c r="OVV37" s="56"/>
      <c r="OVW37" s="56"/>
      <c r="OVX37" s="56"/>
      <c r="OVY37" s="56"/>
      <c r="OVZ37" s="56"/>
      <c r="OWA37" s="56"/>
      <c r="OWB37" s="56"/>
      <c r="OWC37" s="56"/>
      <c r="OWD37" s="56"/>
      <c r="OWE37" s="56"/>
      <c r="OWF37" s="56"/>
      <c r="OWG37" s="56"/>
      <c r="OWH37" s="56"/>
      <c r="OWI37" s="56"/>
      <c r="OWJ37" s="56"/>
      <c r="OWK37" s="56"/>
      <c r="OWL37" s="56"/>
      <c r="OWM37" s="56"/>
      <c r="OWN37" s="56"/>
      <c r="OWO37" s="56"/>
      <c r="OWP37" s="56"/>
      <c r="OWQ37" s="56"/>
      <c r="OWR37" s="56"/>
      <c r="OWS37" s="56"/>
      <c r="OWT37" s="56"/>
      <c r="OWU37" s="56"/>
      <c r="OWV37" s="56"/>
      <c r="OWW37" s="56"/>
      <c r="OWX37" s="56"/>
      <c r="OWY37" s="56"/>
      <c r="OWZ37" s="56"/>
      <c r="OXA37" s="56"/>
      <c r="OXB37" s="56"/>
      <c r="OXC37" s="56"/>
      <c r="OXD37" s="56"/>
      <c r="OXE37" s="56"/>
      <c r="OXF37" s="56"/>
      <c r="OXG37" s="56"/>
      <c r="OXH37" s="56"/>
      <c r="OXI37" s="56"/>
      <c r="OXJ37" s="56"/>
      <c r="OXK37" s="56"/>
      <c r="OXL37" s="56"/>
      <c r="OXM37" s="56"/>
      <c r="OXN37" s="56"/>
      <c r="OXO37" s="56"/>
      <c r="OXP37" s="56"/>
      <c r="OXQ37" s="56"/>
      <c r="OXR37" s="56"/>
      <c r="OXS37" s="56"/>
      <c r="OXT37" s="56"/>
      <c r="OXU37" s="56"/>
      <c r="OXV37" s="56"/>
      <c r="OXW37" s="56"/>
      <c r="OXX37" s="56"/>
      <c r="OXY37" s="56"/>
      <c r="OXZ37" s="56"/>
      <c r="OYA37" s="56"/>
      <c r="OYB37" s="56"/>
      <c r="OYC37" s="56"/>
      <c r="OYD37" s="56"/>
      <c r="OYE37" s="56"/>
      <c r="OYF37" s="56"/>
      <c r="OYG37" s="56"/>
      <c r="OYH37" s="56"/>
      <c r="OYI37" s="56"/>
      <c r="OYJ37" s="56"/>
      <c r="OYK37" s="56"/>
      <c r="OYL37" s="56"/>
      <c r="OYM37" s="56"/>
      <c r="OYN37" s="56"/>
      <c r="OYO37" s="56"/>
      <c r="OYP37" s="56"/>
      <c r="OYQ37" s="56"/>
      <c r="OYR37" s="56"/>
      <c r="OYS37" s="56"/>
      <c r="OYT37" s="56"/>
      <c r="OYU37" s="56"/>
      <c r="OYV37" s="56"/>
      <c r="OYW37" s="56"/>
      <c r="OYX37" s="56"/>
      <c r="OYY37" s="56"/>
      <c r="OYZ37" s="56"/>
      <c r="OZA37" s="56"/>
      <c r="OZB37" s="56"/>
      <c r="OZC37" s="56"/>
      <c r="OZD37" s="56"/>
      <c r="OZE37" s="56"/>
      <c r="OZF37" s="56"/>
      <c r="OZG37" s="56"/>
      <c r="OZH37" s="56"/>
      <c r="OZI37" s="56"/>
      <c r="OZJ37" s="56"/>
      <c r="OZK37" s="56"/>
      <c r="OZL37" s="56"/>
      <c r="OZM37" s="56"/>
      <c r="OZN37" s="56"/>
      <c r="OZO37" s="56"/>
      <c r="OZP37" s="56"/>
      <c r="OZQ37" s="56"/>
      <c r="OZR37" s="56"/>
      <c r="OZS37" s="56"/>
      <c r="OZT37" s="56"/>
      <c r="OZU37" s="56"/>
      <c r="OZV37" s="56"/>
      <c r="OZW37" s="56"/>
      <c r="OZX37" s="56"/>
      <c r="OZY37" s="56"/>
      <c r="OZZ37" s="56"/>
      <c r="PAA37" s="56"/>
      <c r="PAB37" s="56"/>
      <c r="PAC37" s="56"/>
      <c r="PAD37" s="56"/>
      <c r="PAE37" s="56"/>
      <c r="PAF37" s="56"/>
      <c r="PAG37" s="56"/>
      <c r="PAH37" s="56"/>
      <c r="PAI37" s="56"/>
      <c r="PAJ37" s="56"/>
      <c r="PAK37" s="56"/>
      <c r="PAL37" s="56"/>
      <c r="PAM37" s="56"/>
      <c r="PAN37" s="56"/>
      <c r="PAO37" s="56"/>
      <c r="PAP37" s="56"/>
      <c r="PAQ37" s="56"/>
      <c r="PAR37" s="56"/>
      <c r="PAS37" s="56"/>
      <c r="PAT37" s="56"/>
      <c r="PAU37" s="56"/>
      <c r="PAV37" s="56"/>
      <c r="PAW37" s="56"/>
      <c r="PAX37" s="56"/>
      <c r="PAY37" s="56"/>
      <c r="PAZ37" s="56"/>
      <c r="PBA37" s="56"/>
      <c r="PBB37" s="56"/>
      <c r="PBC37" s="56"/>
      <c r="PBD37" s="56"/>
      <c r="PBE37" s="56"/>
      <c r="PBF37" s="56"/>
      <c r="PBG37" s="56"/>
      <c r="PBH37" s="56"/>
      <c r="PBI37" s="56"/>
      <c r="PBJ37" s="56"/>
      <c r="PBK37" s="56"/>
      <c r="PBL37" s="56"/>
      <c r="PBM37" s="56"/>
      <c r="PBN37" s="56"/>
      <c r="PBO37" s="56"/>
      <c r="PBP37" s="56"/>
      <c r="PBQ37" s="56"/>
      <c r="PBR37" s="56"/>
      <c r="PBS37" s="56"/>
      <c r="PBT37" s="56"/>
      <c r="PBU37" s="56"/>
      <c r="PBV37" s="56"/>
      <c r="PBW37" s="56"/>
      <c r="PBX37" s="56"/>
      <c r="PBY37" s="56"/>
      <c r="PBZ37" s="56"/>
      <c r="PCA37" s="56"/>
      <c r="PCB37" s="56"/>
      <c r="PCC37" s="56"/>
      <c r="PCD37" s="56"/>
      <c r="PCE37" s="56"/>
      <c r="PCF37" s="56"/>
      <c r="PCG37" s="56"/>
      <c r="PCH37" s="56"/>
      <c r="PCI37" s="56"/>
      <c r="PCJ37" s="56"/>
      <c r="PCK37" s="56"/>
      <c r="PCL37" s="56"/>
      <c r="PCM37" s="56"/>
      <c r="PCN37" s="56"/>
      <c r="PCO37" s="56"/>
      <c r="PCP37" s="56"/>
      <c r="PCQ37" s="56"/>
      <c r="PCR37" s="56"/>
      <c r="PCS37" s="56"/>
      <c r="PCT37" s="56"/>
      <c r="PCU37" s="56"/>
      <c r="PCV37" s="56"/>
      <c r="PCW37" s="56"/>
      <c r="PCX37" s="56"/>
      <c r="PCY37" s="56"/>
      <c r="PCZ37" s="56"/>
      <c r="PDA37" s="56"/>
      <c r="PDB37" s="56"/>
      <c r="PDC37" s="56"/>
      <c r="PDD37" s="56"/>
      <c r="PDE37" s="56"/>
      <c r="PDF37" s="56"/>
      <c r="PDG37" s="56"/>
      <c r="PDH37" s="56"/>
      <c r="PDI37" s="56"/>
      <c r="PDJ37" s="56"/>
      <c r="PDK37" s="56"/>
      <c r="PDL37" s="56"/>
      <c r="PDM37" s="56"/>
      <c r="PDN37" s="56"/>
      <c r="PDO37" s="56"/>
      <c r="PDP37" s="56"/>
      <c r="PDQ37" s="56"/>
      <c r="PDR37" s="56"/>
      <c r="PDS37" s="56"/>
      <c r="PDT37" s="56"/>
      <c r="PDU37" s="56"/>
      <c r="PDV37" s="56"/>
      <c r="PDW37" s="56"/>
      <c r="PDX37" s="56"/>
      <c r="PDY37" s="56"/>
      <c r="PDZ37" s="56"/>
      <c r="PEA37" s="56"/>
      <c r="PEB37" s="56"/>
      <c r="PEC37" s="56"/>
      <c r="PED37" s="56"/>
      <c r="PEE37" s="56"/>
      <c r="PEF37" s="56"/>
      <c r="PEG37" s="56"/>
      <c r="PEH37" s="56"/>
      <c r="PEI37" s="56"/>
      <c r="PEJ37" s="56"/>
      <c r="PEK37" s="56"/>
      <c r="PEL37" s="56"/>
      <c r="PEM37" s="56"/>
      <c r="PEN37" s="56"/>
      <c r="PEO37" s="56"/>
      <c r="PEP37" s="56"/>
      <c r="PEQ37" s="56"/>
      <c r="PER37" s="56"/>
      <c r="PES37" s="56"/>
      <c r="PET37" s="56"/>
      <c r="PEU37" s="56"/>
      <c r="PEV37" s="56"/>
      <c r="PEW37" s="56"/>
      <c r="PEX37" s="56"/>
      <c r="PEY37" s="56"/>
      <c r="PEZ37" s="56"/>
      <c r="PFA37" s="56"/>
      <c r="PFB37" s="56"/>
      <c r="PFC37" s="56"/>
      <c r="PFD37" s="56"/>
      <c r="PFE37" s="56"/>
      <c r="PFF37" s="56"/>
      <c r="PFG37" s="56"/>
      <c r="PFH37" s="56"/>
      <c r="PFI37" s="56"/>
      <c r="PFJ37" s="56"/>
      <c r="PFK37" s="56"/>
      <c r="PFL37" s="56"/>
      <c r="PFM37" s="56"/>
      <c r="PFN37" s="56"/>
      <c r="PFO37" s="56"/>
      <c r="PFP37" s="56"/>
      <c r="PFQ37" s="56"/>
      <c r="PFR37" s="56"/>
      <c r="PFS37" s="56"/>
      <c r="PFT37" s="56"/>
      <c r="PFU37" s="56"/>
      <c r="PFV37" s="56"/>
      <c r="PFW37" s="56"/>
      <c r="PFX37" s="56"/>
      <c r="PFY37" s="56"/>
      <c r="PFZ37" s="56"/>
      <c r="PGA37" s="56"/>
      <c r="PGB37" s="56"/>
      <c r="PGC37" s="56"/>
      <c r="PGD37" s="56"/>
      <c r="PGE37" s="56"/>
      <c r="PGF37" s="56"/>
      <c r="PGG37" s="56"/>
      <c r="PGH37" s="56"/>
      <c r="PGI37" s="56"/>
      <c r="PGJ37" s="56"/>
      <c r="PGK37" s="56"/>
      <c r="PGL37" s="56"/>
      <c r="PGM37" s="56"/>
      <c r="PGN37" s="56"/>
      <c r="PGO37" s="56"/>
      <c r="PGP37" s="56"/>
      <c r="PGQ37" s="56"/>
      <c r="PGR37" s="56"/>
      <c r="PGS37" s="56"/>
      <c r="PGT37" s="56"/>
      <c r="PGU37" s="56"/>
      <c r="PGV37" s="56"/>
      <c r="PGW37" s="56"/>
      <c r="PGX37" s="56"/>
      <c r="PGY37" s="56"/>
      <c r="PGZ37" s="56"/>
      <c r="PHA37" s="56"/>
      <c r="PHB37" s="56"/>
      <c r="PHC37" s="56"/>
      <c r="PHD37" s="56"/>
      <c r="PHE37" s="56"/>
      <c r="PHF37" s="56"/>
      <c r="PHG37" s="56"/>
      <c r="PHH37" s="56"/>
      <c r="PHI37" s="56"/>
      <c r="PHJ37" s="56"/>
      <c r="PHK37" s="56"/>
      <c r="PHL37" s="56"/>
      <c r="PHM37" s="56"/>
      <c r="PHN37" s="56"/>
      <c r="PHO37" s="56"/>
      <c r="PHP37" s="56"/>
      <c r="PHQ37" s="56"/>
      <c r="PHR37" s="56"/>
      <c r="PHS37" s="56"/>
      <c r="PHT37" s="56"/>
      <c r="PHU37" s="56"/>
      <c r="PHV37" s="56"/>
      <c r="PHW37" s="56"/>
      <c r="PHX37" s="56"/>
      <c r="PHY37" s="56"/>
      <c r="PHZ37" s="56"/>
      <c r="PIA37" s="56"/>
      <c r="PIB37" s="56"/>
      <c r="PIC37" s="56"/>
      <c r="PID37" s="56"/>
      <c r="PIE37" s="56"/>
      <c r="PIF37" s="56"/>
      <c r="PIG37" s="56"/>
      <c r="PIH37" s="56"/>
      <c r="PII37" s="56"/>
      <c r="PIJ37" s="56"/>
      <c r="PIK37" s="56"/>
      <c r="PIL37" s="56"/>
      <c r="PIM37" s="56"/>
      <c r="PIN37" s="56"/>
      <c r="PIO37" s="56"/>
      <c r="PIP37" s="56"/>
      <c r="PIQ37" s="56"/>
      <c r="PIR37" s="56"/>
      <c r="PIS37" s="56"/>
      <c r="PIT37" s="56"/>
      <c r="PIU37" s="56"/>
      <c r="PIV37" s="56"/>
      <c r="PIW37" s="56"/>
      <c r="PIX37" s="56"/>
      <c r="PIY37" s="56"/>
      <c r="PIZ37" s="56"/>
      <c r="PJA37" s="56"/>
      <c r="PJB37" s="56"/>
      <c r="PJC37" s="56"/>
      <c r="PJD37" s="56"/>
      <c r="PJE37" s="56"/>
      <c r="PJF37" s="56"/>
      <c r="PJG37" s="56"/>
      <c r="PJH37" s="56"/>
      <c r="PJI37" s="56"/>
      <c r="PJJ37" s="56"/>
      <c r="PJK37" s="56"/>
      <c r="PJL37" s="56"/>
      <c r="PJM37" s="56"/>
      <c r="PJN37" s="56"/>
      <c r="PJO37" s="56"/>
      <c r="PJP37" s="56"/>
      <c r="PJQ37" s="56"/>
      <c r="PJR37" s="56"/>
      <c r="PJS37" s="56"/>
      <c r="PJT37" s="56"/>
      <c r="PJU37" s="56"/>
      <c r="PJV37" s="56"/>
      <c r="PJW37" s="56"/>
      <c r="PJX37" s="56"/>
      <c r="PJY37" s="56"/>
      <c r="PJZ37" s="56"/>
      <c r="PKA37" s="56"/>
      <c r="PKB37" s="56"/>
      <c r="PKC37" s="56"/>
      <c r="PKD37" s="56"/>
      <c r="PKE37" s="56"/>
      <c r="PKF37" s="56"/>
      <c r="PKG37" s="56"/>
      <c r="PKH37" s="56"/>
      <c r="PKI37" s="56"/>
      <c r="PKJ37" s="56"/>
      <c r="PKK37" s="56"/>
      <c r="PKL37" s="56"/>
      <c r="PKM37" s="56"/>
      <c r="PKN37" s="56"/>
      <c r="PKO37" s="56"/>
      <c r="PKP37" s="56"/>
      <c r="PKQ37" s="56"/>
      <c r="PKR37" s="56"/>
      <c r="PKS37" s="56"/>
      <c r="PKT37" s="56"/>
      <c r="PKU37" s="56"/>
      <c r="PKV37" s="56"/>
      <c r="PKW37" s="56"/>
      <c r="PKX37" s="56"/>
      <c r="PKY37" s="56"/>
      <c r="PKZ37" s="56"/>
      <c r="PLA37" s="56"/>
      <c r="PLB37" s="56"/>
      <c r="PLC37" s="56"/>
      <c r="PLD37" s="56"/>
      <c r="PLE37" s="56"/>
      <c r="PLF37" s="56"/>
      <c r="PLG37" s="56"/>
      <c r="PLH37" s="56"/>
      <c r="PLI37" s="56"/>
      <c r="PLJ37" s="56"/>
      <c r="PLK37" s="56"/>
      <c r="PLL37" s="56"/>
      <c r="PLM37" s="56"/>
      <c r="PLN37" s="56"/>
      <c r="PLO37" s="56"/>
      <c r="PLP37" s="56"/>
      <c r="PLQ37" s="56"/>
      <c r="PLR37" s="56"/>
      <c r="PLS37" s="56"/>
      <c r="PLT37" s="56"/>
      <c r="PLU37" s="56"/>
      <c r="PLV37" s="56"/>
      <c r="PLW37" s="56"/>
      <c r="PLX37" s="56"/>
      <c r="PLY37" s="56"/>
      <c r="PLZ37" s="56"/>
      <c r="PMA37" s="56"/>
      <c r="PMB37" s="56"/>
      <c r="PMC37" s="56"/>
      <c r="PMD37" s="56"/>
      <c r="PME37" s="56"/>
      <c r="PMF37" s="56"/>
      <c r="PMG37" s="56"/>
      <c r="PMH37" s="56"/>
      <c r="PMI37" s="56"/>
      <c r="PMJ37" s="56"/>
      <c r="PMK37" s="56"/>
      <c r="PML37" s="56"/>
      <c r="PMM37" s="56"/>
      <c r="PMN37" s="56"/>
      <c r="PMO37" s="56"/>
      <c r="PMP37" s="56"/>
      <c r="PMQ37" s="56"/>
      <c r="PMR37" s="56"/>
      <c r="PMS37" s="56"/>
      <c r="PMT37" s="56"/>
      <c r="PMU37" s="56"/>
      <c r="PMV37" s="56"/>
      <c r="PMW37" s="56"/>
      <c r="PMX37" s="56"/>
      <c r="PMY37" s="56"/>
      <c r="PMZ37" s="56"/>
      <c r="PNA37" s="56"/>
      <c r="PNB37" s="56"/>
      <c r="PNC37" s="56"/>
      <c r="PND37" s="56"/>
      <c r="PNE37" s="56"/>
      <c r="PNF37" s="56"/>
      <c r="PNG37" s="56"/>
      <c r="PNH37" s="56"/>
      <c r="PNI37" s="56"/>
      <c r="PNJ37" s="56"/>
      <c r="PNK37" s="56"/>
      <c r="PNL37" s="56"/>
      <c r="PNM37" s="56"/>
      <c r="PNN37" s="56"/>
      <c r="PNO37" s="56"/>
      <c r="PNP37" s="56"/>
      <c r="PNQ37" s="56"/>
      <c r="PNR37" s="56"/>
      <c r="PNS37" s="56"/>
      <c r="PNT37" s="56"/>
      <c r="PNU37" s="56"/>
      <c r="PNV37" s="56"/>
      <c r="PNW37" s="56"/>
      <c r="PNX37" s="56"/>
      <c r="PNY37" s="56"/>
      <c r="PNZ37" s="56"/>
      <c r="POA37" s="56"/>
      <c r="POB37" s="56"/>
      <c r="POC37" s="56"/>
      <c r="POD37" s="56"/>
      <c r="POE37" s="56"/>
      <c r="POF37" s="56"/>
      <c r="POG37" s="56"/>
      <c r="POH37" s="56"/>
      <c r="POI37" s="56"/>
      <c r="POJ37" s="56"/>
      <c r="POK37" s="56"/>
      <c r="POL37" s="56"/>
      <c r="POM37" s="56"/>
      <c r="PON37" s="56"/>
      <c r="POO37" s="56"/>
      <c r="POP37" s="56"/>
      <c r="POQ37" s="56"/>
      <c r="POR37" s="56"/>
      <c r="POS37" s="56"/>
      <c r="POT37" s="56"/>
      <c r="POU37" s="56"/>
      <c r="POV37" s="56"/>
      <c r="POW37" s="56"/>
      <c r="POX37" s="56"/>
      <c r="POY37" s="56"/>
      <c r="POZ37" s="56"/>
      <c r="PPA37" s="56"/>
      <c r="PPB37" s="56"/>
      <c r="PPC37" s="56"/>
      <c r="PPD37" s="56"/>
      <c r="PPE37" s="56"/>
      <c r="PPF37" s="56"/>
      <c r="PPG37" s="56"/>
      <c r="PPH37" s="56"/>
      <c r="PPI37" s="56"/>
      <c r="PPJ37" s="56"/>
      <c r="PPK37" s="56"/>
      <c r="PPL37" s="56"/>
      <c r="PPM37" s="56"/>
      <c r="PPN37" s="56"/>
      <c r="PPO37" s="56"/>
      <c r="PPP37" s="56"/>
      <c r="PPQ37" s="56"/>
      <c r="PPR37" s="56"/>
      <c r="PPS37" s="56"/>
      <c r="PPT37" s="56"/>
      <c r="PPU37" s="56"/>
      <c r="PPV37" s="56"/>
      <c r="PPW37" s="56"/>
      <c r="PPX37" s="56"/>
      <c r="PPY37" s="56"/>
      <c r="PPZ37" s="56"/>
      <c r="PQA37" s="56"/>
      <c r="PQB37" s="56"/>
      <c r="PQC37" s="56"/>
      <c r="PQD37" s="56"/>
      <c r="PQE37" s="56"/>
      <c r="PQF37" s="56"/>
      <c r="PQG37" s="56"/>
      <c r="PQH37" s="56"/>
      <c r="PQI37" s="56"/>
      <c r="PQJ37" s="56"/>
      <c r="PQK37" s="56"/>
      <c r="PQL37" s="56"/>
      <c r="PQM37" s="56"/>
      <c r="PQN37" s="56"/>
      <c r="PQO37" s="56"/>
      <c r="PQP37" s="56"/>
      <c r="PQQ37" s="56"/>
      <c r="PQR37" s="56"/>
      <c r="PQS37" s="56"/>
      <c r="PQT37" s="56"/>
      <c r="PQU37" s="56"/>
      <c r="PQV37" s="56"/>
      <c r="PQW37" s="56"/>
      <c r="PQX37" s="56"/>
      <c r="PQY37" s="56"/>
      <c r="PQZ37" s="56"/>
      <c r="PRA37" s="56"/>
      <c r="PRB37" s="56"/>
      <c r="PRC37" s="56"/>
      <c r="PRD37" s="56"/>
      <c r="PRE37" s="56"/>
      <c r="PRF37" s="56"/>
      <c r="PRG37" s="56"/>
      <c r="PRH37" s="56"/>
      <c r="PRI37" s="56"/>
      <c r="PRJ37" s="56"/>
      <c r="PRK37" s="56"/>
      <c r="PRL37" s="56"/>
      <c r="PRM37" s="56"/>
      <c r="PRN37" s="56"/>
      <c r="PRO37" s="56"/>
      <c r="PRP37" s="56"/>
      <c r="PRQ37" s="56"/>
      <c r="PRR37" s="56"/>
      <c r="PRS37" s="56"/>
      <c r="PRT37" s="56"/>
      <c r="PRU37" s="56"/>
      <c r="PRV37" s="56"/>
      <c r="PRW37" s="56"/>
      <c r="PRX37" s="56"/>
      <c r="PRY37" s="56"/>
      <c r="PRZ37" s="56"/>
      <c r="PSA37" s="56"/>
      <c r="PSB37" s="56"/>
      <c r="PSC37" s="56"/>
      <c r="PSD37" s="56"/>
      <c r="PSE37" s="56"/>
      <c r="PSF37" s="56"/>
      <c r="PSG37" s="56"/>
      <c r="PSH37" s="56"/>
      <c r="PSI37" s="56"/>
      <c r="PSJ37" s="56"/>
      <c r="PSK37" s="56"/>
      <c r="PSL37" s="56"/>
      <c r="PSM37" s="56"/>
      <c r="PSN37" s="56"/>
      <c r="PSO37" s="56"/>
      <c r="PSP37" s="56"/>
      <c r="PSQ37" s="56"/>
      <c r="PSR37" s="56"/>
      <c r="PSS37" s="56"/>
      <c r="PST37" s="56"/>
      <c r="PSU37" s="56"/>
      <c r="PSV37" s="56"/>
      <c r="PSW37" s="56"/>
      <c r="PSX37" s="56"/>
      <c r="PSY37" s="56"/>
      <c r="PSZ37" s="56"/>
      <c r="PTA37" s="56"/>
      <c r="PTB37" s="56"/>
      <c r="PTC37" s="56"/>
      <c r="PTD37" s="56"/>
      <c r="PTE37" s="56"/>
      <c r="PTF37" s="56"/>
      <c r="PTG37" s="56"/>
      <c r="PTH37" s="56"/>
      <c r="PTI37" s="56"/>
      <c r="PTJ37" s="56"/>
      <c r="PTK37" s="56"/>
      <c r="PTL37" s="56"/>
      <c r="PTM37" s="56"/>
      <c r="PTN37" s="56"/>
      <c r="PTO37" s="56"/>
      <c r="PTP37" s="56"/>
      <c r="PTQ37" s="56"/>
      <c r="PTR37" s="56"/>
      <c r="PTS37" s="56"/>
      <c r="PTT37" s="56"/>
      <c r="PTU37" s="56"/>
      <c r="PTV37" s="56"/>
      <c r="PTW37" s="56"/>
      <c r="PTX37" s="56"/>
      <c r="PTY37" s="56"/>
      <c r="PTZ37" s="56"/>
      <c r="PUA37" s="56"/>
      <c r="PUB37" s="56"/>
      <c r="PUC37" s="56"/>
      <c r="PUD37" s="56"/>
      <c r="PUE37" s="56"/>
      <c r="PUF37" s="56"/>
      <c r="PUG37" s="56"/>
      <c r="PUH37" s="56"/>
      <c r="PUI37" s="56"/>
      <c r="PUJ37" s="56"/>
      <c r="PUK37" s="56"/>
      <c r="PUL37" s="56"/>
      <c r="PUM37" s="56"/>
      <c r="PUN37" s="56"/>
      <c r="PUO37" s="56"/>
      <c r="PUP37" s="56"/>
      <c r="PUQ37" s="56"/>
      <c r="PUR37" s="56"/>
      <c r="PUS37" s="56"/>
      <c r="PUT37" s="56"/>
      <c r="PUU37" s="56"/>
      <c r="PUV37" s="56"/>
      <c r="PUW37" s="56"/>
      <c r="PUX37" s="56"/>
      <c r="PUY37" s="56"/>
      <c r="PUZ37" s="56"/>
      <c r="PVA37" s="56"/>
      <c r="PVB37" s="56"/>
      <c r="PVC37" s="56"/>
      <c r="PVD37" s="56"/>
      <c r="PVE37" s="56"/>
      <c r="PVF37" s="56"/>
      <c r="PVG37" s="56"/>
      <c r="PVH37" s="56"/>
      <c r="PVI37" s="56"/>
      <c r="PVJ37" s="56"/>
      <c r="PVK37" s="56"/>
      <c r="PVL37" s="56"/>
      <c r="PVM37" s="56"/>
      <c r="PVN37" s="56"/>
      <c r="PVO37" s="56"/>
      <c r="PVP37" s="56"/>
      <c r="PVQ37" s="56"/>
      <c r="PVR37" s="56"/>
      <c r="PVS37" s="56"/>
      <c r="PVT37" s="56"/>
      <c r="PVU37" s="56"/>
      <c r="PVV37" s="56"/>
      <c r="PVW37" s="56"/>
      <c r="PVX37" s="56"/>
      <c r="PVY37" s="56"/>
      <c r="PVZ37" s="56"/>
      <c r="PWA37" s="56"/>
      <c r="PWB37" s="56"/>
      <c r="PWC37" s="56"/>
      <c r="PWD37" s="56"/>
      <c r="PWE37" s="56"/>
      <c r="PWF37" s="56"/>
      <c r="PWG37" s="56"/>
      <c r="PWH37" s="56"/>
      <c r="PWI37" s="56"/>
      <c r="PWJ37" s="56"/>
      <c r="PWK37" s="56"/>
      <c r="PWL37" s="56"/>
      <c r="PWM37" s="56"/>
      <c r="PWN37" s="56"/>
      <c r="PWO37" s="56"/>
      <c r="PWP37" s="56"/>
      <c r="PWQ37" s="56"/>
      <c r="PWR37" s="56"/>
      <c r="PWS37" s="56"/>
      <c r="PWT37" s="56"/>
      <c r="PWU37" s="56"/>
      <c r="PWV37" s="56"/>
      <c r="PWW37" s="56"/>
      <c r="PWX37" s="56"/>
      <c r="PWY37" s="56"/>
      <c r="PWZ37" s="56"/>
      <c r="PXA37" s="56"/>
      <c r="PXB37" s="56"/>
      <c r="PXC37" s="56"/>
      <c r="PXD37" s="56"/>
      <c r="PXE37" s="56"/>
      <c r="PXF37" s="56"/>
      <c r="PXG37" s="56"/>
      <c r="PXH37" s="56"/>
      <c r="PXI37" s="56"/>
      <c r="PXJ37" s="56"/>
      <c r="PXK37" s="56"/>
      <c r="PXL37" s="56"/>
      <c r="PXM37" s="56"/>
      <c r="PXN37" s="56"/>
      <c r="PXO37" s="56"/>
      <c r="PXP37" s="56"/>
      <c r="PXQ37" s="56"/>
      <c r="PXR37" s="56"/>
      <c r="PXS37" s="56"/>
      <c r="PXT37" s="56"/>
      <c r="PXU37" s="56"/>
      <c r="PXV37" s="56"/>
      <c r="PXW37" s="56"/>
      <c r="PXX37" s="56"/>
      <c r="PXY37" s="56"/>
      <c r="PXZ37" s="56"/>
      <c r="PYA37" s="56"/>
      <c r="PYB37" s="56"/>
      <c r="PYC37" s="56"/>
      <c r="PYD37" s="56"/>
      <c r="PYE37" s="56"/>
      <c r="PYF37" s="56"/>
      <c r="PYG37" s="56"/>
      <c r="PYH37" s="56"/>
      <c r="PYI37" s="56"/>
      <c r="PYJ37" s="56"/>
      <c r="PYK37" s="56"/>
      <c r="PYL37" s="56"/>
      <c r="PYM37" s="56"/>
      <c r="PYN37" s="56"/>
      <c r="PYO37" s="56"/>
      <c r="PYP37" s="56"/>
      <c r="PYQ37" s="56"/>
      <c r="PYR37" s="56"/>
      <c r="PYS37" s="56"/>
      <c r="PYT37" s="56"/>
      <c r="PYU37" s="56"/>
      <c r="PYV37" s="56"/>
      <c r="PYW37" s="56"/>
      <c r="PYX37" s="56"/>
      <c r="PYY37" s="56"/>
      <c r="PYZ37" s="56"/>
      <c r="PZA37" s="56"/>
      <c r="PZB37" s="56"/>
      <c r="PZC37" s="56"/>
      <c r="PZD37" s="56"/>
      <c r="PZE37" s="56"/>
      <c r="PZF37" s="56"/>
      <c r="PZG37" s="56"/>
      <c r="PZH37" s="56"/>
      <c r="PZI37" s="56"/>
      <c r="PZJ37" s="56"/>
      <c r="PZK37" s="56"/>
      <c r="PZL37" s="56"/>
      <c r="PZM37" s="56"/>
      <c r="PZN37" s="56"/>
      <c r="PZO37" s="56"/>
      <c r="PZP37" s="56"/>
      <c r="PZQ37" s="56"/>
      <c r="PZR37" s="56"/>
      <c r="PZS37" s="56"/>
      <c r="PZT37" s="56"/>
      <c r="PZU37" s="56"/>
      <c r="PZV37" s="56"/>
      <c r="PZW37" s="56"/>
      <c r="PZX37" s="56"/>
      <c r="PZY37" s="56"/>
      <c r="PZZ37" s="56"/>
      <c r="QAA37" s="56"/>
      <c r="QAB37" s="56"/>
      <c r="QAC37" s="56"/>
      <c r="QAD37" s="56"/>
      <c r="QAE37" s="56"/>
      <c r="QAF37" s="56"/>
      <c r="QAG37" s="56"/>
      <c r="QAH37" s="56"/>
      <c r="QAI37" s="56"/>
      <c r="QAJ37" s="56"/>
      <c r="QAK37" s="56"/>
      <c r="QAL37" s="56"/>
      <c r="QAM37" s="56"/>
      <c r="QAN37" s="56"/>
      <c r="QAO37" s="56"/>
      <c r="QAP37" s="56"/>
      <c r="QAQ37" s="56"/>
      <c r="QAR37" s="56"/>
      <c r="QAS37" s="56"/>
      <c r="QAT37" s="56"/>
      <c r="QAU37" s="56"/>
      <c r="QAV37" s="56"/>
      <c r="QAW37" s="56"/>
      <c r="QAX37" s="56"/>
      <c r="QAY37" s="56"/>
      <c r="QAZ37" s="56"/>
      <c r="QBA37" s="56"/>
      <c r="QBB37" s="56"/>
      <c r="QBC37" s="56"/>
      <c r="QBD37" s="56"/>
      <c r="QBE37" s="56"/>
      <c r="QBF37" s="56"/>
      <c r="QBG37" s="56"/>
      <c r="QBH37" s="56"/>
      <c r="QBI37" s="56"/>
      <c r="QBJ37" s="56"/>
      <c r="QBK37" s="56"/>
      <c r="QBL37" s="56"/>
      <c r="QBM37" s="56"/>
      <c r="QBN37" s="56"/>
      <c r="QBO37" s="56"/>
      <c r="QBP37" s="56"/>
      <c r="QBQ37" s="56"/>
      <c r="QBR37" s="56"/>
      <c r="QBS37" s="56"/>
      <c r="QBT37" s="56"/>
      <c r="QBU37" s="56"/>
      <c r="QBV37" s="56"/>
      <c r="QBW37" s="56"/>
      <c r="QBX37" s="56"/>
      <c r="QBY37" s="56"/>
      <c r="QBZ37" s="56"/>
      <c r="QCA37" s="56"/>
      <c r="QCB37" s="56"/>
      <c r="QCC37" s="56"/>
      <c r="QCD37" s="56"/>
      <c r="QCE37" s="56"/>
      <c r="QCF37" s="56"/>
      <c r="QCG37" s="56"/>
      <c r="QCH37" s="56"/>
      <c r="QCI37" s="56"/>
      <c r="QCJ37" s="56"/>
      <c r="QCK37" s="56"/>
      <c r="QCL37" s="56"/>
      <c r="QCM37" s="56"/>
      <c r="QCN37" s="56"/>
      <c r="QCO37" s="56"/>
      <c r="QCP37" s="56"/>
      <c r="QCQ37" s="56"/>
      <c r="QCR37" s="56"/>
      <c r="QCS37" s="56"/>
      <c r="QCT37" s="56"/>
      <c r="QCU37" s="56"/>
      <c r="QCV37" s="56"/>
      <c r="QCW37" s="56"/>
      <c r="QCX37" s="56"/>
      <c r="QCY37" s="56"/>
      <c r="QCZ37" s="56"/>
      <c r="QDA37" s="56"/>
      <c r="QDB37" s="56"/>
      <c r="QDC37" s="56"/>
      <c r="QDD37" s="56"/>
      <c r="QDE37" s="56"/>
      <c r="QDF37" s="56"/>
      <c r="QDG37" s="56"/>
      <c r="QDH37" s="56"/>
      <c r="QDI37" s="56"/>
      <c r="QDJ37" s="56"/>
      <c r="QDK37" s="56"/>
      <c r="QDL37" s="56"/>
      <c r="QDM37" s="56"/>
      <c r="QDN37" s="56"/>
      <c r="QDO37" s="56"/>
      <c r="QDP37" s="56"/>
      <c r="QDQ37" s="56"/>
      <c r="QDR37" s="56"/>
      <c r="QDS37" s="56"/>
      <c r="QDT37" s="56"/>
      <c r="QDU37" s="56"/>
      <c r="QDV37" s="56"/>
      <c r="QDW37" s="56"/>
      <c r="QDX37" s="56"/>
      <c r="QDY37" s="56"/>
      <c r="QDZ37" s="56"/>
      <c r="QEA37" s="56"/>
      <c r="QEB37" s="56"/>
      <c r="QEC37" s="56"/>
      <c r="QED37" s="56"/>
      <c r="QEE37" s="56"/>
      <c r="QEF37" s="56"/>
      <c r="QEG37" s="56"/>
      <c r="QEH37" s="56"/>
      <c r="QEI37" s="56"/>
      <c r="QEJ37" s="56"/>
      <c r="QEK37" s="56"/>
      <c r="QEL37" s="56"/>
      <c r="QEM37" s="56"/>
      <c r="QEN37" s="56"/>
      <c r="QEO37" s="56"/>
      <c r="QEP37" s="56"/>
      <c r="QEQ37" s="56"/>
      <c r="QER37" s="56"/>
      <c r="QES37" s="56"/>
      <c r="QET37" s="56"/>
      <c r="QEU37" s="56"/>
      <c r="QEV37" s="56"/>
      <c r="QEW37" s="56"/>
      <c r="QEX37" s="56"/>
      <c r="QEY37" s="56"/>
      <c r="QEZ37" s="56"/>
      <c r="QFA37" s="56"/>
      <c r="QFB37" s="56"/>
      <c r="QFC37" s="56"/>
      <c r="QFD37" s="56"/>
      <c r="QFE37" s="56"/>
      <c r="QFF37" s="56"/>
      <c r="QFG37" s="56"/>
      <c r="QFH37" s="56"/>
      <c r="QFI37" s="56"/>
      <c r="QFJ37" s="56"/>
      <c r="QFK37" s="56"/>
      <c r="QFL37" s="56"/>
      <c r="QFM37" s="56"/>
      <c r="QFN37" s="56"/>
      <c r="QFO37" s="56"/>
      <c r="QFP37" s="56"/>
      <c r="QFQ37" s="56"/>
      <c r="QFR37" s="56"/>
      <c r="QFS37" s="56"/>
      <c r="QFT37" s="56"/>
      <c r="QFU37" s="56"/>
      <c r="QFV37" s="56"/>
      <c r="QFW37" s="56"/>
      <c r="QFX37" s="56"/>
      <c r="QFY37" s="56"/>
      <c r="QFZ37" s="56"/>
      <c r="QGA37" s="56"/>
      <c r="QGB37" s="56"/>
      <c r="QGC37" s="56"/>
      <c r="QGD37" s="56"/>
      <c r="QGE37" s="56"/>
      <c r="QGF37" s="56"/>
      <c r="QGG37" s="56"/>
      <c r="QGH37" s="56"/>
      <c r="QGI37" s="56"/>
      <c r="QGJ37" s="56"/>
      <c r="QGK37" s="56"/>
      <c r="QGL37" s="56"/>
      <c r="QGM37" s="56"/>
      <c r="QGN37" s="56"/>
      <c r="QGO37" s="56"/>
      <c r="QGP37" s="56"/>
      <c r="QGQ37" s="56"/>
      <c r="QGR37" s="56"/>
      <c r="QGS37" s="56"/>
      <c r="QGT37" s="56"/>
      <c r="QGU37" s="56"/>
      <c r="QGV37" s="56"/>
      <c r="QGW37" s="56"/>
      <c r="QGX37" s="56"/>
      <c r="QGY37" s="56"/>
      <c r="QGZ37" s="56"/>
      <c r="QHA37" s="56"/>
      <c r="QHB37" s="56"/>
      <c r="QHC37" s="56"/>
      <c r="QHD37" s="56"/>
      <c r="QHE37" s="56"/>
      <c r="QHF37" s="56"/>
      <c r="QHG37" s="56"/>
      <c r="QHH37" s="56"/>
      <c r="QHI37" s="56"/>
      <c r="QHJ37" s="56"/>
      <c r="QHK37" s="56"/>
      <c r="QHL37" s="56"/>
      <c r="QHM37" s="56"/>
      <c r="QHN37" s="56"/>
      <c r="QHO37" s="56"/>
      <c r="QHP37" s="56"/>
      <c r="QHQ37" s="56"/>
      <c r="QHR37" s="56"/>
      <c r="QHS37" s="56"/>
      <c r="QHT37" s="56"/>
      <c r="QHU37" s="56"/>
      <c r="QHV37" s="56"/>
      <c r="QHW37" s="56"/>
      <c r="QHX37" s="56"/>
      <c r="QHY37" s="56"/>
      <c r="QHZ37" s="56"/>
      <c r="QIA37" s="56"/>
      <c r="QIB37" s="56"/>
      <c r="QIC37" s="56"/>
      <c r="QID37" s="56"/>
      <c r="QIE37" s="56"/>
      <c r="QIF37" s="56"/>
      <c r="QIG37" s="56"/>
      <c r="QIH37" s="56"/>
      <c r="QII37" s="56"/>
      <c r="QIJ37" s="56"/>
      <c r="QIK37" s="56"/>
      <c r="QIL37" s="56"/>
      <c r="QIM37" s="56"/>
      <c r="QIN37" s="56"/>
      <c r="QIO37" s="56"/>
      <c r="QIP37" s="56"/>
      <c r="QIQ37" s="56"/>
      <c r="QIR37" s="56"/>
      <c r="QIS37" s="56"/>
      <c r="QIT37" s="56"/>
      <c r="QIU37" s="56"/>
      <c r="QIV37" s="56"/>
      <c r="QIW37" s="56"/>
      <c r="QIX37" s="56"/>
      <c r="QIY37" s="56"/>
      <c r="QIZ37" s="56"/>
      <c r="QJA37" s="56"/>
      <c r="QJB37" s="56"/>
      <c r="QJC37" s="56"/>
      <c r="QJD37" s="56"/>
      <c r="QJE37" s="56"/>
      <c r="QJF37" s="56"/>
      <c r="QJG37" s="56"/>
      <c r="QJH37" s="56"/>
      <c r="QJI37" s="56"/>
      <c r="QJJ37" s="56"/>
      <c r="QJK37" s="56"/>
      <c r="QJL37" s="56"/>
      <c r="QJM37" s="56"/>
      <c r="QJN37" s="56"/>
      <c r="QJO37" s="56"/>
      <c r="QJP37" s="56"/>
      <c r="QJQ37" s="56"/>
      <c r="QJR37" s="56"/>
      <c r="QJS37" s="56"/>
      <c r="QJT37" s="56"/>
      <c r="QJU37" s="56"/>
      <c r="QJV37" s="56"/>
      <c r="QJW37" s="56"/>
      <c r="QJX37" s="56"/>
      <c r="QJY37" s="56"/>
      <c r="QJZ37" s="56"/>
      <c r="QKA37" s="56"/>
      <c r="QKB37" s="56"/>
      <c r="QKC37" s="56"/>
      <c r="QKD37" s="56"/>
      <c r="QKE37" s="56"/>
      <c r="QKF37" s="56"/>
      <c r="QKG37" s="56"/>
      <c r="QKH37" s="56"/>
      <c r="QKI37" s="56"/>
      <c r="QKJ37" s="56"/>
      <c r="QKK37" s="56"/>
      <c r="QKL37" s="56"/>
      <c r="QKM37" s="56"/>
      <c r="QKN37" s="56"/>
      <c r="QKO37" s="56"/>
      <c r="QKP37" s="56"/>
      <c r="QKQ37" s="56"/>
      <c r="QKR37" s="56"/>
      <c r="QKS37" s="56"/>
      <c r="QKT37" s="56"/>
      <c r="QKU37" s="56"/>
      <c r="QKV37" s="56"/>
      <c r="QKW37" s="56"/>
      <c r="QKX37" s="56"/>
      <c r="QKY37" s="56"/>
      <c r="QKZ37" s="56"/>
      <c r="QLA37" s="56"/>
      <c r="QLB37" s="56"/>
      <c r="QLC37" s="56"/>
      <c r="QLD37" s="56"/>
      <c r="QLE37" s="56"/>
      <c r="QLF37" s="56"/>
      <c r="QLG37" s="56"/>
      <c r="QLH37" s="56"/>
      <c r="QLI37" s="56"/>
      <c r="QLJ37" s="56"/>
      <c r="QLK37" s="56"/>
      <c r="QLL37" s="56"/>
      <c r="QLM37" s="56"/>
      <c r="QLN37" s="56"/>
      <c r="QLO37" s="56"/>
      <c r="QLP37" s="56"/>
      <c r="QLQ37" s="56"/>
      <c r="QLR37" s="56"/>
      <c r="QLS37" s="56"/>
      <c r="QLT37" s="56"/>
      <c r="QLU37" s="56"/>
      <c r="QLV37" s="56"/>
      <c r="QLW37" s="56"/>
      <c r="QLX37" s="56"/>
      <c r="QLY37" s="56"/>
      <c r="QLZ37" s="56"/>
      <c r="QMA37" s="56"/>
      <c r="QMB37" s="56"/>
      <c r="QMC37" s="56"/>
      <c r="QMD37" s="56"/>
      <c r="QME37" s="56"/>
      <c r="QMF37" s="56"/>
      <c r="QMG37" s="56"/>
      <c r="QMH37" s="56"/>
      <c r="QMI37" s="56"/>
      <c r="QMJ37" s="56"/>
      <c r="QMK37" s="56"/>
      <c r="QML37" s="56"/>
      <c r="QMM37" s="56"/>
      <c r="QMN37" s="56"/>
      <c r="QMO37" s="56"/>
      <c r="QMP37" s="56"/>
      <c r="QMQ37" s="56"/>
      <c r="QMR37" s="56"/>
      <c r="QMS37" s="56"/>
      <c r="QMT37" s="56"/>
      <c r="QMU37" s="56"/>
      <c r="QMV37" s="56"/>
      <c r="QMW37" s="56"/>
      <c r="QMX37" s="56"/>
      <c r="QMY37" s="56"/>
      <c r="QMZ37" s="56"/>
      <c r="QNA37" s="56"/>
      <c r="QNB37" s="56"/>
      <c r="QNC37" s="56"/>
      <c r="QND37" s="56"/>
      <c r="QNE37" s="56"/>
      <c r="QNF37" s="56"/>
      <c r="QNG37" s="56"/>
      <c r="QNH37" s="56"/>
      <c r="QNI37" s="56"/>
      <c r="QNJ37" s="56"/>
      <c r="QNK37" s="56"/>
      <c r="QNL37" s="56"/>
      <c r="QNM37" s="56"/>
      <c r="QNN37" s="56"/>
      <c r="QNO37" s="56"/>
      <c r="QNP37" s="56"/>
      <c r="QNQ37" s="56"/>
      <c r="QNR37" s="56"/>
      <c r="QNS37" s="56"/>
      <c r="QNT37" s="56"/>
      <c r="QNU37" s="56"/>
      <c r="QNV37" s="56"/>
      <c r="QNW37" s="56"/>
      <c r="QNX37" s="56"/>
      <c r="QNY37" s="56"/>
      <c r="QNZ37" s="56"/>
      <c r="QOA37" s="56"/>
      <c r="QOB37" s="56"/>
      <c r="QOC37" s="56"/>
      <c r="QOD37" s="56"/>
      <c r="QOE37" s="56"/>
      <c r="QOF37" s="56"/>
      <c r="QOG37" s="56"/>
      <c r="QOH37" s="56"/>
      <c r="QOI37" s="56"/>
      <c r="QOJ37" s="56"/>
      <c r="QOK37" s="56"/>
      <c r="QOL37" s="56"/>
      <c r="QOM37" s="56"/>
      <c r="QON37" s="56"/>
      <c r="QOO37" s="56"/>
      <c r="QOP37" s="56"/>
      <c r="QOQ37" s="56"/>
      <c r="QOR37" s="56"/>
      <c r="QOS37" s="56"/>
      <c r="QOT37" s="56"/>
      <c r="QOU37" s="56"/>
      <c r="QOV37" s="56"/>
      <c r="QOW37" s="56"/>
      <c r="QOX37" s="56"/>
      <c r="QOY37" s="56"/>
      <c r="QOZ37" s="56"/>
      <c r="QPA37" s="56"/>
      <c r="QPB37" s="56"/>
      <c r="QPC37" s="56"/>
      <c r="QPD37" s="56"/>
      <c r="QPE37" s="56"/>
      <c r="QPF37" s="56"/>
      <c r="QPG37" s="56"/>
      <c r="QPH37" s="56"/>
      <c r="QPI37" s="56"/>
      <c r="QPJ37" s="56"/>
      <c r="QPK37" s="56"/>
      <c r="QPL37" s="56"/>
      <c r="QPM37" s="56"/>
      <c r="QPN37" s="56"/>
      <c r="QPO37" s="56"/>
      <c r="QPP37" s="56"/>
      <c r="QPQ37" s="56"/>
      <c r="QPR37" s="56"/>
      <c r="QPS37" s="56"/>
      <c r="QPT37" s="56"/>
      <c r="QPU37" s="56"/>
      <c r="QPV37" s="56"/>
      <c r="QPW37" s="56"/>
      <c r="QPX37" s="56"/>
      <c r="QPY37" s="56"/>
      <c r="QPZ37" s="56"/>
      <c r="QQA37" s="56"/>
      <c r="QQB37" s="56"/>
      <c r="QQC37" s="56"/>
      <c r="QQD37" s="56"/>
      <c r="QQE37" s="56"/>
      <c r="QQF37" s="56"/>
      <c r="QQG37" s="56"/>
      <c r="QQH37" s="56"/>
      <c r="QQI37" s="56"/>
      <c r="QQJ37" s="56"/>
      <c r="QQK37" s="56"/>
      <c r="QQL37" s="56"/>
      <c r="QQM37" s="56"/>
      <c r="QQN37" s="56"/>
      <c r="QQO37" s="56"/>
      <c r="QQP37" s="56"/>
      <c r="QQQ37" s="56"/>
      <c r="QQR37" s="56"/>
      <c r="QQS37" s="56"/>
      <c r="QQT37" s="56"/>
      <c r="QQU37" s="56"/>
      <c r="QQV37" s="56"/>
      <c r="QQW37" s="56"/>
      <c r="QQX37" s="56"/>
      <c r="QQY37" s="56"/>
      <c r="QQZ37" s="56"/>
      <c r="QRA37" s="56"/>
      <c r="QRB37" s="56"/>
      <c r="QRC37" s="56"/>
      <c r="QRD37" s="56"/>
      <c r="QRE37" s="56"/>
      <c r="QRF37" s="56"/>
      <c r="QRG37" s="56"/>
      <c r="QRH37" s="56"/>
      <c r="QRI37" s="56"/>
      <c r="QRJ37" s="56"/>
      <c r="QRK37" s="56"/>
      <c r="QRL37" s="56"/>
      <c r="QRM37" s="56"/>
      <c r="QRN37" s="56"/>
      <c r="QRO37" s="56"/>
      <c r="QRP37" s="56"/>
      <c r="QRQ37" s="56"/>
      <c r="QRR37" s="56"/>
      <c r="QRS37" s="56"/>
      <c r="QRT37" s="56"/>
      <c r="QRU37" s="56"/>
      <c r="QRV37" s="56"/>
      <c r="QRW37" s="56"/>
      <c r="QRX37" s="56"/>
      <c r="QRY37" s="56"/>
      <c r="QRZ37" s="56"/>
      <c r="QSA37" s="56"/>
      <c r="QSB37" s="56"/>
      <c r="QSC37" s="56"/>
      <c r="QSD37" s="56"/>
      <c r="QSE37" s="56"/>
      <c r="QSF37" s="56"/>
      <c r="QSG37" s="56"/>
      <c r="QSH37" s="56"/>
      <c r="QSI37" s="56"/>
      <c r="QSJ37" s="56"/>
      <c r="QSK37" s="56"/>
      <c r="QSL37" s="56"/>
      <c r="QSM37" s="56"/>
      <c r="QSN37" s="56"/>
      <c r="QSO37" s="56"/>
      <c r="QSP37" s="56"/>
      <c r="QSQ37" s="56"/>
      <c r="QSR37" s="56"/>
      <c r="QSS37" s="56"/>
      <c r="QST37" s="56"/>
      <c r="QSU37" s="56"/>
      <c r="QSV37" s="56"/>
      <c r="QSW37" s="56"/>
      <c r="QSX37" s="56"/>
      <c r="QSY37" s="56"/>
      <c r="QSZ37" s="56"/>
      <c r="QTA37" s="56"/>
      <c r="QTB37" s="56"/>
      <c r="QTC37" s="56"/>
      <c r="QTD37" s="56"/>
      <c r="QTE37" s="56"/>
      <c r="QTF37" s="56"/>
      <c r="QTG37" s="56"/>
      <c r="QTH37" s="56"/>
      <c r="QTI37" s="56"/>
      <c r="QTJ37" s="56"/>
      <c r="QTK37" s="56"/>
      <c r="QTL37" s="56"/>
      <c r="QTM37" s="56"/>
      <c r="QTN37" s="56"/>
      <c r="QTO37" s="56"/>
      <c r="QTP37" s="56"/>
      <c r="QTQ37" s="56"/>
      <c r="QTR37" s="56"/>
      <c r="QTS37" s="56"/>
      <c r="QTT37" s="56"/>
      <c r="QTU37" s="56"/>
      <c r="QTV37" s="56"/>
      <c r="QTW37" s="56"/>
      <c r="QTX37" s="56"/>
      <c r="QTY37" s="56"/>
      <c r="QTZ37" s="56"/>
      <c r="QUA37" s="56"/>
      <c r="QUB37" s="56"/>
      <c r="QUC37" s="56"/>
      <c r="QUD37" s="56"/>
      <c r="QUE37" s="56"/>
      <c r="QUF37" s="56"/>
      <c r="QUG37" s="56"/>
      <c r="QUH37" s="56"/>
      <c r="QUI37" s="56"/>
      <c r="QUJ37" s="56"/>
      <c r="QUK37" s="56"/>
      <c r="QUL37" s="56"/>
      <c r="QUM37" s="56"/>
      <c r="QUN37" s="56"/>
      <c r="QUO37" s="56"/>
      <c r="QUP37" s="56"/>
      <c r="QUQ37" s="56"/>
      <c r="QUR37" s="56"/>
      <c r="QUS37" s="56"/>
      <c r="QUT37" s="56"/>
      <c r="QUU37" s="56"/>
      <c r="QUV37" s="56"/>
      <c r="QUW37" s="56"/>
      <c r="QUX37" s="56"/>
      <c r="QUY37" s="56"/>
      <c r="QUZ37" s="56"/>
      <c r="QVA37" s="56"/>
      <c r="QVB37" s="56"/>
      <c r="QVC37" s="56"/>
      <c r="QVD37" s="56"/>
      <c r="QVE37" s="56"/>
      <c r="QVF37" s="56"/>
      <c r="QVG37" s="56"/>
      <c r="QVH37" s="56"/>
      <c r="QVI37" s="56"/>
      <c r="QVJ37" s="56"/>
      <c r="QVK37" s="56"/>
      <c r="QVL37" s="56"/>
      <c r="QVM37" s="56"/>
      <c r="QVN37" s="56"/>
      <c r="QVO37" s="56"/>
      <c r="QVP37" s="56"/>
      <c r="QVQ37" s="56"/>
      <c r="QVR37" s="56"/>
      <c r="QVS37" s="56"/>
      <c r="QVT37" s="56"/>
      <c r="QVU37" s="56"/>
      <c r="QVV37" s="56"/>
      <c r="QVW37" s="56"/>
      <c r="QVX37" s="56"/>
      <c r="QVY37" s="56"/>
      <c r="QVZ37" s="56"/>
      <c r="QWA37" s="56"/>
      <c r="QWB37" s="56"/>
      <c r="QWC37" s="56"/>
      <c r="QWD37" s="56"/>
      <c r="QWE37" s="56"/>
      <c r="QWF37" s="56"/>
      <c r="QWG37" s="56"/>
      <c r="QWH37" s="56"/>
      <c r="QWI37" s="56"/>
      <c r="QWJ37" s="56"/>
      <c r="QWK37" s="56"/>
      <c r="QWL37" s="56"/>
      <c r="QWM37" s="56"/>
      <c r="QWN37" s="56"/>
      <c r="QWO37" s="56"/>
      <c r="QWP37" s="56"/>
      <c r="QWQ37" s="56"/>
      <c r="QWR37" s="56"/>
      <c r="QWS37" s="56"/>
      <c r="QWT37" s="56"/>
      <c r="QWU37" s="56"/>
      <c r="QWV37" s="56"/>
      <c r="QWW37" s="56"/>
      <c r="QWX37" s="56"/>
      <c r="QWY37" s="56"/>
      <c r="QWZ37" s="56"/>
      <c r="QXA37" s="56"/>
      <c r="QXB37" s="56"/>
      <c r="QXC37" s="56"/>
      <c r="QXD37" s="56"/>
      <c r="QXE37" s="56"/>
      <c r="QXF37" s="56"/>
      <c r="QXG37" s="56"/>
      <c r="QXH37" s="56"/>
      <c r="QXI37" s="56"/>
      <c r="QXJ37" s="56"/>
      <c r="QXK37" s="56"/>
      <c r="QXL37" s="56"/>
      <c r="QXM37" s="56"/>
      <c r="QXN37" s="56"/>
      <c r="QXO37" s="56"/>
      <c r="QXP37" s="56"/>
      <c r="QXQ37" s="56"/>
      <c r="QXR37" s="56"/>
      <c r="QXS37" s="56"/>
      <c r="QXT37" s="56"/>
      <c r="QXU37" s="56"/>
      <c r="QXV37" s="56"/>
      <c r="QXW37" s="56"/>
      <c r="QXX37" s="56"/>
      <c r="QXY37" s="56"/>
      <c r="QXZ37" s="56"/>
      <c r="QYA37" s="56"/>
      <c r="QYB37" s="56"/>
      <c r="QYC37" s="56"/>
      <c r="QYD37" s="56"/>
      <c r="QYE37" s="56"/>
      <c r="QYF37" s="56"/>
      <c r="QYG37" s="56"/>
      <c r="QYH37" s="56"/>
      <c r="QYI37" s="56"/>
      <c r="QYJ37" s="56"/>
      <c r="QYK37" s="56"/>
      <c r="QYL37" s="56"/>
      <c r="QYM37" s="56"/>
      <c r="QYN37" s="56"/>
      <c r="QYO37" s="56"/>
      <c r="QYP37" s="56"/>
      <c r="QYQ37" s="56"/>
      <c r="QYR37" s="56"/>
      <c r="QYS37" s="56"/>
      <c r="QYT37" s="56"/>
      <c r="QYU37" s="56"/>
      <c r="QYV37" s="56"/>
      <c r="QYW37" s="56"/>
      <c r="QYX37" s="56"/>
      <c r="QYY37" s="56"/>
      <c r="QYZ37" s="56"/>
      <c r="QZA37" s="56"/>
      <c r="QZB37" s="56"/>
      <c r="QZC37" s="56"/>
      <c r="QZD37" s="56"/>
      <c r="QZE37" s="56"/>
      <c r="QZF37" s="56"/>
      <c r="QZG37" s="56"/>
      <c r="QZH37" s="56"/>
      <c r="QZI37" s="56"/>
      <c r="QZJ37" s="56"/>
      <c r="QZK37" s="56"/>
      <c r="QZL37" s="56"/>
      <c r="QZM37" s="56"/>
      <c r="QZN37" s="56"/>
      <c r="QZO37" s="56"/>
      <c r="QZP37" s="56"/>
      <c r="QZQ37" s="56"/>
      <c r="QZR37" s="56"/>
      <c r="QZS37" s="56"/>
      <c r="QZT37" s="56"/>
      <c r="QZU37" s="56"/>
      <c r="QZV37" s="56"/>
      <c r="QZW37" s="56"/>
      <c r="QZX37" s="56"/>
      <c r="QZY37" s="56"/>
      <c r="QZZ37" s="56"/>
      <c r="RAA37" s="56"/>
      <c r="RAB37" s="56"/>
      <c r="RAC37" s="56"/>
      <c r="RAD37" s="56"/>
      <c r="RAE37" s="56"/>
      <c r="RAF37" s="56"/>
      <c r="RAG37" s="56"/>
      <c r="RAH37" s="56"/>
      <c r="RAI37" s="56"/>
      <c r="RAJ37" s="56"/>
      <c r="RAK37" s="56"/>
      <c r="RAL37" s="56"/>
      <c r="RAM37" s="56"/>
      <c r="RAN37" s="56"/>
      <c r="RAO37" s="56"/>
      <c r="RAP37" s="56"/>
      <c r="RAQ37" s="56"/>
      <c r="RAR37" s="56"/>
      <c r="RAS37" s="56"/>
      <c r="RAT37" s="56"/>
      <c r="RAU37" s="56"/>
      <c r="RAV37" s="56"/>
      <c r="RAW37" s="56"/>
      <c r="RAX37" s="56"/>
      <c r="RAY37" s="56"/>
      <c r="RAZ37" s="56"/>
      <c r="RBA37" s="56"/>
      <c r="RBB37" s="56"/>
      <c r="RBC37" s="56"/>
      <c r="RBD37" s="56"/>
      <c r="RBE37" s="56"/>
      <c r="RBF37" s="56"/>
      <c r="RBG37" s="56"/>
      <c r="RBH37" s="56"/>
      <c r="RBI37" s="56"/>
      <c r="RBJ37" s="56"/>
      <c r="RBK37" s="56"/>
      <c r="RBL37" s="56"/>
      <c r="RBM37" s="56"/>
      <c r="RBN37" s="56"/>
      <c r="RBO37" s="56"/>
      <c r="RBP37" s="56"/>
      <c r="RBQ37" s="56"/>
      <c r="RBR37" s="56"/>
      <c r="RBS37" s="56"/>
      <c r="RBT37" s="56"/>
      <c r="RBU37" s="56"/>
      <c r="RBV37" s="56"/>
      <c r="RBW37" s="56"/>
      <c r="RBX37" s="56"/>
      <c r="RBY37" s="56"/>
      <c r="RBZ37" s="56"/>
      <c r="RCA37" s="56"/>
      <c r="RCB37" s="56"/>
      <c r="RCC37" s="56"/>
      <c r="RCD37" s="56"/>
      <c r="RCE37" s="56"/>
      <c r="RCF37" s="56"/>
      <c r="RCG37" s="56"/>
      <c r="RCH37" s="56"/>
      <c r="RCI37" s="56"/>
      <c r="RCJ37" s="56"/>
      <c r="RCK37" s="56"/>
      <c r="RCL37" s="56"/>
      <c r="RCM37" s="56"/>
      <c r="RCN37" s="56"/>
      <c r="RCO37" s="56"/>
      <c r="RCP37" s="56"/>
      <c r="RCQ37" s="56"/>
      <c r="RCR37" s="56"/>
      <c r="RCS37" s="56"/>
      <c r="RCT37" s="56"/>
      <c r="RCU37" s="56"/>
      <c r="RCV37" s="56"/>
      <c r="RCW37" s="56"/>
      <c r="RCX37" s="56"/>
      <c r="RCY37" s="56"/>
      <c r="RCZ37" s="56"/>
      <c r="RDA37" s="56"/>
      <c r="RDB37" s="56"/>
      <c r="RDC37" s="56"/>
      <c r="RDD37" s="56"/>
      <c r="RDE37" s="56"/>
      <c r="RDF37" s="56"/>
      <c r="RDG37" s="56"/>
      <c r="RDH37" s="56"/>
      <c r="RDI37" s="56"/>
      <c r="RDJ37" s="56"/>
      <c r="RDK37" s="56"/>
      <c r="RDL37" s="56"/>
      <c r="RDM37" s="56"/>
      <c r="RDN37" s="56"/>
      <c r="RDO37" s="56"/>
      <c r="RDP37" s="56"/>
      <c r="RDQ37" s="56"/>
      <c r="RDR37" s="56"/>
      <c r="RDS37" s="56"/>
      <c r="RDT37" s="56"/>
      <c r="RDU37" s="56"/>
      <c r="RDV37" s="56"/>
      <c r="RDW37" s="56"/>
      <c r="RDX37" s="56"/>
      <c r="RDY37" s="56"/>
      <c r="RDZ37" s="56"/>
      <c r="REA37" s="56"/>
      <c r="REB37" s="56"/>
      <c r="REC37" s="56"/>
      <c r="RED37" s="56"/>
      <c r="REE37" s="56"/>
      <c r="REF37" s="56"/>
      <c r="REG37" s="56"/>
      <c r="REH37" s="56"/>
      <c r="REI37" s="56"/>
      <c r="REJ37" s="56"/>
      <c r="REK37" s="56"/>
      <c r="REL37" s="56"/>
      <c r="REM37" s="56"/>
      <c r="REN37" s="56"/>
      <c r="REO37" s="56"/>
      <c r="REP37" s="56"/>
      <c r="REQ37" s="56"/>
      <c r="RER37" s="56"/>
      <c r="RES37" s="56"/>
      <c r="RET37" s="56"/>
      <c r="REU37" s="56"/>
      <c r="REV37" s="56"/>
      <c r="REW37" s="56"/>
      <c r="REX37" s="56"/>
      <c r="REY37" s="56"/>
      <c r="REZ37" s="56"/>
      <c r="RFA37" s="56"/>
      <c r="RFB37" s="56"/>
      <c r="RFC37" s="56"/>
      <c r="RFD37" s="56"/>
      <c r="RFE37" s="56"/>
      <c r="RFF37" s="56"/>
      <c r="RFG37" s="56"/>
      <c r="RFH37" s="56"/>
      <c r="RFI37" s="56"/>
      <c r="RFJ37" s="56"/>
      <c r="RFK37" s="56"/>
      <c r="RFL37" s="56"/>
      <c r="RFM37" s="56"/>
      <c r="RFN37" s="56"/>
      <c r="RFO37" s="56"/>
      <c r="RFP37" s="56"/>
      <c r="RFQ37" s="56"/>
      <c r="RFR37" s="56"/>
      <c r="RFS37" s="56"/>
      <c r="RFT37" s="56"/>
      <c r="RFU37" s="56"/>
      <c r="RFV37" s="56"/>
      <c r="RFW37" s="56"/>
      <c r="RFX37" s="56"/>
      <c r="RFY37" s="56"/>
      <c r="RFZ37" s="56"/>
      <c r="RGA37" s="56"/>
      <c r="RGB37" s="56"/>
      <c r="RGC37" s="56"/>
      <c r="RGD37" s="56"/>
      <c r="RGE37" s="56"/>
      <c r="RGF37" s="56"/>
      <c r="RGG37" s="56"/>
      <c r="RGH37" s="56"/>
      <c r="RGI37" s="56"/>
      <c r="RGJ37" s="56"/>
      <c r="RGK37" s="56"/>
      <c r="RGL37" s="56"/>
      <c r="RGM37" s="56"/>
      <c r="RGN37" s="56"/>
      <c r="RGO37" s="56"/>
      <c r="RGP37" s="56"/>
      <c r="RGQ37" s="56"/>
      <c r="RGR37" s="56"/>
      <c r="RGS37" s="56"/>
      <c r="RGT37" s="56"/>
      <c r="RGU37" s="56"/>
      <c r="RGV37" s="56"/>
      <c r="RGW37" s="56"/>
      <c r="RGX37" s="56"/>
      <c r="RGY37" s="56"/>
      <c r="RGZ37" s="56"/>
      <c r="RHA37" s="56"/>
      <c r="RHB37" s="56"/>
      <c r="RHC37" s="56"/>
      <c r="RHD37" s="56"/>
      <c r="RHE37" s="56"/>
      <c r="RHF37" s="56"/>
      <c r="RHG37" s="56"/>
      <c r="RHH37" s="56"/>
      <c r="RHI37" s="56"/>
      <c r="RHJ37" s="56"/>
      <c r="RHK37" s="56"/>
      <c r="RHL37" s="56"/>
      <c r="RHM37" s="56"/>
      <c r="RHN37" s="56"/>
      <c r="RHO37" s="56"/>
      <c r="RHP37" s="56"/>
      <c r="RHQ37" s="56"/>
      <c r="RHR37" s="56"/>
      <c r="RHS37" s="56"/>
      <c r="RHT37" s="56"/>
      <c r="RHU37" s="56"/>
      <c r="RHV37" s="56"/>
      <c r="RHW37" s="56"/>
      <c r="RHX37" s="56"/>
      <c r="RHY37" s="56"/>
      <c r="RHZ37" s="56"/>
      <c r="RIA37" s="56"/>
      <c r="RIB37" s="56"/>
      <c r="RIC37" s="56"/>
      <c r="RID37" s="56"/>
      <c r="RIE37" s="56"/>
      <c r="RIF37" s="56"/>
      <c r="RIG37" s="56"/>
      <c r="RIH37" s="56"/>
      <c r="RII37" s="56"/>
      <c r="RIJ37" s="56"/>
      <c r="RIK37" s="56"/>
      <c r="RIL37" s="56"/>
      <c r="RIM37" s="56"/>
      <c r="RIN37" s="56"/>
      <c r="RIO37" s="56"/>
      <c r="RIP37" s="56"/>
      <c r="RIQ37" s="56"/>
      <c r="RIR37" s="56"/>
      <c r="RIS37" s="56"/>
      <c r="RIT37" s="56"/>
      <c r="RIU37" s="56"/>
      <c r="RIV37" s="56"/>
      <c r="RIW37" s="56"/>
      <c r="RIX37" s="56"/>
      <c r="RIY37" s="56"/>
      <c r="RIZ37" s="56"/>
      <c r="RJA37" s="56"/>
      <c r="RJB37" s="56"/>
      <c r="RJC37" s="56"/>
      <c r="RJD37" s="56"/>
      <c r="RJE37" s="56"/>
      <c r="RJF37" s="56"/>
      <c r="RJG37" s="56"/>
      <c r="RJH37" s="56"/>
      <c r="RJI37" s="56"/>
      <c r="RJJ37" s="56"/>
      <c r="RJK37" s="56"/>
      <c r="RJL37" s="56"/>
      <c r="RJM37" s="56"/>
      <c r="RJN37" s="56"/>
      <c r="RJO37" s="56"/>
      <c r="RJP37" s="56"/>
      <c r="RJQ37" s="56"/>
      <c r="RJR37" s="56"/>
      <c r="RJS37" s="56"/>
      <c r="RJT37" s="56"/>
      <c r="RJU37" s="56"/>
      <c r="RJV37" s="56"/>
      <c r="RJW37" s="56"/>
      <c r="RJX37" s="56"/>
      <c r="RJY37" s="56"/>
      <c r="RJZ37" s="56"/>
      <c r="RKA37" s="56"/>
      <c r="RKB37" s="56"/>
      <c r="RKC37" s="56"/>
      <c r="RKD37" s="56"/>
      <c r="RKE37" s="56"/>
      <c r="RKF37" s="56"/>
      <c r="RKG37" s="56"/>
      <c r="RKH37" s="56"/>
      <c r="RKI37" s="56"/>
      <c r="RKJ37" s="56"/>
      <c r="RKK37" s="56"/>
      <c r="RKL37" s="56"/>
      <c r="RKM37" s="56"/>
      <c r="RKN37" s="56"/>
      <c r="RKO37" s="56"/>
      <c r="RKP37" s="56"/>
      <c r="RKQ37" s="56"/>
      <c r="RKR37" s="56"/>
      <c r="RKS37" s="56"/>
      <c r="RKT37" s="56"/>
      <c r="RKU37" s="56"/>
      <c r="RKV37" s="56"/>
      <c r="RKW37" s="56"/>
      <c r="RKX37" s="56"/>
      <c r="RKY37" s="56"/>
      <c r="RKZ37" s="56"/>
      <c r="RLA37" s="56"/>
      <c r="RLB37" s="56"/>
      <c r="RLC37" s="56"/>
      <c r="RLD37" s="56"/>
      <c r="RLE37" s="56"/>
      <c r="RLF37" s="56"/>
      <c r="RLG37" s="56"/>
      <c r="RLH37" s="56"/>
      <c r="RLI37" s="56"/>
      <c r="RLJ37" s="56"/>
      <c r="RLK37" s="56"/>
      <c r="RLL37" s="56"/>
      <c r="RLM37" s="56"/>
      <c r="RLN37" s="56"/>
      <c r="RLO37" s="56"/>
      <c r="RLP37" s="56"/>
      <c r="RLQ37" s="56"/>
      <c r="RLR37" s="56"/>
      <c r="RLS37" s="56"/>
      <c r="RLT37" s="56"/>
      <c r="RLU37" s="56"/>
      <c r="RLV37" s="56"/>
      <c r="RLW37" s="56"/>
      <c r="RLX37" s="56"/>
      <c r="RLY37" s="56"/>
      <c r="RLZ37" s="56"/>
      <c r="RMA37" s="56"/>
      <c r="RMB37" s="56"/>
      <c r="RMC37" s="56"/>
      <c r="RMD37" s="56"/>
      <c r="RME37" s="56"/>
      <c r="RMF37" s="56"/>
      <c r="RMG37" s="56"/>
      <c r="RMH37" s="56"/>
      <c r="RMI37" s="56"/>
      <c r="RMJ37" s="56"/>
      <c r="RMK37" s="56"/>
      <c r="RML37" s="56"/>
      <c r="RMM37" s="56"/>
      <c r="RMN37" s="56"/>
      <c r="RMO37" s="56"/>
      <c r="RMP37" s="56"/>
      <c r="RMQ37" s="56"/>
      <c r="RMR37" s="56"/>
      <c r="RMS37" s="56"/>
      <c r="RMT37" s="56"/>
      <c r="RMU37" s="56"/>
      <c r="RMV37" s="56"/>
      <c r="RMW37" s="56"/>
      <c r="RMX37" s="56"/>
      <c r="RMY37" s="56"/>
      <c r="RMZ37" s="56"/>
      <c r="RNA37" s="56"/>
      <c r="RNB37" s="56"/>
      <c r="RNC37" s="56"/>
      <c r="RND37" s="56"/>
      <c r="RNE37" s="56"/>
      <c r="RNF37" s="56"/>
      <c r="RNG37" s="56"/>
      <c r="RNH37" s="56"/>
      <c r="RNI37" s="56"/>
      <c r="RNJ37" s="56"/>
      <c r="RNK37" s="56"/>
      <c r="RNL37" s="56"/>
      <c r="RNM37" s="56"/>
      <c r="RNN37" s="56"/>
      <c r="RNO37" s="56"/>
      <c r="RNP37" s="56"/>
      <c r="RNQ37" s="56"/>
      <c r="RNR37" s="56"/>
      <c r="RNS37" s="56"/>
      <c r="RNT37" s="56"/>
      <c r="RNU37" s="56"/>
      <c r="RNV37" s="56"/>
      <c r="RNW37" s="56"/>
      <c r="RNX37" s="56"/>
      <c r="RNY37" s="56"/>
      <c r="RNZ37" s="56"/>
      <c r="ROA37" s="56"/>
      <c r="ROB37" s="56"/>
      <c r="ROC37" s="56"/>
      <c r="ROD37" s="56"/>
      <c r="ROE37" s="56"/>
      <c r="ROF37" s="56"/>
      <c r="ROG37" s="56"/>
      <c r="ROH37" s="56"/>
      <c r="ROI37" s="56"/>
      <c r="ROJ37" s="56"/>
      <c r="ROK37" s="56"/>
      <c r="ROL37" s="56"/>
      <c r="ROM37" s="56"/>
      <c r="RON37" s="56"/>
      <c r="ROO37" s="56"/>
      <c r="ROP37" s="56"/>
      <c r="ROQ37" s="56"/>
      <c r="ROR37" s="56"/>
      <c r="ROS37" s="56"/>
      <c r="ROT37" s="56"/>
      <c r="ROU37" s="56"/>
      <c r="ROV37" s="56"/>
      <c r="ROW37" s="56"/>
      <c r="ROX37" s="56"/>
      <c r="ROY37" s="56"/>
      <c r="ROZ37" s="56"/>
      <c r="RPA37" s="56"/>
      <c r="RPB37" s="56"/>
      <c r="RPC37" s="56"/>
      <c r="RPD37" s="56"/>
      <c r="RPE37" s="56"/>
      <c r="RPF37" s="56"/>
      <c r="RPG37" s="56"/>
      <c r="RPH37" s="56"/>
      <c r="RPI37" s="56"/>
      <c r="RPJ37" s="56"/>
      <c r="RPK37" s="56"/>
      <c r="RPL37" s="56"/>
      <c r="RPM37" s="56"/>
      <c r="RPN37" s="56"/>
      <c r="RPO37" s="56"/>
      <c r="RPP37" s="56"/>
      <c r="RPQ37" s="56"/>
      <c r="RPR37" s="56"/>
      <c r="RPS37" s="56"/>
      <c r="RPT37" s="56"/>
      <c r="RPU37" s="56"/>
      <c r="RPV37" s="56"/>
      <c r="RPW37" s="56"/>
      <c r="RPX37" s="56"/>
      <c r="RPY37" s="56"/>
      <c r="RPZ37" s="56"/>
      <c r="RQA37" s="56"/>
      <c r="RQB37" s="56"/>
      <c r="RQC37" s="56"/>
      <c r="RQD37" s="56"/>
      <c r="RQE37" s="56"/>
      <c r="RQF37" s="56"/>
      <c r="RQG37" s="56"/>
      <c r="RQH37" s="56"/>
      <c r="RQI37" s="56"/>
      <c r="RQJ37" s="56"/>
      <c r="RQK37" s="56"/>
      <c r="RQL37" s="56"/>
      <c r="RQM37" s="56"/>
      <c r="RQN37" s="56"/>
      <c r="RQO37" s="56"/>
      <c r="RQP37" s="56"/>
      <c r="RQQ37" s="56"/>
      <c r="RQR37" s="56"/>
      <c r="RQS37" s="56"/>
      <c r="RQT37" s="56"/>
      <c r="RQU37" s="56"/>
      <c r="RQV37" s="56"/>
      <c r="RQW37" s="56"/>
      <c r="RQX37" s="56"/>
      <c r="RQY37" s="56"/>
      <c r="RQZ37" s="56"/>
      <c r="RRA37" s="56"/>
      <c r="RRB37" s="56"/>
      <c r="RRC37" s="56"/>
      <c r="RRD37" s="56"/>
      <c r="RRE37" s="56"/>
      <c r="RRF37" s="56"/>
      <c r="RRG37" s="56"/>
      <c r="RRH37" s="56"/>
      <c r="RRI37" s="56"/>
      <c r="RRJ37" s="56"/>
      <c r="RRK37" s="56"/>
      <c r="RRL37" s="56"/>
      <c r="RRM37" s="56"/>
      <c r="RRN37" s="56"/>
      <c r="RRO37" s="56"/>
      <c r="RRP37" s="56"/>
      <c r="RRQ37" s="56"/>
      <c r="RRR37" s="56"/>
      <c r="RRS37" s="56"/>
      <c r="RRT37" s="56"/>
      <c r="RRU37" s="56"/>
      <c r="RRV37" s="56"/>
      <c r="RRW37" s="56"/>
      <c r="RRX37" s="56"/>
      <c r="RRY37" s="56"/>
      <c r="RRZ37" s="56"/>
      <c r="RSA37" s="56"/>
      <c r="RSB37" s="56"/>
      <c r="RSC37" s="56"/>
      <c r="RSD37" s="56"/>
      <c r="RSE37" s="56"/>
      <c r="RSF37" s="56"/>
      <c r="RSG37" s="56"/>
      <c r="RSH37" s="56"/>
      <c r="RSI37" s="56"/>
      <c r="RSJ37" s="56"/>
      <c r="RSK37" s="56"/>
      <c r="RSL37" s="56"/>
      <c r="RSM37" s="56"/>
      <c r="RSN37" s="56"/>
      <c r="RSO37" s="56"/>
      <c r="RSP37" s="56"/>
      <c r="RSQ37" s="56"/>
      <c r="RSR37" s="56"/>
      <c r="RSS37" s="56"/>
      <c r="RST37" s="56"/>
      <c r="RSU37" s="56"/>
      <c r="RSV37" s="56"/>
      <c r="RSW37" s="56"/>
      <c r="RSX37" s="56"/>
      <c r="RSY37" s="56"/>
      <c r="RSZ37" s="56"/>
      <c r="RTA37" s="56"/>
      <c r="RTB37" s="56"/>
      <c r="RTC37" s="56"/>
      <c r="RTD37" s="56"/>
      <c r="RTE37" s="56"/>
      <c r="RTF37" s="56"/>
      <c r="RTG37" s="56"/>
      <c r="RTH37" s="56"/>
      <c r="RTI37" s="56"/>
      <c r="RTJ37" s="56"/>
      <c r="RTK37" s="56"/>
      <c r="RTL37" s="56"/>
      <c r="RTM37" s="56"/>
      <c r="RTN37" s="56"/>
      <c r="RTO37" s="56"/>
      <c r="RTP37" s="56"/>
      <c r="RTQ37" s="56"/>
      <c r="RTR37" s="56"/>
      <c r="RTS37" s="56"/>
      <c r="RTT37" s="56"/>
      <c r="RTU37" s="56"/>
      <c r="RTV37" s="56"/>
      <c r="RTW37" s="56"/>
      <c r="RTX37" s="56"/>
      <c r="RTY37" s="56"/>
      <c r="RTZ37" s="56"/>
      <c r="RUA37" s="56"/>
      <c r="RUB37" s="56"/>
      <c r="RUC37" s="56"/>
      <c r="RUD37" s="56"/>
      <c r="RUE37" s="56"/>
      <c r="RUF37" s="56"/>
      <c r="RUG37" s="56"/>
      <c r="RUH37" s="56"/>
      <c r="RUI37" s="56"/>
      <c r="RUJ37" s="56"/>
      <c r="RUK37" s="56"/>
      <c r="RUL37" s="56"/>
      <c r="RUM37" s="56"/>
      <c r="RUN37" s="56"/>
      <c r="RUO37" s="56"/>
      <c r="RUP37" s="56"/>
      <c r="RUQ37" s="56"/>
      <c r="RUR37" s="56"/>
      <c r="RUS37" s="56"/>
      <c r="RUT37" s="56"/>
      <c r="RUU37" s="56"/>
      <c r="RUV37" s="56"/>
      <c r="RUW37" s="56"/>
      <c r="RUX37" s="56"/>
      <c r="RUY37" s="56"/>
      <c r="RUZ37" s="56"/>
      <c r="RVA37" s="56"/>
      <c r="RVB37" s="56"/>
      <c r="RVC37" s="56"/>
      <c r="RVD37" s="56"/>
      <c r="RVE37" s="56"/>
      <c r="RVF37" s="56"/>
      <c r="RVG37" s="56"/>
      <c r="RVH37" s="56"/>
      <c r="RVI37" s="56"/>
      <c r="RVJ37" s="56"/>
      <c r="RVK37" s="56"/>
      <c r="RVL37" s="56"/>
      <c r="RVM37" s="56"/>
      <c r="RVN37" s="56"/>
      <c r="RVO37" s="56"/>
      <c r="RVP37" s="56"/>
      <c r="RVQ37" s="56"/>
      <c r="RVR37" s="56"/>
      <c r="RVS37" s="56"/>
      <c r="RVT37" s="56"/>
      <c r="RVU37" s="56"/>
      <c r="RVV37" s="56"/>
      <c r="RVW37" s="56"/>
      <c r="RVX37" s="56"/>
      <c r="RVY37" s="56"/>
      <c r="RVZ37" s="56"/>
      <c r="RWA37" s="56"/>
      <c r="RWB37" s="56"/>
      <c r="RWC37" s="56"/>
      <c r="RWD37" s="56"/>
      <c r="RWE37" s="56"/>
      <c r="RWF37" s="56"/>
      <c r="RWG37" s="56"/>
      <c r="RWH37" s="56"/>
      <c r="RWI37" s="56"/>
      <c r="RWJ37" s="56"/>
      <c r="RWK37" s="56"/>
      <c r="RWL37" s="56"/>
      <c r="RWM37" s="56"/>
      <c r="RWN37" s="56"/>
      <c r="RWO37" s="56"/>
      <c r="RWP37" s="56"/>
      <c r="RWQ37" s="56"/>
      <c r="RWR37" s="56"/>
      <c r="RWS37" s="56"/>
      <c r="RWT37" s="56"/>
      <c r="RWU37" s="56"/>
      <c r="RWV37" s="56"/>
      <c r="RWW37" s="56"/>
      <c r="RWX37" s="56"/>
      <c r="RWY37" s="56"/>
      <c r="RWZ37" s="56"/>
      <c r="RXA37" s="56"/>
      <c r="RXB37" s="56"/>
      <c r="RXC37" s="56"/>
      <c r="RXD37" s="56"/>
      <c r="RXE37" s="56"/>
      <c r="RXF37" s="56"/>
      <c r="RXG37" s="56"/>
      <c r="RXH37" s="56"/>
      <c r="RXI37" s="56"/>
      <c r="RXJ37" s="56"/>
      <c r="RXK37" s="56"/>
      <c r="RXL37" s="56"/>
      <c r="RXM37" s="56"/>
      <c r="RXN37" s="56"/>
      <c r="RXO37" s="56"/>
      <c r="RXP37" s="56"/>
      <c r="RXQ37" s="56"/>
      <c r="RXR37" s="56"/>
      <c r="RXS37" s="56"/>
      <c r="RXT37" s="56"/>
      <c r="RXU37" s="56"/>
      <c r="RXV37" s="56"/>
      <c r="RXW37" s="56"/>
      <c r="RXX37" s="56"/>
      <c r="RXY37" s="56"/>
      <c r="RXZ37" s="56"/>
      <c r="RYA37" s="56"/>
      <c r="RYB37" s="56"/>
      <c r="RYC37" s="56"/>
      <c r="RYD37" s="56"/>
      <c r="RYE37" s="56"/>
      <c r="RYF37" s="56"/>
      <c r="RYG37" s="56"/>
      <c r="RYH37" s="56"/>
      <c r="RYI37" s="56"/>
      <c r="RYJ37" s="56"/>
      <c r="RYK37" s="56"/>
      <c r="RYL37" s="56"/>
      <c r="RYM37" s="56"/>
      <c r="RYN37" s="56"/>
      <c r="RYO37" s="56"/>
      <c r="RYP37" s="56"/>
      <c r="RYQ37" s="56"/>
      <c r="RYR37" s="56"/>
      <c r="RYS37" s="56"/>
      <c r="RYT37" s="56"/>
      <c r="RYU37" s="56"/>
      <c r="RYV37" s="56"/>
      <c r="RYW37" s="56"/>
      <c r="RYX37" s="56"/>
      <c r="RYY37" s="56"/>
      <c r="RYZ37" s="56"/>
      <c r="RZA37" s="56"/>
      <c r="RZB37" s="56"/>
      <c r="RZC37" s="56"/>
      <c r="RZD37" s="56"/>
      <c r="RZE37" s="56"/>
      <c r="RZF37" s="56"/>
      <c r="RZG37" s="56"/>
      <c r="RZH37" s="56"/>
      <c r="RZI37" s="56"/>
      <c r="RZJ37" s="56"/>
      <c r="RZK37" s="56"/>
      <c r="RZL37" s="56"/>
      <c r="RZM37" s="56"/>
      <c r="RZN37" s="56"/>
      <c r="RZO37" s="56"/>
      <c r="RZP37" s="56"/>
      <c r="RZQ37" s="56"/>
      <c r="RZR37" s="56"/>
      <c r="RZS37" s="56"/>
      <c r="RZT37" s="56"/>
      <c r="RZU37" s="56"/>
      <c r="RZV37" s="56"/>
      <c r="RZW37" s="56"/>
      <c r="RZX37" s="56"/>
      <c r="RZY37" s="56"/>
      <c r="RZZ37" s="56"/>
      <c r="SAA37" s="56"/>
      <c r="SAB37" s="56"/>
      <c r="SAC37" s="56"/>
      <c r="SAD37" s="56"/>
      <c r="SAE37" s="56"/>
      <c r="SAF37" s="56"/>
      <c r="SAG37" s="56"/>
      <c r="SAH37" s="56"/>
      <c r="SAI37" s="56"/>
      <c r="SAJ37" s="56"/>
      <c r="SAK37" s="56"/>
      <c r="SAL37" s="56"/>
      <c r="SAM37" s="56"/>
      <c r="SAN37" s="56"/>
      <c r="SAO37" s="56"/>
      <c r="SAP37" s="56"/>
      <c r="SAQ37" s="56"/>
      <c r="SAR37" s="56"/>
      <c r="SAS37" s="56"/>
      <c r="SAT37" s="56"/>
      <c r="SAU37" s="56"/>
      <c r="SAV37" s="56"/>
      <c r="SAW37" s="56"/>
      <c r="SAX37" s="56"/>
      <c r="SAY37" s="56"/>
      <c r="SAZ37" s="56"/>
      <c r="SBA37" s="56"/>
      <c r="SBB37" s="56"/>
      <c r="SBC37" s="56"/>
      <c r="SBD37" s="56"/>
      <c r="SBE37" s="56"/>
      <c r="SBF37" s="56"/>
      <c r="SBG37" s="56"/>
      <c r="SBH37" s="56"/>
      <c r="SBI37" s="56"/>
      <c r="SBJ37" s="56"/>
      <c r="SBK37" s="56"/>
      <c r="SBL37" s="56"/>
      <c r="SBM37" s="56"/>
      <c r="SBN37" s="56"/>
      <c r="SBO37" s="56"/>
      <c r="SBP37" s="56"/>
      <c r="SBQ37" s="56"/>
      <c r="SBR37" s="56"/>
      <c r="SBS37" s="56"/>
      <c r="SBT37" s="56"/>
      <c r="SBU37" s="56"/>
      <c r="SBV37" s="56"/>
      <c r="SBW37" s="56"/>
      <c r="SBX37" s="56"/>
      <c r="SBY37" s="56"/>
      <c r="SBZ37" s="56"/>
      <c r="SCA37" s="56"/>
      <c r="SCB37" s="56"/>
      <c r="SCC37" s="56"/>
      <c r="SCD37" s="56"/>
      <c r="SCE37" s="56"/>
      <c r="SCF37" s="56"/>
      <c r="SCG37" s="56"/>
      <c r="SCH37" s="56"/>
      <c r="SCI37" s="56"/>
      <c r="SCJ37" s="56"/>
      <c r="SCK37" s="56"/>
      <c r="SCL37" s="56"/>
      <c r="SCM37" s="56"/>
      <c r="SCN37" s="56"/>
      <c r="SCO37" s="56"/>
      <c r="SCP37" s="56"/>
      <c r="SCQ37" s="56"/>
      <c r="SCR37" s="56"/>
      <c r="SCS37" s="56"/>
      <c r="SCT37" s="56"/>
      <c r="SCU37" s="56"/>
      <c r="SCV37" s="56"/>
      <c r="SCW37" s="56"/>
      <c r="SCX37" s="56"/>
      <c r="SCY37" s="56"/>
      <c r="SCZ37" s="56"/>
      <c r="SDA37" s="56"/>
      <c r="SDB37" s="56"/>
      <c r="SDC37" s="56"/>
      <c r="SDD37" s="56"/>
      <c r="SDE37" s="56"/>
      <c r="SDF37" s="56"/>
      <c r="SDG37" s="56"/>
      <c r="SDH37" s="56"/>
      <c r="SDI37" s="56"/>
      <c r="SDJ37" s="56"/>
      <c r="SDK37" s="56"/>
      <c r="SDL37" s="56"/>
      <c r="SDM37" s="56"/>
      <c r="SDN37" s="56"/>
      <c r="SDO37" s="56"/>
      <c r="SDP37" s="56"/>
      <c r="SDQ37" s="56"/>
      <c r="SDR37" s="56"/>
      <c r="SDS37" s="56"/>
      <c r="SDT37" s="56"/>
      <c r="SDU37" s="56"/>
      <c r="SDV37" s="56"/>
      <c r="SDW37" s="56"/>
      <c r="SDX37" s="56"/>
      <c r="SDY37" s="56"/>
      <c r="SDZ37" s="56"/>
      <c r="SEA37" s="56"/>
      <c r="SEB37" s="56"/>
      <c r="SEC37" s="56"/>
      <c r="SED37" s="56"/>
      <c r="SEE37" s="56"/>
      <c r="SEF37" s="56"/>
      <c r="SEG37" s="56"/>
      <c r="SEH37" s="56"/>
      <c r="SEI37" s="56"/>
      <c r="SEJ37" s="56"/>
      <c r="SEK37" s="56"/>
      <c r="SEL37" s="56"/>
      <c r="SEM37" s="56"/>
      <c r="SEN37" s="56"/>
      <c r="SEO37" s="56"/>
      <c r="SEP37" s="56"/>
      <c r="SEQ37" s="56"/>
      <c r="SER37" s="56"/>
      <c r="SES37" s="56"/>
      <c r="SET37" s="56"/>
      <c r="SEU37" s="56"/>
      <c r="SEV37" s="56"/>
      <c r="SEW37" s="56"/>
      <c r="SEX37" s="56"/>
      <c r="SEY37" s="56"/>
      <c r="SEZ37" s="56"/>
      <c r="SFA37" s="56"/>
      <c r="SFB37" s="56"/>
      <c r="SFC37" s="56"/>
      <c r="SFD37" s="56"/>
      <c r="SFE37" s="56"/>
      <c r="SFF37" s="56"/>
      <c r="SFG37" s="56"/>
      <c r="SFH37" s="56"/>
      <c r="SFI37" s="56"/>
      <c r="SFJ37" s="56"/>
      <c r="SFK37" s="56"/>
      <c r="SFL37" s="56"/>
      <c r="SFM37" s="56"/>
      <c r="SFN37" s="56"/>
      <c r="SFO37" s="56"/>
      <c r="SFP37" s="56"/>
      <c r="SFQ37" s="56"/>
      <c r="SFR37" s="56"/>
      <c r="SFS37" s="56"/>
      <c r="SFT37" s="56"/>
      <c r="SFU37" s="56"/>
      <c r="SFV37" s="56"/>
      <c r="SFW37" s="56"/>
      <c r="SFX37" s="56"/>
      <c r="SFY37" s="56"/>
      <c r="SFZ37" s="56"/>
      <c r="SGA37" s="56"/>
      <c r="SGB37" s="56"/>
      <c r="SGC37" s="56"/>
      <c r="SGD37" s="56"/>
      <c r="SGE37" s="56"/>
      <c r="SGF37" s="56"/>
      <c r="SGG37" s="56"/>
      <c r="SGH37" s="56"/>
      <c r="SGI37" s="56"/>
      <c r="SGJ37" s="56"/>
      <c r="SGK37" s="56"/>
      <c r="SGL37" s="56"/>
      <c r="SGM37" s="56"/>
      <c r="SGN37" s="56"/>
      <c r="SGO37" s="56"/>
      <c r="SGP37" s="56"/>
      <c r="SGQ37" s="56"/>
      <c r="SGR37" s="56"/>
      <c r="SGS37" s="56"/>
      <c r="SGT37" s="56"/>
      <c r="SGU37" s="56"/>
      <c r="SGV37" s="56"/>
      <c r="SGW37" s="56"/>
      <c r="SGX37" s="56"/>
      <c r="SGY37" s="56"/>
      <c r="SGZ37" s="56"/>
      <c r="SHA37" s="56"/>
      <c r="SHB37" s="56"/>
      <c r="SHC37" s="56"/>
      <c r="SHD37" s="56"/>
      <c r="SHE37" s="56"/>
      <c r="SHF37" s="56"/>
      <c r="SHG37" s="56"/>
      <c r="SHH37" s="56"/>
      <c r="SHI37" s="56"/>
      <c r="SHJ37" s="56"/>
      <c r="SHK37" s="56"/>
      <c r="SHL37" s="56"/>
      <c r="SHM37" s="56"/>
      <c r="SHN37" s="56"/>
      <c r="SHO37" s="56"/>
      <c r="SHP37" s="56"/>
      <c r="SHQ37" s="56"/>
      <c r="SHR37" s="56"/>
      <c r="SHS37" s="56"/>
      <c r="SHT37" s="56"/>
      <c r="SHU37" s="56"/>
      <c r="SHV37" s="56"/>
      <c r="SHW37" s="56"/>
      <c r="SHX37" s="56"/>
      <c r="SHY37" s="56"/>
      <c r="SHZ37" s="56"/>
      <c r="SIA37" s="56"/>
      <c r="SIB37" s="56"/>
      <c r="SIC37" s="56"/>
      <c r="SID37" s="56"/>
      <c r="SIE37" s="56"/>
      <c r="SIF37" s="56"/>
      <c r="SIG37" s="56"/>
      <c r="SIH37" s="56"/>
      <c r="SII37" s="56"/>
      <c r="SIJ37" s="56"/>
      <c r="SIK37" s="56"/>
      <c r="SIL37" s="56"/>
      <c r="SIM37" s="56"/>
      <c r="SIN37" s="56"/>
      <c r="SIO37" s="56"/>
      <c r="SIP37" s="56"/>
      <c r="SIQ37" s="56"/>
      <c r="SIR37" s="56"/>
      <c r="SIS37" s="56"/>
      <c r="SIT37" s="56"/>
      <c r="SIU37" s="56"/>
      <c r="SIV37" s="56"/>
      <c r="SIW37" s="56"/>
      <c r="SIX37" s="56"/>
      <c r="SIY37" s="56"/>
      <c r="SIZ37" s="56"/>
      <c r="SJA37" s="56"/>
      <c r="SJB37" s="56"/>
      <c r="SJC37" s="56"/>
      <c r="SJD37" s="56"/>
      <c r="SJE37" s="56"/>
      <c r="SJF37" s="56"/>
      <c r="SJG37" s="56"/>
      <c r="SJH37" s="56"/>
      <c r="SJI37" s="56"/>
      <c r="SJJ37" s="56"/>
      <c r="SJK37" s="56"/>
      <c r="SJL37" s="56"/>
      <c r="SJM37" s="56"/>
      <c r="SJN37" s="56"/>
      <c r="SJO37" s="56"/>
      <c r="SJP37" s="56"/>
      <c r="SJQ37" s="56"/>
      <c r="SJR37" s="56"/>
      <c r="SJS37" s="56"/>
      <c r="SJT37" s="56"/>
      <c r="SJU37" s="56"/>
      <c r="SJV37" s="56"/>
      <c r="SJW37" s="56"/>
      <c r="SJX37" s="56"/>
      <c r="SJY37" s="56"/>
      <c r="SJZ37" s="56"/>
      <c r="SKA37" s="56"/>
      <c r="SKB37" s="56"/>
      <c r="SKC37" s="56"/>
      <c r="SKD37" s="56"/>
      <c r="SKE37" s="56"/>
      <c r="SKF37" s="56"/>
      <c r="SKG37" s="56"/>
      <c r="SKH37" s="56"/>
      <c r="SKI37" s="56"/>
      <c r="SKJ37" s="56"/>
      <c r="SKK37" s="56"/>
      <c r="SKL37" s="56"/>
      <c r="SKM37" s="56"/>
      <c r="SKN37" s="56"/>
      <c r="SKO37" s="56"/>
      <c r="SKP37" s="56"/>
      <c r="SKQ37" s="56"/>
      <c r="SKR37" s="56"/>
      <c r="SKS37" s="56"/>
      <c r="SKT37" s="56"/>
      <c r="SKU37" s="56"/>
      <c r="SKV37" s="56"/>
      <c r="SKW37" s="56"/>
      <c r="SKX37" s="56"/>
      <c r="SKY37" s="56"/>
      <c r="SKZ37" s="56"/>
      <c r="SLA37" s="56"/>
      <c r="SLB37" s="56"/>
      <c r="SLC37" s="56"/>
      <c r="SLD37" s="56"/>
      <c r="SLE37" s="56"/>
      <c r="SLF37" s="56"/>
      <c r="SLG37" s="56"/>
      <c r="SLH37" s="56"/>
      <c r="SLI37" s="56"/>
      <c r="SLJ37" s="56"/>
      <c r="SLK37" s="56"/>
      <c r="SLL37" s="56"/>
      <c r="SLM37" s="56"/>
      <c r="SLN37" s="56"/>
      <c r="SLO37" s="56"/>
      <c r="SLP37" s="56"/>
      <c r="SLQ37" s="56"/>
      <c r="SLR37" s="56"/>
      <c r="SLS37" s="56"/>
      <c r="SLT37" s="56"/>
      <c r="SLU37" s="56"/>
      <c r="SLV37" s="56"/>
      <c r="SLW37" s="56"/>
      <c r="SLX37" s="56"/>
      <c r="SLY37" s="56"/>
      <c r="SLZ37" s="56"/>
      <c r="SMA37" s="56"/>
      <c r="SMB37" s="56"/>
      <c r="SMC37" s="56"/>
      <c r="SMD37" s="56"/>
      <c r="SME37" s="56"/>
      <c r="SMF37" s="56"/>
      <c r="SMG37" s="56"/>
      <c r="SMH37" s="56"/>
      <c r="SMI37" s="56"/>
      <c r="SMJ37" s="56"/>
      <c r="SMK37" s="56"/>
      <c r="SML37" s="56"/>
      <c r="SMM37" s="56"/>
      <c r="SMN37" s="56"/>
      <c r="SMO37" s="56"/>
      <c r="SMP37" s="56"/>
      <c r="SMQ37" s="56"/>
      <c r="SMR37" s="56"/>
      <c r="SMS37" s="56"/>
      <c r="SMT37" s="56"/>
      <c r="SMU37" s="56"/>
      <c r="SMV37" s="56"/>
      <c r="SMW37" s="56"/>
      <c r="SMX37" s="56"/>
      <c r="SMY37" s="56"/>
      <c r="SMZ37" s="56"/>
      <c r="SNA37" s="56"/>
      <c r="SNB37" s="56"/>
      <c r="SNC37" s="56"/>
      <c r="SND37" s="56"/>
      <c r="SNE37" s="56"/>
      <c r="SNF37" s="56"/>
      <c r="SNG37" s="56"/>
      <c r="SNH37" s="56"/>
      <c r="SNI37" s="56"/>
      <c r="SNJ37" s="56"/>
      <c r="SNK37" s="56"/>
      <c r="SNL37" s="56"/>
      <c r="SNM37" s="56"/>
      <c r="SNN37" s="56"/>
      <c r="SNO37" s="56"/>
      <c r="SNP37" s="56"/>
      <c r="SNQ37" s="56"/>
      <c r="SNR37" s="56"/>
      <c r="SNS37" s="56"/>
      <c r="SNT37" s="56"/>
      <c r="SNU37" s="56"/>
      <c r="SNV37" s="56"/>
      <c r="SNW37" s="56"/>
      <c r="SNX37" s="56"/>
      <c r="SNY37" s="56"/>
      <c r="SNZ37" s="56"/>
      <c r="SOA37" s="56"/>
      <c r="SOB37" s="56"/>
      <c r="SOC37" s="56"/>
      <c r="SOD37" s="56"/>
      <c r="SOE37" s="56"/>
      <c r="SOF37" s="56"/>
      <c r="SOG37" s="56"/>
      <c r="SOH37" s="56"/>
      <c r="SOI37" s="56"/>
      <c r="SOJ37" s="56"/>
      <c r="SOK37" s="56"/>
      <c r="SOL37" s="56"/>
      <c r="SOM37" s="56"/>
      <c r="SON37" s="56"/>
      <c r="SOO37" s="56"/>
      <c r="SOP37" s="56"/>
      <c r="SOQ37" s="56"/>
      <c r="SOR37" s="56"/>
      <c r="SOS37" s="56"/>
      <c r="SOT37" s="56"/>
      <c r="SOU37" s="56"/>
      <c r="SOV37" s="56"/>
      <c r="SOW37" s="56"/>
      <c r="SOX37" s="56"/>
      <c r="SOY37" s="56"/>
      <c r="SOZ37" s="56"/>
      <c r="SPA37" s="56"/>
      <c r="SPB37" s="56"/>
      <c r="SPC37" s="56"/>
      <c r="SPD37" s="56"/>
      <c r="SPE37" s="56"/>
      <c r="SPF37" s="56"/>
      <c r="SPG37" s="56"/>
      <c r="SPH37" s="56"/>
      <c r="SPI37" s="56"/>
      <c r="SPJ37" s="56"/>
      <c r="SPK37" s="56"/>
      <c r="SPL37" s="56"/>
      <c r="SPM37" s="56"/>
      <c r="SPN37" s="56"/>
      <c r="SPO37" s="56"/>
      <c r="SPP37" s="56"/>
      <c r="SPQ37" s="56"/>
      <c r="SPR37" s="56"/>
      <c r="SPS37" s="56"/>
      <c r="SPT37" s="56"/>
      <c r="SPU37" s="56"/>
      <c r="SPV37" s="56"/>
      <c r="SPW37" s="56"/>
      <c r="SPX37" s="56"/>
      <c r="SPY37" s="56"/>
      <c r="SPZ37" s="56"/>
      <c r="SQA37" s="56"/>
      <c r="SQB37" s="56"/>
      <c r="SQC37" s="56"/>
      <c r="SQD37" s="56"/>
      <c r="SQE37" s="56"/>
      <c r="SQF37" s="56"/>
      <c r="SQG37" s="56"/>
      <c r="SQH37" s="56"/>
      <c r="SQI37" s="56"/>
      <c r="SQJ37" s="56"/>
      <c r="SQK37" s="56"/>
      <c r="SQL37" s="56"/>
      <c r="SQM37" s="56"/>
      <c r="SQN37" s="56"/>
      <c r="SQO37" s="56"/>
      <c r="SQP37" s="56"/>
      <c r="SQQ37" s="56"/>
      <c r="SQR37" s="56"/>
      <c r="SQS37" s="56"/>
      <c r="SQT37" s="56"/>
      <c r="SQU37" s="56"/>
      <c r="SQV37" s="56"/>
      <c r="SQW37" s="56"/>
      <c r="SQX37" s="56"/>
      <c r="SQY37" s="56"/>
      <c r="SQZ37" s="56"/>
      <c r="SRA37" s="56"/>
      <c r="SRB37" s="56"/>
      <c r="SRC37" s="56"/>
      <c r="SRD37" s="56"/>
      <c r="SRE37" s="56"/>
      <c r="SRF37" s="56"/>
      <c r="SRG37" s="56"/>
      <c r="SRH37" s="56"/>
      <c r="SRI37" s="56"/>
      <c r="SRJ37" s="56"/>
      <c r="SRK37" s="56"/>
      <c r="SRL37" s="56"/>
      <c r="SRM37" s="56"/>
      <c r="SRN37" s="56"/>
      <c r="SRO37" s="56"/>
      <c r="SRP37" s="56"/>
      <c r="SRQ37" s="56"/>
      <c r="SRR37" s="56"/>
      <c r="SRS37" s="56"/>
      <c r="SRT37" s="56"/>
      <c r="SRU37" s="56"/>
      <c r="SRV37" s="56"/>
      <c r="SRW37" s="56"/>
      <c r="SRX37" s="56"/>
      <c r="SRY37" s="56"/>
      <c r="SRZ37" s="56"/>
      <c r="SSA37" s="56"/>
      <c r="SSB37" s="56"/>
      <c r="SSC37" s="56"/>
      <c r="SSD37" s="56"/>
      <c r="SSE37" s="56"/>
      <c r="SSF37" s="56"/>
      <c r="SSG37" s="56"/>
      <c r="SSH37" s="56"/>
      <c r="SSI37" s="56"/>
      <c r="SSJ37" s="56"/>
      <c r="SSK37" s="56"/>
      <c r="SSL37" s="56"/>
      <c r="SSM37" s="56"/>
      <c r="SSN37" s="56"/>
      <c r="SSO37" s="56"/>
      <c r="SSP37" s="56"/>
      <c r="SSQ37" s="56"/>
      <c r="SSR37" s="56"/>
      <c r="SSS37" s="56"/>
      <c r="SST37" s="56"/>
      <c r="SSU37" s="56"/>
      <c r="SSV37" s="56"/>
      <c r="SSW37" s="56"/>
      <c r="SSX37" s="56"/>
      <c r="SSY37" s="56"/>
      <c r="SSZ37" s="56"/>
      <c r="STA37" s="56"/>
      <c r="STB37" s="56"/>
      <c r="STC37" s="56"/>
      <c r="STD37" s="56"/>
      <c r="STE37" s="56"/>
      <c r="STF37" s="56"/>
      <c r="STG37" s="56"/>
      <c r="STH37" s="56"/>
      <c r="STI37" s="56"/>
      <c r="STJ37" s="56"/>
      <c r="STK37" s="56"/>
      <c r="STL37" s="56"/>
      <c r="STM37" s="56"/>
      <c r="STN37" s="56"/>
      <c r="STO37" s="56"/>
      <c r="STP37" s="56"/>
      <c r="STQ37" s="56"/>
      <c r="STR37" s="56"/>
      <c r="STS37" s="56"/>
      <c r="STT37" s="56"/>
      <c r="STU37" s="56"/>
      <c r="STV37" s="56"/>
      <c r="STW37" s="56"/>
      <c r="STX37" s="56"/>
      <c r="STY37" s="56"/>
      <c r="STZ37" s="56"/>
      <c r="SUA37" s="56"/>
      <c r="SUB37" s="56"/>
      <c r="SUC37" s="56"/>
      <c r="SUD37" s="56"/>
      <c r="SUE37" s="56"/>
      <c r="SUF37" s="56"/>
      <c r="SUG37" s="56"/>
      <c r="SUH37" s="56"/>
      <c r="SUI37" s="56"/>
      <c r="SUJ37" s="56"/>
      <c r="SUK37" s="56"/>
      <c r="SUL37" s="56"/>
      <c r="SUM37" s="56"/>
      <c r="SUN37" s="56"/>
      <c r="SUO37" s="56"/>
      <c r="SUP37" s="56"/>
      <c r="SUQ37" s="56"/>
      <c r="SUR37" s="56"/>
      <c r="SUS37" s="56"/>
      <c r="SUT37" s="56"/>
      <c r="SUU37" s="56"/>
      <c r="SUV37" s="56"/>
      <c r="SUW37" s="56"/>
      <c r="SUX37" s="56"/>
      <c r="SUY37" s="56"/>
      <c r="SUZ37" s="56"/>
      <c r="SVA37" s="56"/>
      <c r="SVB37" s="56"/>
      <c r="SVC37" s="56"/>
      <c r="SVD37" s="56"/>
      <c r="SVE37" s="56"/>
      <c r="SVF37" s="56"/>
      <c r="SVG37" s="56"/>
      <c r="SVH37" s="56"/>
      <c r="SVI37" s="56"/>
      <c r="SVJ37" s="56"/>
      <c r="SVK37" s="56"/>
      <c r="SVL37" s="56"/>
      <c r="SVM37" s="56"/>
      <c r="SVN37" s="56"/>
      <c r="SVO37" s="56"/>
      <c r="SVP37" s="56"/>
      <c r="SVQ37" s="56"/>
      <c r="SVR37" s="56"/>
      <c r="SVS37" s="56"/>
      <c r="SVT37" s="56"/>
      <c r="SVU37" s="56"/>
      <c r="SVV37" s="56"/>
      <c r="SVW37" s="56"/>
      <c r="SVX37" s="56"/>
      <c r="SVY37" s="56"/>
      <c r="SVZ37" s="56"/>
      <c r="SWA37" s="56"/>
      <c r="SWB37" s="56"/>
      <c r="SWC37" s="56"/>
      <c r="SWD37" s="56"/>
      <c r="SWE37" s="56"/>
      <c r="SWF37" s="56"/>
      <c r="SWG37" s="56"/>
      <c r="SWH37" s="56"/>
      <c r="SWI37" s="56"/>
      <c r="SWJ37" s="56"/>
      <c r="SWK37" s="56"/>
      <c r="SWL37" s="56"/>
      <c r="SWM37" s="56"/>
      <c r="SWN37" s="56"/>
      <c r="SWO37" s="56"/>
      <c r="SWP37" s="56"/>
      <c r="SWQ37" s="56"/>
      <c r="SWR37" s="56"/>
      <c r="SWS37" s="56"/>
      <c r="SWT37" s="56"/>
      <c r="SWU37" s="56"/>
      <c r="SWV37" s="56"/>
      <c r="SWW37" s="56"/>
      <c r="SWX37" s="56"/>
      <c r="SWY37" s="56"/>
      <c r="SWZ37" s="56"/>
      <c r="SXA37" s="56"/>
      <c r="SXB37" s="56"/>
      <c r="SXC37" s="56"/>
      <c r="SXD37" s="56"/>
      <c r="SXE37" s="56"/>
      <c r="SXF37" s="56"/>
      <c r="SXG37" s="56"/>
      <c r="SXH37" s="56"/>
      <c r="SXI37" s="56"/>
      <c r="SXJ37" s="56"/>
      <c r="SXK37" s="56"/>
      <c r="SXL37" s="56"/>
      <c r="SXM37" s="56"/>
      <c r="SXN37" s="56"/>
      <c r="SXO37" s="56"/>
      <c r="SXP37" s="56"/>
      <c r="SXQ37" s="56"/>
      <c r="SXR37" s="56"/>
      <c r="SXS37" s="56"/>
      <c r="SXT37" s="56"/>
      <c r="SXU37" s="56"/>
      <c r="SXV37" s="56"/>
      <c r="SXW37" s="56"/>
      <c r="SXX37" s="56"/>
      <c r="SXY37" s="56"/>
      <c r="SXZ37" s="56"/>
      <c r="SYA37" s="56"/>
      <c r="SYB37" s="56"/>
      <c r="SYC37" s="56"/>
      <c r="SYD37" s="56"/>
      <c r="SYE37" s="56"/>
      <c r="SYF37" s="56"/>
      <c r="SYG37" s="56"/>
      <c r="SYH37" s="56"/>
      <c r="SYI37" s="56"/>
      <c r="SYJ37" s="56"/>
      <c r="SYK37" s="56"/>
      <c r="SYL37" s="56"/>
      <c r="SYM37" s="56"/>
      <c r="SYN37" s="56"/>
      <c r="SYO37" s="56"/>
      <c r="SYP37" s="56"/>
      <c r="SYQ37" s="56"/>
      <c r="SYR37" s="56"/>
      <c r="SYS37" s="56"/>
      <c r="SYT37" s="56"/>
      <c r="SYU37" s="56"/>
      <c r="SYV37" s="56"/>
      <c r="SYW37" s="56"/>
      <c r="SYX37" s="56"/>
      <c r="SYY37" s="56"/>
      <c r="SYZ37" s="56"/>
      <c r="SZA37" s="56"/>
      <c r="SZB37" s="56"/>
      <c r="SZC37" s="56"/>
      <c r="SZD37" s="56"/>
      <c r="SZE37" s="56"/>
      <c r="SZF37" s="56"/>
      <c r="SZG37" s="56"/>
      <c r="SZH37" s="56"/>
      <c r="SZI37" s="56"/>
      <c r="SZJ37" s="56"/>
      <c r="SZK37" s="56"/>
      <c r="SZL37" s="56"/>
      <c r="SZM37" s="56"/>
      <c r="SZN37" s="56"/>
      <c r="SZO37" s="56"/>
      <c r="SZP37" s="56"/>
      <c r="SZQ37" s="56"/>
      <c r="SZR37" s="56"/>
      <c r="SZS37" s="56"/>
      <c r="SZT37" s="56"/>
      <c r="SZU37" s="56"/>
      <c r="SZV37" s="56"/>
      <c r="SZW37" s="56"/>
      <c r="SZX37" s="56"/>
      <c r="SZY37" s="56"/>
      <c r="SZZ37" s="56"/>
      <c r="TAA37" s="56"/>
      <c r="TAB37" s="56"/>
      <c r="TAC37" s="56"/>
      <c r="TAD37" s="56"/>
      <c r="TAE37" s="56"/>
      <c r="TAF37" s="56"/>
      <c r="TAG37" s="56"/>
      <c r="TAH37" s="56"/>
      <c r="TAI37" s="56"/>
      <c r="TAJ37" s="56"/>
      <c r="TAK37" s="56"/>
      <c r="TAL37" s="56"/>
      <c r="TAM37" s="56"/>
      <c r="TAN37" s="56"/>
      <c r="TAO37" s="56"/>
      <c r="TAP37" s="56"/>
      <c r="TAQ37" s="56"/>
      <c r="TAR37" s="56"/>
      <c r="TAS37" s="56"/>
      <c r="TAT37" s="56"/>
      <c r="TAU37" s="56"/>
      <c r="TAV37" s="56"/>
      <c r="TAW37" s="56"/>
      <c r="TAX37" s="56"/>
      <c r="TAY37" s="56"/>
      <c r="TAZ37" s="56"/>
      <c r="TBA37" s="56"/>
      <c r="TBB37" s="56"/>
      <c r="TBC37" s="56"/>
      <c r="TBD37" s="56"/>
      <c r="TBE37" s="56"/>
      <c r="TBF37" s="56"/>
      <c r="TBG37" s="56"/>
      <c r="TBH37" s="56"/>
      <c r="TBI37" s="56"/>
      <c r="TBJ37" s="56"/>
      <c r="TBK37" s="56"/>
      <c r="TBL37" s="56"/>
      <c r="TBM37" s="56"/>
      <c r="TBN37" s="56"/>
      <c r="TBO37" s="56"/>
      <c r="TBP37" s="56"/>
      <c r="TBQ37" s="56"/>
      <c r="TBR37" s="56"/>
      <c r="TBS37" s="56"/>
      <c r="TBT37" s="56"/>
      <c r="TBU37" s="56"/>
      <c r="TBV37" s="56"/>
      <c r="TBW37" s="56"/>
      <c r="TBX37" s="56"/>
      <c r="TBY37" s="56"/>
      <c r="TBZ37" s="56"/>
      <c r="TCA37" s="56"/>
      <c r="TCB37" s="56"/>
      <c r="TCC37" s="56"/>
      <c r="TCD37" s="56"/>
      <c r="TCE37" s="56"/>
      <c r="TCF37" s="56"/>
      <c r="TCG37" s="56"/>
      <c r="TCH37" s="56"/>
      <c r="TCI37" s="56"/>
      <c r="TCJ37" s="56"/>
      <c r="TCK37" s="56"/>
      <c r="TCL37" s="56"/>
      <c r="TCM37" s="56"/>
      <c r="TCN37" s="56"/>
      <c r="TCO37" s="56"/>
      <c r="TCP37" s="56"/>
      <c r="TCQ37" s="56"/>
      <c r="TCR37" s="56"/>
      <c r="TCS37" s="56"/>
      <c r="TCT37" s="56"/>
      <c r="TCU37" s="56"/>
      <c r="TCV37" s="56"/>
      <c r="TCW37" s="56"/>
      <c r="TCX37" s="56"/>
      <c r="TCY37" s="56"/>
      <c r="TCZ37" s="56"/>
      <c r="TDA37" s="56"/>
      <c r="TDB37" s="56"/>
      <c r="TDC37" s="56"/>
      <c r="TDD37" s="56"/>
      <c r="TDE37" s="56"/>
      <c r="TDF37" s="56"/>
      <c r="TDG37" s="56"/>
      <c r="TDH37" s="56"/>
      <c r="TDI37" s="56"/>
      <c r="TDJ37" s="56"/>
      <c r="TDK37" s="56"/>
      <c r="TDL37" s="56"/>
      <c r="TDM37" s="56"/>
      <c r="TDN37" s="56"/>
      <c r="TDO37" s="56"/>
      <c r="TDP37" s="56"/>
      <c r="TDQ37" s="56"/>
      <c r="TDR37" s="56"/>
      <c r="TDS37" s="56"/>
      <c r="TDT37" s="56"/>
      <c r="TDU37" s="56"/>
      <c r="TDV37" s="56"/>
      <c r="TDW37" s="56"/>
      <c r="TDX37" s="56"/>
      <c r="TDY37" s="56"/>
      <c r="TDZ37" s="56"/>
      <c r="TEA37" s="56"/>
      <c r="TEB37" s="56"/>
      <c r="TEC37" s="56"/>
      <c r="TED37" s="56"/>
      <c r="TEE37" s="56"/>
      <c r="TEF37" s="56"/>
      <c r="TEG37" s="56"/>
      <c r="TEH37" s="56"/>
      <c r="TEI37" s="56"/>
      <c r="TEJ37" s="56"/>
      <c r="TEK37" s="56"/>
      <c r="TEL37" s="56"/>
      <c r="TEM37" s="56"/>
      <c r="TEN37" s="56"/>
      <c r="TEO37" s="56"/>
      <c r="TEP37" s="56"/>
      <c r="TEQ37" s="56"/>
      <c r="TER37" s="56"/>
      <c r="TES37" s="56"/>
      <c r="TET37" s="56"/>
      <c r="TEU37" s="56"/>
      <c r="TEV37" s="56"/>
      <c r="TEW37" s="56"/>
      <c r="TEX37" s="56"/>
      <c r="TEY37" s="56"/>
      <c r="TEZ37" s="56"/>
      <c r="TFA37" s="56"/>
      <c r="TFB37" s="56"/>
      <c r="TFC37" s="56"/>
      <c r="TFD37" s="56"/>
      <c r="TFE37" s="56"/>
      <c r="TFF37" s="56"/>
      <c r="TFG37" s="56"/>
      <c r="TFH37" s="56"/>
      <c r="TFI37" s="56"/>
      <c r="TFJ37" s="56"/>
      <c r="TFK37" s="56"/>
      <c r="TFL37" s="56"/>
      <c r="TFM37" s="56"/>
      <c r="TFN37" s="56"/>
      <c r="TFO37" s="56"/>
      <c r="TFP37" s="56"/>
      <c r="TFQ37" s="56"/>
      <c r="TFR37" s="56"/>
      <c r="TFS37" s="56"/>
      <c r="TFT37" s="56"/>
      <c r="TFU37" s="56"/>
      <c r="TFV37" s="56"/>
      <c r="TFW37" s="56"/>
      <c r="TFX37" s="56"/>
      <c r="TFY37" s="56"/>
      <c r="TFZ37" s="56"/>
      <c r="TGA37" s="56"/>
      <c r="TGB37" s="56"/>
      <c r="TGC37" s="56"/>
      <c r="TGD37" s="56"/>
      <c r="TGE37" s="56"/>
      <c r="TGF37" s="56"/>
      <c r="TGG37" s="56"/>
      <c r="TGH37" s="56"/>
      <c r="TGI37" s="56"/>
      <c r="TGJ37" s="56"/>
      <c r="TGK37" s="56"/>
      <c r="TGL37" s="56"/>
      <c r="TGM37" s="56"/>
      <c r="TGN37" s="56"/>
      <c r="TGO37" s="56"/>
      <c r="TGP37" s="56"/>
      <c r="TGQ37" s="56"/>
      <c r="TGR37" s="56"/>
      <c r="TGS37" s="56"/>
      <c r="TGT37" s="56"/>
      <c r="TGU37" s="56"/>
      <c r="TGV37" s="56"/>
      <c r="TGW37" s="56"/>
      <c r="TGX37" s="56"/>
      <c r="TGY37" s="56"/>
      <c r="TGZ37" s="56"/>
      <c r="THA37" s="56"/>
      <c r="THB37" s="56"/>
      <c r="THC37" s="56"/>
      <c r="THD37" s="56"/>
      <c r="THE37" s="56"/>
      <c r="THF37" s="56"/>
      <c r="THG37" s="56"/>
      <c r="THH37" s="56"/>
      <c r="THI37" s="56"/>
      <c r="THJ37" s="56"/>
      <c r="THK37" s="56"/>
      <c r="THL37" s="56"/>
      <c r="THM37" s="56"/>
      <c r="THN37" s="56"/>
      <c r="THO37" s="56"/>
      <c r="THP37" s="56"/>
      <c r="THQ37" s="56"/>
      <c r="THR37" s="56"/>
      <c r="THS37" s="56"/>
      <c r="THT37" s="56"/>
      <c r="THU37" s="56"/>
      <c r="THV37" s="56"/>
      <c r="THW37" s="56"/>
      <c r="THX37" s="56"/>
      <c r="THY37" s="56"/>
      <c r="THZ37" s="56"/>
      <c r="TIA37" s="56"/>
      <c r="TIB37" s="56"/>
      <c r="TIC37" s="56"/>
      <c r="TID37" s="56"/>
      <c r="TIE37" s="56"/>
      <c r="TIF37" s="56"/>
      <c r="TIG37" s="56"/>
      <c r="TIH37" s="56"/>
      <c r="TII37" s="56"/>
      <c r="TIJ37" s="56"/>
      <c r="TIK37" s="56"/>
      <c r="TIL37" s="56"/>
      <c r="TIM37" s="56"/>
      <c r="TIN37" s="56"/>
      <c r="TIO37" s="56"/>
      <c r="TIP37" s="56"/>
      <c r="TIQ37" s="56"/>
      <c r="TIR37" s="56"/>
      <c r="TIS37" s="56"/>
      <c r="TIT37" s="56"/>
      <c r="TIU37" s="56"/>
      <c r="TIV37" s="56"/>
      <c r="TIW37" s="56"/>
      <c r="TIX37" s="56"/>
      <c r="TIY37" s="56"/>
      <c r="TIZ37" s="56"/>
      <c r="TJA37" s="56"/>
      <c r="TJB37" s="56"/>
      <c r="TJC37" s="56"/>
      <c r="TJD37" s="56"/>
      <c r="TJE37" s="56"/>
      <c r="TJF37" s="56"/>
      <c r="TJG37" s="56"/>
      <c r="TJH37" s="56"/>
      <c r="TJI37" s="56"/>
      <c r="TJJ37" s="56"/>
      <c r="TJK37" s="56"/>
      <c r="TJL37" s="56"/>
      <c r="TJM37" s="56"/>
      <c r="TJN37" s="56"/>
      <c r="TJO37" s="56"/>
      <c r="TJP37" s="56"/>
      <c r="TJQ37" s="56"/>
      <c r="TJR37" s="56"/>
      <c r="TJS37" s="56"/>
      <c r="TJT37" s="56"/>
      <c r="TJU37" s="56"/>
      <c r="TJV37" s="56"/>
      <c r="TJW37" s="56"/>
      <c r="TJX37" s="56"/>
      <c r="TJY37" s="56"/>
      <c r="TJZ37" s="56"/>
      <c r="TKA37" s="56"/>
      <c r="TKB37" s="56"/>
      <c r="TKC37" s="56"/>
      <c r="TKD37" s="56"/>
      <c r="TKE37" s="56"/>
      <c r="TKF37" s="56"/>
      <c r="TKG37" s="56"/>
      <c r="TKH37" s="56"/>
      <c r="TKI37" s="56"/>
      <c r="TKJ37" s="56"/>
      <c r="TKK37" s="56"/>
      <c r="TKL37" s="56"/>
      <c r="TKM37" s="56"/>
      <c r="TKN37" s="56"/>
      <c r="TKO37" s="56"/>
      <c r="TKP37" s="56"/>
      <c r="TKQ37" s="56"/>
      <c r="TKR37" s="56"/>
      <c r="TKS37" s="56"/>
      <c r="TKT37" s="56"/>
      <c r="TKU37" s="56"/>
      <c r="TKV37" s="56"/>
      <c r="TKW37" s="56"/>
      <c r="TKX37" s="56"/>
      <c r="TKY37" s="56"/>
      <c r="TKZ37" s="56"/>
      <c r="TLA37" s="56"/>
      <c r="TLB37" s="56"/>
      <c r="TLC37" s="56"/>
      <c r="TLD37" s="56"/>
      <c r="TLE37" s="56"/>
      <c r="TLF37" s="56"/>
      <c r="TLG37" s="56"/>
      <c r="TLH37" s="56"/>
      <c r="TLI37" s="56"/>
      <c r="TLJ37" s="56"/>
      <c r="TLK37" s="56"/>
      <c r="TLL37" s="56"/>
      <c r="TLM37" s="56"/>
      <c r="TLN37" s="56"/>
      <c r="TLO37" s="56"/>
      <c r="TLP37" s="56"/>
      <c r="TLQ37" s="56"/>
      <c r="TLR37" s="56"/>
      <c r="TLS37" s="56"/>
      <c r="TLT37" s="56"/>
      <c r="TLU37" s="56"/>
      <c r="TLV37" s="56"/>
      <c r="TLW37" s="56"/>
      <c r="TLX37" s="56"/>
      <c r="TLY37" s="56"/>
      <c r="TLZ37" s="56"/>
      <c r="TMA37" s="56"/>
      <c r="TMB37" s="56"/>
      <c r="TMC37" s="56"/>
      <c r="TMD37" s="56"/>
      <c r="TME37" s="56"/>
      <c r="TMF37" s="56"/>
      <c r="TMG37" s="56"/>
      <c r="TMH37" s="56"/>
      <c r="TMI37" s="56"/>
      <c r="TMJ37" s="56"/>
      <c r="TMK37" s="56"/>
      <c r="TML37" s="56"/>
      <c r="TMM37" s="56"/>
      <c r="TMN37" s="56"/>
      <c r="TMO37" s="56"/>
      <c r="TMP37" s="56"/>
      <c r="TMQ37" s="56"/>
      <c r="TMR37" s="56"/>
      <c r="TMS37" s="56"/>
      <c r="TMT37" s="56"/>
      <c r="TMU37" s="56"/>
      <c r="TMV37" s="56"/>
      <c r="TMW37" s="56"/>
      <c r="TMX37" s="56"/>
      <c r="TMY37" s="56"/>
      <c r="TMZ37" s="56"/>
      <c r="TNA37" s="56"/>
      <c r="TNB37" s="56"/>
      <c r="TNC37" s="56"/>
      <c r="TND37" s="56"/>
      <c r="TNE37" s="56"/>
      <c r="TNF37" s="56"/>
      <c r="TNG37" s="56"/>
      <c r="TNH37" s="56"/>
      <c r="TNI37" s="56"/>
      <c r="TNJ37" s="56"/>
      <c r="TNK37" s="56"/>
      <c r="TNL37" s="56"/>
      <c r="TNM37" s="56"/>
      <c r="TNN37" s="56"/>
      <c r="TNO37" s="56"/>
      <c r="TNP37" s="56"/>
      <c r="TNQ37" s="56"/>
      <c r="TNR37" s="56"/>
      <c r="TNS37" s="56"/>
      <c r="TNT37" s="56"/>
      <c r="TNU37" s="56"/>
      <c r="TNV37" s="56"/>
      <c r="TNW37" s="56"/>
      <c r="TNX37" s="56"/>
      <c r="TNY37" s="56"/>
      <c r="TNZ37" s="56"/>
      <c r="TOA37" s="56"/>
      <c r="TOB37" s="56"/>
      <c r="TOC37" s="56"/>
      <c r="TOD37" s="56"/>
      <c r="TOE37" s="56"/>
      <c r="TOF37" s="56"/>
      <c r="TOG37" s="56"/>
      <c r="TOH37" s="56"/>
      <c r="TOI37" s="56"/>
      <c r="TOJ37" s="56"/>
      <c r="TOK37" s="56"/>
      <c r="TOL37" s="56"/>
      <c r="TOM37" s="56"/>
      <c r="TON37" s="56"/>
      <c r="TOO37" s="56"/>
      <c r="TOP37" s="56"/>
      <c r="TOQ37" s="56"/>
      <c r="TOR37" s="56"/>
      <c r="TOS37" s="56"/>
      <c r="TOT37" s="56"/>
      <c r="TOU37" s="56"/>
      <c r="TOV37" s="56"/>
      <c r="TOW37" s="56"/>
      <c r="TOX37" s="56"/>
      <c r="TOY37" s="56"/>
      <c r="TOZ37" s="56"/>
      <c r="TPA37" s="56"/>
      <c r="TPB37" s="56"/>
      <c r="TPC37" s="56"/>
      <c r="TPD37" s="56"/>
      <c r="TPE37" s="56"/>
      <c r="TPF37" s="56"/>
      <c r="TPG37" s="56"/>
      <c r="TPH37" s="56"/>
      <c r="TPI37" s="56"/>
      <c r="TPJ37" s="56"/>
      <c r="TPK37" s="56"/>
      <c r="TPL37" s="56"/>
      <c r="TPM37" s="56"/>
      <c r="TPN37" s="56"/>
      <c r="TPO37" s="56"/>
      <c r="TPP37" s="56"/>
      <c r="TPQ37" s="56"/>
      <c r="TPR37" s="56"/>
      <c r="TPS37" s="56"/>
      <c r="TPT37" s="56"/>
      <c r="TPU37" s="56"/>
      <c r="TPV37" s="56"/>
      <c r="TPW37" s="56"/>
      <c r="TPX37" s="56"/>
      <c r="TPY37" s="56"/>
      <c r="TPZ37" s="56"/>
      <c r="TQA37" s="56"/>
      <c r="TQB37" s="56"/>
      <c r="TQC37" s="56"/>
      <c r="TQD37" s="56"/>
      <c r="TQE37" s="56"/>
      <c r="TQF37" s="56"/>
      <c r="TQG37" s="56"/>
      <c r="TQH37" s="56"/>
      <c r="TQI37" s="56"/>
      <c r="TQJ37" s="56"/>
      <c r="TQK37" s="56"/>
      <c r="TQL37" s="56"/>
      <c r="TQM37" s="56"/>
      <c r="TQN37" s="56"/>
      <c r="TQO37" s="56"/>
      <c r="TQP37" s="56"/>
      <c r="TQQ37" s="56"/>
      <c r="TQR37" s="56"/>
      <c r="TQS37" s="56"/>
      <c r="TQT37" s="56"/>
      <c r="TQU37" s="56"/>
      <c r="TQV37" s="56"/>
      <c r="TQW37" s="56"/>
      <c r="TQX37" s="56"/>
      <c r="TQY37" s="56"/>
      <c r="TQZ37" s="56"/>
      <c r="TRA37" s="56"/>
      <c r="TRB37" s="56"/>
      <c r="TRC37" s="56"/>
      <c r="TRD37" s="56"/>
      <c r="TRE37" s="56"/>
      <c r="TRF37" s="56"/>
      <c r="TRG37" s="56"/>
      <c r="TRH37" s="56"/>
      <c r="TRI37" s="56"/>
      <c r="TRJ37" s="56"/>
      <c r="TRK37" s="56"/>
      <c r="TRL37" s="56"/>
      <c r="TRM37" s="56"/>
      <c r="TRN37" s="56"/>
      <c r="TRO37" s="56"/>
      <c r="TRP37" s="56"/>
      <c r="TRQ37" s="56"/>
      <c r="TRR37" s="56"/>
      <c r="TRS37" s="56"/>
      <c r="TRT37" s="56"/>
      <c r="TRU37" s="56"/>
      <c r="TRV37" s="56"/>
      <c r="TRW37" s="56"/>
      <c r="TRX37" s="56"/>
      <c r="TRY37" s="56"/>
      <c r="TRZ37" s="56"/>
      <c r="TSA37" s="56"/>
      <c r="TSB37" s="56"/>
      <c r="TSC37" s="56"/>
      <c r="TSD37" s="56"/>
      <c r="TSE37" s="56"/>
      <c r="TSF37" s="56"/>
      <c r="TSG37" s="56"/>
      <c r="TSH37" s="56"/>
      <c r="TSI37" s="56"/>
      <c r="TSJ37" s="56"/>
      <c r="TSK37" s="56"/>
      <c r="TSL37" s="56"/>
      <c r="TSM37" s="56"/>
      <c r="TSN37" s="56"/>
      <c r="TSO37" s="56"/>
      <c r="TSP37" s="56"/>
      <c r="TSQ37" s="56"/>
      <c r="TSR37" s="56"/>
      <c r="TSS37" s="56"/>
      <c r="TST37" s="56"/>
      <c r="TSU37" s="56"/>
      <c r="TSV37" s="56"/>
      <c r="TSW37" s="56"/>
      <c r="TSX37" s="56"/>
      <c r="TSY37" s="56"/>
      <c r="TSZ37" s="56"/>
      <c r="TTA37" s="56"/>
      <c r="TTB37" s="56"/>
      <c r="TTC37" s="56"/>
      <c r="TTD37" s="56"/>
      <c r="TTE37" s="56"/>
      <c r="TTF37" s="56"/>
      <c r="TTG37" s="56"/>
      <c r="TTH37" s="56"/>
      <c r="TTI37" s="56"/>
      <c r="TTJ37" s="56"/>
      <c r="TTK37" s="56"/>
      <c r="TTL37" s="56"/>
      <c r="TTM37" s="56"/>
      <c r="TTN37" s="56"/>
      <c r="TTO37" s="56"/>
      <c r="TTP37" s="56"/>
      <c r="TTQ37" s="56"/>
      <c r="TTR37" s="56"/>
      <c r="TTS37" s="56"/>
      <c r="TTT37" s="56"/>
      <c r="TTU37" s="56"/>
      <c r="TTV37" s="56"/>
      <c r="TTW37" s="56"/>
      <c r="TTX37" s="56"/>
      <c r="TTY37" s="56"/>
      <c r="TTZ37" s="56"/>
      <c r="TUA37" s="56"/>
      <c r="TUB37" s="56"/>
      <c r="TUC37" s="56"/>
      <c r="TUD37" s="56"/>
      <c r="TUE37" s="56"/>
      <c r="TUF37" s="56"/>
      <c r="TUG37" s="56"/>
      <c r="TUH37" s="56"/>
      <c r="TUI37" s="56"/>
      <c r="TUJ37" s="56"/>
      <c r="TUK37" s="56"/>
      <c r="TUL37" s="56"/>
      <c r="TUM37" s="56"/>
      <c r="TUN37" s="56"/>
      <c r="TUO37" s="56"/>
      <c r="TUP37" s="56"/>
      <c r="TUQ37" s="56"/>
      <c r="TUR37" s="56"/>
      <c r="TUS37" s="56"/>
      <c r="TUT37" s="56"/>
      <c r="TUU37" s="56"/>
      <c r="TUV37" s="56"/>
      <c r="TUW37" s="56"/>
      <c r="TUX37" s="56"/>
      <c r="TUY37" s="56"/>
      <c r="TUZ37" s="56"/>
      <c r="TVA37" s="56"/>
      <c r="TVB37" s="56"/>
      <c r="TVC37" s="56"/>
      <c r="TVD37" s="56"/>
      <c r="TVE37" s="56"/>
      <c r="TVF37" s="56"/>
      <c r="TVG37" s="56"/>
      <c r="TVH37" s="56"/>
      <c r="TVI37" s="56"/>
      <c r="TVJ37" s="56"/>
      <c r="TVK37" s="56"/>
      <c r="TVL37" s="56"/>
      <c r="TVM37" s="56"/>
      <c r="TVN37" s="56"/>
      <c r="TVO37" s="56"/>
      <c r="TVP37" s="56"/>
      <c r="TVQ37" s="56"/>
      <c r="TVR37" s="56"/>
      <c r="TVS37" s="56"/>
      <c r="TVT37" s="56"/>
      <c r="TVU37" s="56"/>
      <c r="TVV37" s="56"/>
      <c r="TVW37" s="56"/>
      <c r="TVX37" s="56"/>
      <c r="TVY37" s="56"/>
      <c r="TVZ37" s="56"/>
      <c r="TWA37" s="56"/>
      <c r="TWB37" s="56"/>
      <c r="TWC37" s="56"/>
      <c r="TWD37" s="56"/>
      <c r="TWE37" s="56"/>
      <c r="TWF37" s="56"/>
      <c r="TWG37" s="56"/>
      <c r="TWH37" s="56"/>
      <c r="TWI37" s="56"/>
      <c r="TWJ37" s="56"/>
      <c r="TWK37" s="56"/>
      <c r="TWL37" s="56"/>
      <c r="TWM37" s="56"/>
      <c r="TWN37" s="56"/>
      <c r="TWO37" s="56"/>
      <c r="TWP37" s="56"/>
      <c r="TWQ37" s="56"/>
      <c r="TWR37" s="56"/>
      <c r="TWS37" s="56"/>
      <c r="TWT37" s="56"/>
      <c r="TWU37" s="56"/>
      <c r="TWV37" s="56"/>
      <c r="TWW37" s="56"/>
      <c r="TWX37" s="56"/>
      <c r="TWY37" s="56"/>
      <c r="TWZ37" s="56"/>
      <c r="TXA37" s="56"/>
      <c r="TXB37" s="56"/>
      <c r="TXC37" s="56"/>
      <c r="TXD37" s="56"/>
      <c r="TXE37" s="56"/>
      <c r="TXF37" s="56"/>
      <c r="TXG37" s="56"/>
      <c r="TXH37" s="56"/>
      <c r="TXI37" s="56"/>
      <c r="TXJ37" s="56"/>
      <c r="TXK37" s="56"/>
      <c r="TXL37" s="56"/>
      <c r="TXM37" s="56"/>
      <c r="TXN37" s="56"/>
      <c r="TXO37" s="56"/>
      <c r="TXP37" s="56"/>
      <c r="TXQ37" s="56"/>
      <c r="TXR37" s="56"/>
      <c r="TXS37" s="56"/>
      <c r="TXT37" s="56"/>
      <c r="TXU37" s="56"/>
      <c r="TXV37" s="56"/>
      <c r="TXW37" s="56"/>
      <c r="TXX37" s="56"/>
      <c r="TXY37" s="56"/>
      <c r="TXZ37" s="56"/>
      <c r="TYA37" s="56"/>
      <c r="TYB37" s="56"/>
      <c r="TYC37" s="56"/>
      <c r="TYD37" s="56"/>
      <c r="TYE37" s="56"/>
      <c r="TYF37" s="56"/>
      <c r="TYG37" s="56"/>
      <c r="TYH37" s="56"/>
      <c r="TYI37" s="56"/>
      <c r="TYJ37" s="56"/>
      <c r="TYK37" s="56"/>
      <c r="TYL37" s="56"/>
      <c r="TYM37" s="56"/>
      <c r="TYN37" s="56"/>
      <c r="TYO37" s="56"/>
      <c r="TYP37" s="56"/>
      <c r="TYQ37" s="56"/>
      <c r="TYR37" s="56"/>
      <c r="TYS37" s="56"/>
      <c r="TYT37" s="56"/>
      <c r="TYU37" s="56"/>
      <c r="TYV37" s="56"/>
      <c r="TYW37" s="56"/>
      <c r="TYX37" s="56"/>
      <c r="TYY37" s="56"/>
      <c r="TYZ37" s="56"/>
      <c r="TZA37" s="56"/>
      <c r="TZB37" s="56"/>
      <c r="TZC37" s="56"/>
      <c r="TZD37" s="56"/>
      <c r="TZE37" s="56"/>
      <c r="TZF37" s="56"/>
      <c r="TZG37" s="56"/>
      <c r="TZH37" s="56"/>
      <c r="TZI37" s="56"/>
      <c r="TZJ37" s="56"/>
      <c r="TZK37" s="56"/>
      <c r="TZL37" s="56"/>
      <c r="TZM37" s="56"/>
      <c r="TZN37" s="56"/>
      <c r="TZO37" s="56"/>
      <c r="TZP37" s="56"/>
      <c r="TZQ37" s="56"/>
      <c r="TZR37" s="56"/>
      <c r="TZS37" s="56"/>
      <c r="TZT37" s="56"/>
      <c r="TZU37" s="56"/>
      <c r="TZV37" s="56"/>
      <c r="TZW37" s="56"/>
      <c r="TZX37" s="56"/>
      <c r="TZY37" s="56"/>
      <c r="TZZ37" s="56"/>
      <c r="UAA37" s="56"/>
      <c r="UAB37" s="56"/>
      <c r="UAC37" s="56"/>
      <c r="UAD37" s="56"/>
      <c r="UAE37" s="56"/>
      <c r="UAF37" s="56"/>
      <c r="UAG37" s="56"/>
      <c r="UAH37" s="56"/>
      <c r="UAI37" s="56"/>
      <c r="UAJ37" s="56"/>
      <c r="UAK37" s="56"/>
      <c r="UAL37" s="56"/>
      <c r="UAM37" s="56"/>
      <c r="UAN37" s="56"/>
      <c r="UAO37" s="56"/>
      <c r="UAP37" s="56"/>
      <c r="UAQ37" s="56"/>
      <c r="UAR37" s="56"/>
      <c r="UAS37" s="56"/>
      <c r="UAT37" s="56"/>
      <c r="UAU37" s="56"/>
      <c r="UAV37" s="56"/>
      <c r="UAW37" s="56"/>
      <c r="UAX37" s="56"/>
      <c r="UAY37" s="56"/>
      <c r="UAZ37" s="56"/>
      <c r="UBA37" s="56"/>
      <c r="UBB37" s="56"/>
      <c r="UBC37" s="56"/>
      <c r="UBD37" s="56"/>
      <c r="UBE37" s="56"/>
      <c r="UBF37" s="56"/>
      <c r="UBG37" s="56"/>
      <c r="UBH37" s="56"/>
      <c r="UBI37" s="56"/>
      <c r="UBJ37" s="56"/>
      <c r="UBK37" s="56"/>
      <c r="UBL37" s="56"/>
      <c r="UBM37" s="56"/>
      <c r="UBN37" s="56"/>
      <c r="UBO37" s="56"/>
      <c r="UBP37" s="56"/>
      <c r="UBQ37" s="56"/>
      <c r="UBR37" s="56"/>
      <c r="UBS37" s="56"/>
      <c r="UBT37" s="56"/>
      <c r="UBU37" s="56"/>
      <c r="UBV37" s="56"/>
      <c r="UBW37" s="56"/>
      <c r="UBX37" s="56"/>
      <c r="UBY37" s="56"/>
      <c r="UBZ37" s="56"/>
      <c r="UCA37" s="56"/>
      <c r="UCB37" s="56"/>
      <c r="UCC37" s="56"/>
      <c r="UCD37" s="56"/>
      <c r="UCE37" s="56"/>
      <c r="UCF37" s="56"/>
      <c r="UCG37" s="56"/>
      <c r="UCH37" s="56"/>
      <c r="UCI37" s="56"/>
      <c r="UCJ37" s="56"/>
      <c r="UCK37" s="56"/>
      <c r="UCL37" s="56"/>
      <c r="UCM37" s="56"/>
      <c r="UCN37" s="56"/>
      <c r="UCO37" s="56"/>
      <c r="UCP37" s="56"/>
      <c r="UCQ37" s="56"/>
      <c r="UCR37" s="56"/>
      <c r="UCS37" s="56"/>
      <c r="UCT37" s="56"/>
      <c r="UCU37" s="56"/>
      <c r="UCV37" s="56"/>
      <c r="UCW37" s="56"/>
      <c r="UCX37" s="56"/>
      <c r="UCY37" s="56"/>
      <c r="UCZ37" s="56"/>
      <c r="UDA37" s="56"/>
      <c r="UDB37" s="56"/>
      <c r="UDC37" s="56"/>
      <c r="UDD37" s="56"/>
      <c r="UDE37" s="56"/>
      <c r="UDF37" s="56"/>
      <c r="UDG37" s="56"/>
      <c r="UDH37" s="56"/>
      <c r="UDI37" s="56"/>
      <c r="UDJ37" s="56"/>
      <c r="UDK37" s="56"/>
      <c r="UDL37" s="56"/>
      <c r="UDM37" s="56"/>
      <c r="UDN37" s="56"/>
      <c r="UDO37" s="56"/>
      <c r="UDP37" s="56"/>
      <c r="UDQ37" s="56"/>
      <c r="UDR37" s="56"/>
      <c r="UDS37" s="56"/>
      <c r="UDT37" s="56"/>
      <c r="UDU37" s="56"/>
      <c r="UDV37" s="56"/>
      <c r="UDW37" s="56"/>
      <c r="UDX37" s="56"/>
      <c r="UDY37" s="56"/>
      <c r="UDZ37" s="56"/>
      <c r="UEA37" s="56"/>
      <c r="UEB37" s="56"/>
      <c r="UEC37" s="56"/>
      <c r="UED37" s="56"/>
      <c r="UEE37" s="56"/>
      <c r="UEF37" s="56"/>
      <c r="UEG37" s="56"/>
      <c r="UEH37" s="56"/>
      <c r="UEI37" s="56"/>
      <c r="UEJ37" s="56"/>
      <c r="UEK37" s="56"/>
      <c r="UEL37" s="56"/>
      <c r="UEM37" s="56"/>
      <c r="UEN37" s="56"/>
      <c r="UEO37" s="56"/>
      <c r="UEP37" s="56"/>
      <c r="UEQ37" s="56"/>
      <c r="UER37" s="56"/>
      <c r="UES37" s="56"/>
      <c r="UET37" s="56"/>
      <c r="UEU37" s="56"/>
      <c r="UEV37" s="56"/>
      <c r="UEW37" s="56"/>
      <c r="UEX37" s="56"/>
      <c r="UEY37" s="56"/>
      <c r="UEZ37" s="56"/>
      <c r="UFA37" s="56"/>
      <c r="UFB37" s="56"/>
      <c r="UFC37" s="56"/>
      <c r="UFD37" s="56"/>
      <c r="UFE37" s="56"/>
      <c r="UFF37" s="56"/>
      <c r="UFG37" s="56"/>
      <c r="UFH37" s="56"/>
      <c r="UFI37" s="56"/>
      <c r="UFJ37" s="56"/>
      <c r="UFK37" s="56"/>
      <c r="UFL37" s="56"/>
      <c r="UFM37" s="56"/>
      <c r="UFN37" s="56"/>
      <c r="UFO37" s="56"/>
      <c r="UFP37" s="56"/>
      <c r="UFQ37" s="56"/>
      <c r="UFR37" s="56"/>
      <c r="UFS37" s="56"/>
      <c r="UFT37" s="56"/>
      <c r="UFU37" s="56"/>
      <c r="UFV37" s="56"/>
      <c r="UFW37" s="56"/>
      <c r="UFX37" s="56"/>
      <c r="UFY37" s="56"/>
      <c r="UFZ37" s="56"/>
      <c r="UGA37" s="56"/>
      <c r="UGB37" s="56"/>
      <c r="UGC37" s="56"/>
      <c r="UGD37" s="56"/>
      <c r="UGE37" s="56"/>
      <c r="UGF37" s="56"/>
      <c r="UGG37" s="56"/>
      <c r="UGH37" s="56"/>
      <c r="UGI37" s="56"/>
      <c r="UGJ37" s="56"/>
      <c r="UGK37" s="56"/>
      <c r="UGL37" s="56"/>
      <c r="UGM37" s="56"/>
      <c r="UGN37" s="56"/>
      <c r="UGO37" s="56"/>
      <c r="UGP37" s="56"/>
      <c r="UGQ37" s="56"/>
      <c r="UGR37" s="56"/>
      <c r="UGS37" s="56"/>
      <c r="UGT37" s="56"/>
      <c r="UGU37" s="56"/>
      <c r="UGV37" s="56"/>
      <c r="UGW37" s="56"/>
      <c r="UGX37" s="56"/>
      <c r="UGY37" s="56"/>
      <c r="UGZ37" s="56"/>
      <c r="UHA37" s="56"/>
      <c r="UHB37" s="56"/>
      <c r="UHC37" s="56"/>
      <c r="UHD37" s="56"/>
      <c r="UHE37" s="56"/>
      <c r="UHF37" s="56"/>
      <c r="UHG37" s="56"/>
      <c r="UHH37" s="56"/>
      <c r="UHI37" s="56"/>
      <c r="UHJ37" s="56"/>
      <c r="UHK37" s="56"/>
      <c r="UHL37" s="56"/>
      <c r="UHM37" s="56"/>
      <c r="UHN37" s="56"/>
      <c r="UHO37" s="56"/>
      <c r="UHP37" s="56"/>
      <c r="UHQ37" s="56"/>
      <c r="UHR37" s="56"/>
      <c r="UHS37" s="56"/>
      <c r="UHT37" s="56"/>
      <c r="UHU37" s="56"/>
      <c r="UHV37" s="56"/>
      <c r="UHW37" s="56"/>
      <c r="UHX37" s="56"/>
      <c r="UHY37" s="56"/>
      <c r="UHZ37" s="56"/>
      <c r="UIA37" s="56"/>
      <c r="UIB37" s="56"/>
      <c r="UIC37" s="56"/>
      <c r="UID37" s="56"/>
      <c r="UIE37" s="56"/>
      <c r="UIF37" s="56"/>
      <c r="UIG37" s="56"/>
      <c r="UIH37" s="56"/>
      <c r="UII37" s="56"/>
      <c r="UIJ37" s="56"/>
      <c r="UIK37" s="56"/>
      <c r="UIL37" s="56"/>
      <c r="UIM37" s="56"/>
      <c r="UIN37" s="56"/>
      <c r="UIO37" s="56"/>
      <c r="UIP37" s="56"/>
      <c r="UIQ37" s="56"/>
      <c r="UIR37" s="56"/>
      <c r="UIS37" s="56"/>
      <c r="UIT37" s="56"/>
      <c r="UIU37" s="56"/>
      <c r="UIV37" s="56"/>
      <c r="UIW37" s="56"/>
      <c r="UIX37" s="56"/>
      <c r="UIY37" s="56"/>
      <c r="UIZ37" s="56"/>
      <c r="UJA37" s="56"/>
      <c r="UJB37" s="56"/>
      <c r="UJC37" s="56"/>
      <c r="UJD37" s="56"/>
      <c r="UJE37" s="56"/>
      <c r="UJF37" s="56"/>
      <c r="UJG37" s="56"/>
      <c r="UJH37" s="56"/>
      <c r="UJI37" s="56"/>
      <c r="UJJ37" s="56"/>
      <c r="UJK37" s="56"/>
      <c r="UJL37" s="56"/>
      <c r="UJM37" s="56"/>
      <c r="UJN37" s="56"/>
      <c r="UJO37" s="56"/>
      <c r="UJP37" s="56"/>
      <c r="UJQ37" s="56"/>
      <c r="UJR37" s="56"/>
      <c r="UJS37" s="56"/>
      <c r="UJT37" s="56"/>
      <c r="UJU37" s="56"/>
      <c r="UJV37" s="56"/>
      <c r="UJW37" s="56"/>
      <c r="UJX37" s="56"/>
      <c r="UJY37" s="56"/>
      <c r="UJZ37" s="56"/>
      <c r="UKA37" s="56"/>
      <c r="UKB37" s="56"/>
      <c r="UKC37" s="56"/>
      <c r="UKD37" s="56"/>
      <c r="UKE37" s="56"/>
      <c r="UKF37" s="56"/>
      <c r="UKG37" s="56"/>
      <c r="UKH37" s="56"/>
      <c r="UKI37" s="56"/>
      <c r="UKJ37" s="56"/>
      <c r="UKK37" s="56"/>
      <c r="UKL37" s="56"/>
      <c r="UKM37" s="56"/>
      <c r="UKN37" s="56"/>
      <c r="UKO37" s="56"/>
      <c r="UKP37" s="56"/>
      <c r="UKQ37" s="56"/>
      <c r="UKR37" s="56"/>
      <c r="UKS37" s="56"/>
      <c r="UKT37" s="56"/>
      <c r="UKU37" s="56"/>
      <c r="UKV37" s="56"/>
      <c r="UKW37" s="56"/>
      <c r="UKX37" s="56"/>
      <c r="UKY37" s="56"/>
      <c r="UKZ37" s="56"/>
      <c r="ULA37" s="56"/>
      <c r="ULB37" s="56"/>
      <c r="ULC37" s="56"/>
      <c r="ULD37" s="56"/>
      <c r="ULE37" s="56"/>
      <c r="ULF37" s="56"/>
      <c r="ULG37" s="56"/>
      <c r="ULH37" s="56"/>
      <c r="ULI37" s="56"/>
      <c r="ULJ37" s="56"/>
      <c r="ULK37" s="56"/>
      <c r="ULL37" s="56"/>
      <c r="ULM37" s="56"/>
      <c r="ULN37" s="56"/>
      <c r="ULO37" s="56"/>
      <c r="ULP37" s="56"/>
      <c r="ULQ37" s="56"/>
      <c r="ULR37" s="56"/>
      <c r="ULS37" s="56"/>
      <c r="ULT37" s="56"/>
      <c r="ULU37" s="56"/>
      <c r="ULV37" s="56"/>
      <c r="ULW37" s="56"/>
      <c r="ULX37" s="56"/>
      <c r="ULY37" s="56"/>
      <c r="ULZ37" s="56"/>
      <c r="UMA37" s="56"/>
      <c r="UMB37" s="56"/>
      <c r="UMC37" s="56"/>
      <c r="UMD37" s="56"/>
      <c r="UME37" s="56"/>
      <c r="UMF37" s="56"/>
      <c r="UMG37" s="56"/>
      <c r="UMH37" s="56"/>
      <c r="UMI37" s="56"/>
      <c r="UMJ37" s="56"/>
      <c r="UMK37" s="56"/>
      <c r="UML37" s="56"/>
      <c r="UMM37" s="56"/>
      <c r="UMN37" s="56"/>
      <c r="UMO37" s="56"/>
      <c r="UMP37" s="56"/>
      <c r="UMQ37" s="56"/>
      <c r="UMR37" s="56"/>
      <c r="UMS37" s="56"/>
      <c r="UMT37" s="56"/>
      <c r="UMU37" s="56"/>
      <c r="UMV37" s="56"/>
      <c r="UMW37" s="56"/>
      <c r="UMX37" s="56"/>
      <c r="UMY37" s="56"/>
      <c r="UMZ37" s="56"/>
      <c r="UNA37" s="56"/>
      <c r="UNB37" s="56"/>
      <c r="UNC37" s="56"/>
      <c r="UND37" s="56"/>
      <c r="UNE37" s="56"/>
      <c r="UNF37" s="56"/>
      <c r="UNG37" s="56"/>
      <c r="UNH37" s="56"/>
      <c r="UNI37" s="56"/>
      <c r="UNJ37" s="56"/>
      <c r="UNK37" s="56"/>
      <c r="UNL37" s="56"/>
      <c r="UNM37" s="56"/>
      <c r="UNN37" s="56"/>
      <c r="UNO37" s="56"/>
      <c r="UNP37" s="56"/>
      <c r="UNQ37" s="56"/>
      <c r="UNR37" s="56"/>
      <c r="UNS37" s="56"/>
      <c r="UNT37" s="56"/>
      <c r="UNU37" s="56"/>
      <c r="UNV37" s="56"/>
      <c r="UNW37" s="56"/>
      <c r="UNX37" s="56"/>
      <c r="UNY37" s="56"/>
      <c r="UNZ37" s="56"/>
      <c r="UOA37" s="56"/>
      <c r="UOB37" s="56"/>
      <c r="UOC37" s="56"/>
      <c r="UOD37" s="56"/>
      <c r="UOE37" s="56"/>
      <c r="UOF37" s="56"/>
      <c r="UOG37" s="56"/>
      <c r="UOH37" s="56"/>
      <c r="UOI37" s="56"/>
      <c r="UOJ37" s="56"/>
      <c r="UOK37" s="56"/>
      <c r="UOL37" s="56"/>
      <c r="UOM37" s="56"/>
      <c r="UON37" s="56"/>
      <c r="UOO37" s="56"/>
      <c r="UOP37" s="56"/>
      <c r="UOQ37" s="56"/>
      <c r="UOR37" s="56"/>
      <c r="UOS37" s="56"/>
      <c r="UOT37" s="56"/>
      <c r="UOU37" s="56"/>
      <c r="UOV37" s="56"/>
      <c r="UOW37" s="56"/>
      <c r="UOX37" s="56"/>
      <c r="UOY37" s="56"/>
      <c r="UOZ37" s="56"/>
      <c r="UPA37" s="56"/>
      <c r="UPB37" s="56"/>
      <c r="UPC37" s="56"/>
      <c r="UPD37" s="56"/>
      <c r="UPE37" s="56"/>
      <c r="UPF37" s="56"/>
      <c r="UPG37" s="56"/>
      <c r="UPH37" s="56"/>
      <c r="UPI37" s="56"/>
      <c r="UPJ37" s="56"/>
      <c r="UPK37" s="56"/>
      <c r="UPL37" s="56"/>
      <c r="UPM37" s="56"/>
      <c r="UPN37" s="56"/>
      <c r="UPO37" s="56"/>
      <c r="UPP37" s="56"/>
      <c r="UPQ37" s="56"/>
      <c r="UPR37" s="56"/>
      <c r="UPS37" s="56"/>
      <c r="UPT37" s="56"/>
      <c r="UPU37" s="56"/>
      <c r="UPV37" s="56"/>
      <c r="UPW37" s="56"/>
      <c r="UPX37" s="56"/>
      <c r="UPY37" s="56"/>
      <c r="UPZ37" s="56"/>
      <c r="UQA37" s="56"/>
      <c r="UQB37" s="56"/>
      <c r="UQC37" s="56"/>
      <c r="UQD37" s="56"/>
      <c r="UQE37" s="56"/>
      <c r="UQF37" s="56"/>
      <c r="UQG37" s="56"/>
      <c r="UQH37" s="56"/>
      <c r="UQI37" s="56"/>
      <c r="UQJ37" s="56"/>
      <c r="UQK37" s="56"/>
      <c r="UQL37" s="56"/>
      <c r="UQM37" s="56"/>
      <c r="UQN37" s="56"/>
      <c r="UQO37" s="56"/>
      <c r="UQP37" s="56"/>
      <c r="UQQ37" s="56"/>
      <c r="UQR37" s="56"/>
      <c r="UQS37" s="56"/>
      <c r="UQT37" s="56"/>
      <c r="UQU37" s="56"/>
      <c r="UQV37" s="56"/>
      <c r="UQW37" s="56"/>
      <c r="UQX37" s="56"/>
      <c r="UQY37" s="56"/>
      <c r="UQZ37" s="56"/>
      <c r="URA37" s="56"/>
      <c r="URB37" s="56"/>
      <c r="URC37" s="56"/>
      <c r="URD37" s="56"/>
      <c r="URE37" s="56"/>
      <c r="URF37" s="56"/>
      <c r="URG37" s="56"/>
      <c r="URH37" s="56"/>
      <c r="URI37" s="56"/>
      <c r="URJ37" s="56"/>
      <c r="URK37" s="56"/>
      <c r="URL37" s="56"/>
      <c r="URM37" s="56"/>
      <c r="URN37" s="56"/>
      <c r="URO37" s="56"/>
      <c r="URP37" s="56"/>
      <c r="URQ37" s="56"/>
      <c r="URR37" s="56"/>
      <c r="URS37" s="56"/>
      <c r="URT37" s="56"/>
      <c r="URU37" s="56"/>
      <c r="URV37" s="56"/>
      <c r="URW37" s="56"/>
      <c r="URX37" s="56"/>
      <c r="URY37" s="56"/>
      <c r="URZ37" s="56"/>
      <c r="USA37" s="56"/>
      <c r="USB37" s="56"/>
      <c r="USC37" s="56"/>
      <c r="USD37" s="56"/>
      <c r="USE37" s="56"/>
      <c r="USF37" s="56"/>
      <c r="USG37" s="56"/>
      <c r="USH37" s="56"/>
      <c r="USI37" s="56"/>
      <c r="USJ37" s="56"/>
      <c r="USK37" s="56"/>
      <c r="USL37" s="56"/>
      <c r="USM37" s="56"/>
      <c r="USN37" s="56"/>
      <c r="USO37" s="56"/>
      <c r="USP37" s="56"/>
      <c r="USQ37" s="56"/>
      <c r="USR37" s="56"/>
      <c r="USS37" s="56"/>
      <c r="UST37" s="56"/>
      <c r="USU37" s="56"/>
      <c r="USV37" s="56"/>
      <c r="USW37" s="56"/>
      <c r="USX37" s="56"/>
      <c r="USY37" s="56"/>
      <c r="USZ37" s="56"/>
      <c r="UTA37" s="56"/>
      <c r="UTB37" s="56"/>
      <c r="UTC37" s="56"/>
      <c r="UTD37" s="56"/>
      <c r="UTE37" s="56"/>
      <c r="UTF37" s="56"/>
      <c r="UTG37" s="56"/>
      <c r="UTH37" s="56"/>
      <c r="UTI37" s="56"/>
      <c r="UTJ37" s="56"/>
      <c r="UTK37" s="56"/>
      <c r="UTL37" s="56"/>
      <c r="UTM37" s="56"/>
      <c r="UTN37" s="56"/>
      <c r="UTO37" s="56"/>
      <c r="UTP37" s="56"/>
      <c r="UTQ37" s="56"/>
      <c r="UTR37" s="56"/>
      <c r="UTS37" s="56"/>
      <c r="UTT37" s="56"/>
      <c r="UTU37" s="56"/>
      <c r="UTV37" s="56"/>
      <c r="UTW37" s="56"/>
      <c r="UTX37" s="56"/>
      <c r="UTY37" s="56"/>
      <c r="UTZ37" s="56"/>
      <c r="UUA37" s="56"/>
      <c r="UUB37" s="56"/>
      <c r="UUC37" s="56"/>
      <c r="UUD37" s="56"/>
      <c r="UUE37" s="56"/>
      <c r="UUF37" s="56"/>
      <c r="UUG37" s="56"/>
      <c r="UUH37" s="56"/>
      <c r="UUI37" s="56"/>
      <c r="UUJ37" s="56"/>
      <c r="UUK37" s="56"/>
      <c r="UUL37" s="56"/>
      <c r="UUM37" s="56"/>
      <c r="UUN37" s="56"/>
      <c r="UUO37" s="56"/>
      <c r="UUP37" s="56"/>
      <c r="UUQ37" s="56"/>
      <c r="UUR37" s="56"/>
      <c r="UUS37" s="56"/>
      <c r="UUT37" s="56"/>
      <c r="UUU37" s="56"/>
      <c r="UUV37" s="56"/>
      <c r="UUW37" s="56"/>
      <c r="UUX37" s="56"/>
      <c r="UUY37" s="56"/>
      <c r="UUZ37" s="56"/>
      <c r="UVA37" s="56"/>
      <c r="UVB37" s="56"/>
      <c r="UVC37" s="56"/>
      <c r="UVD37" s="56"/>
      <c r="UVE37" s="56"/>
      <c r="UVF37" s="56"/>
      <c r="UVG37" s="56"/>
      <c r="UVH37" s="56"/>
      <c r="UVI37" s="56"/>
      <c r="UVJ37" s="56"/>
      <c r="UVK37" s="56"/>
      <c r="UVL37" s="56"/>
      <c r="UVM37" s="56"/>
      <c r="UVN37" s="56"/>
      <c r="UVO37" s="56"/>
      <c r="UVP37" s="56"/>
      <c r="UVQ37" s="56"/>
      <c r="UVR37" s="56"/>
      <c r="UVS37" s="56"/>
      <c r="UVT37" s="56"/>
      <c r="UVU37" s="56"/>
      <c r="UVV37" s="56"/>
      <c r="UVW37" s="56"/>
      <c r="UVX37" s="56"/>
      <c r="UVY37" s="56"/>
      <c r="UVZ37" s="56"/>
      <c r="UWA37" s="56"/>
      <c r="UWB37" s="56"/>
      <c r="UWC37" s="56"/>
      <c r="UWD37" s="56"/>
      <c r="UWE37" s="56"/>
      <c r="UWF37" s="56"/>
      <c r="UWG37" s="56"/>
      <c r="UWH37" s="56"/>
      <c r="UWI37" s="56"/>
      <c r="UWJ37" s="56"/>
      <c r="UWK37" s="56"/>
      <c r="UWL37" s="56"/>
      <c r="UWM37" s="56"/>
      <c r="UWN37" s="56"/>
      <c r="UWO37" s="56"/>
      <c r="UWP37" s="56"/>
      <c r="UWQ37" s="56"/>
      <c r="UWR37" s="56"/>
      <c r="UWS37" s="56"/>
      <c r="UWT37" s="56"/>
      <c r="UWU37" s="56"/>
      <c r="UWV37" s="56"/>
      <c r="UWW37" s="56"/>
      <c r="UWX37" s="56"/>
      <c r="UWY37" s="56"/>
      <c r="UWZ37" s="56"/>
      <c r="UXA37" s="56"/>
      <c r="UXB37" s="56"/>
      <c r="UXC37" s="56"/>
      <c r="UXD37" s="56"/>
      <c r="UXE37" s="56"/>
      <c r="UXF37" s="56"/>
      <c r="UXG37" s="56"/>
      <c r="UXH37" s="56"/>
      <c r="UXI37" s="56"/>
      <c r="UXJ37" s="56"/>
      <c r="UXK37" s="56"/>
      <c r="UXL37" s="56"/>
      <c r="UXM37" s="56"/>
      <c r="UXN37" s="56"/>
      <c r="UXO37" s="56"/>
      <c r="UXP37" s="56"/>
      <c r="UXQ37" s="56"/>
      <c r="UXR37" s="56"/>
      <c r="UXS37" s="56"/>
      <c r="UXT37" s="56"/>
      <c r="UXU37" s="56"/>
      <c r="UXV37" s="56"/>
      <c r="UXW37" s="56"/>
      <c r="UXX37" s="56"/>
      <c r="UXY37" s="56"/>
      <c r="UXZ37" s="56"/>
      <c r="UYA37" s="56"/>
      <c r="UYB37" s="56"/>
      <c r="UYC37" s="56"/>
      <c r="UYD37" s="56"/>
      <c r="UYE37" s="56"/>
      <c r="UYF37" s="56"/>
      <c r="UYG37" s="56"/>
      <c r="UYH37" s="56"/>
      <c r="UYI37" s="56"/>
      <c r="UYJ37" s="56"/>
      <c r="UYK37" s="56"/>
      <c r="UYL37" s="56"/>
      <c r="UYM37" s="56"/>
      <c r="UYN37" s="56"/>
      <c r="UYO37" s="56"/>
      <c r="UYP37" s="56"/>
      <c r="UYQ37" s="56"/>
      <c r="UYR37" s="56"/>
      <c r="UYS37" s="56"/>
      <c r="UYT37" s="56"/>
      <c r="UYU37" s="56"/>
      <c r="UYV37" s="56"/>
      <c r="UYW37" s="56"/>
      <c r="UYX37" s="56"/>
      <c r="UYY37" s="56"/>
      <c r="UYZ37" s="56"/>
      <c r="UZA37" s="56"/>
      <c r="UZB37" s="56"/>
      <c r="UZC37" s="56"/>
      <c r="UZD37" s="56"/>
      <c r="UZE37" s="56"/>
      <c r="UZF37" s="56"/>
      <c r="UZG37" s="56"/>
      <c r="UZH37" s="56"/>
      <c r="UZI37" s="56"/>
      <c r="UZJ37" s="56"/>
      <c r="UZK37" s="56"/>
      <c r="UZL37" s="56"/>
      <c r="UZM37" s="56"/>
      <c r="UZN37" s="56"/>
      <c r="UZO37" s="56"/>
      <c r="UZP37" s="56"/>
      <c r="UZQ37" s="56"/>
      <c r="UZR37" s="56"/>
      <c r="UZS37" s="56"/>
      <c r="UZT37" s="56"/>
      <c r="UZU37" s="56"/>
      <c r="UZV37" s="56"/>
      <c r="UZW37" s="56"/>
      <c r="UZX37" s="56"/>
      <c r="UZY37" s="56"/>
      <c r="UZZ37" s="56"/>
      <c r="VAA37" s="56"/>
      <c r="VAB37" s="56"/>
      <c r="VAC37" s="56"/>
      <c r="VAD37" s="56"/>
      <c r="VAE37" s="56"/>
      <c r="VAF37" s="56"/>
      <c r="VAG37" s="56"/>
      <c r="VAH37" s="56"/>
      <c r="VAI37" s="56"/>
      <c r="VAJ37" s="56"/>
      <c r="VAK37" s="56"/>
      <c r="VAL37" s="56"/>
      <c r="VAM37" s="56"/>
      <c r="VAN37" s="56"/>
      <c r="VAO37" s="56"/>
      <c r="VAP37" s="56"/>
      <c r="VAQ37" s="56"/>
      <c r="VAR37" s="56"/>
      <c r="VAS37" s="56"/>
      <c r="VAT37" s="56"/>
      <c r="VAU37" s="56"/>
      <c r="VAV37" s="56"/>
      <c r="VAW37" s="56"/>
      <c r="VAX37" s="56"/>
      <c r="VAY37" s="56"/>
      <c r="VAZ37" s="56"/>
      <c r="VBA37" s="56"/>
      <c r="VBB37" s="56"/>
      <c r="VBC37" s="56"/>
      <c r="VBD37" s="56"/>
      <c r="VBE37" s="56"/>
      <c r="VBF37" s="56"/>
      <c r="VBG37" s="56"/>
      <c r="VBH37" s="56"/>
      <c r="VBI37" s="56"/>
      <c r="VBJ37" s="56"/>
      <c r="VBK37" s="56"/>
      <c r="VBL37" s="56"/>
      <c r="VBM37" s="56"/>
      <c r="VBN37" s="56"/>
      <c r="VBO37" s="56"/>
      <c r="VBP37" s="56"/>
      <c r="VBQ37" s="56"/>
      <c r="VBR37" s="56"/>
      <c r="VBS37" s="56"/>
      <c r="VBT37" s="56"/>
      <c r="VBU37" s="56"/>
      <c r="VBV37" s="56"/>
      <c r="VBW37" s="56"/>
      <c r="VBX37" s="56"/>
      <c r="VBY37" s="56"/>
      <c r="VBZ37" s="56"/>
      <c r="VCA37" s="56"/>
      <c r="VCB37" s="56"/>
      <c r="VCC37" s="56"/>
      <c r="VCD37" s="56"/>
      <c r="VCE37" s="56"/>
      <c r="VCF37" s="56"/>
      <c r="VCG37" s="56"/>
      <c r="VCH37" s="56"/>
      <c r="VCI37" s="56"/>
      <c r="VCJ37" s="56"/>
      <c r="VCK37" s="56"/>
      <c r="VCL37" s="56"/>
      <c r="VCM37" s="56"/>
      <c r="VCN37" s="56"/>
      <c r="VCO37" s="56"/>
      <c r="VCP37" s="56"/>
      <c r="VCQ37" s="56"/>
      <c r="VCR37" s="56"/>
      <c r="VCS37" s="56"/>
      <c r="VCT37" s="56"/>
      <c r="VCU37" s="56"/>
      <c r="VCV37" s="56"/>
      <c r="VCW37" s="56"/>
      <c r="VCX37" s="56"/>
      <c r="VCY37" s="56"/>
      <c r="VCZ37" s="56"/>
      <c r="VDA37" s="56"/>
      <c r="VDB37" s="56"/>
      <c r="VDC37" s="56"/>
      <c r="VDD37" s="56"/>
      <c r="VDE37" s="56"/>
      <c r="VDF37" s="56"/>
      <c r="VDG37" s="56"/>
      <c r="VDH37" s="56"/>
      <c r="VDI37" s="56"/>
      <c r="VDJ37" s="56"/>
      <c r="VDK37" s="56"/>
      <c r="VDL37" s="56"/>
      <c r="VDM37" s="56"/>
      <c r="VDN37" s="56"/>
      <c r="VDO37" s="56"/>
      <c r="VDP37" s="56"/>
      <c r="VDQ37" s="56"/>
      <c r="VDR37" s="56"/>
      <c r="VDS37" s="56"/>
      <c r="VDT37" s="56"/>
      <c r="VDU37" s="56"/>
      <c r="VDV37" s="56"/>
      <c r="VDW37" s="56"/>
      <c r="VDX37" s="56"/>
      <c r="VDY37" s="56"/>
      <c r="VDZ37" s="56"/>
      <c r="VEA37" s="56"/>
      <c r="VEB37" s="56"/>
      <c r="VEC37" s="56"/>
      <c r="VED37" s="56"/>
      <c r="VEE37" s="56"/>
      <c r="VEF37" s="56"/>
      <c r="VEG37" s="56"/>
      <c r="VEH37" s="56"/>
      <c r="VEI37" s="56"/>
      <c r="VEJ37" s="56"/>
      <c r="VEK37" s="56"/>
      <c r="VEL37" s="56"/>
      <c r="VEM37" s="56"/>
      <c r="VEN37" s="56"/>
      <c r="VEO37" s="56"/>
      <c r="VEP37" s="56"/>
      <c r="VEQ37" s="56"/>
      <c r="VER37" s="56"/>
      <c r="VES37" s="56"/>
      <c r="VET37" s="56"/>
      <c r="VEU37" s="56"/>
      <c r="VEV37" s="56"/>
      <c r="VEW37" s="56"/>
      <c r="VEX37" s="56"/>
      <c r="VEY37" s="56"/>
      <c r="VEZ37" s="56"/>
      <c r="VFA37" s="56"/>
      <c r="VFB37" s="56"/>
      <c r="VFC37" s="56"/>
      <c r="VFD37" s="56"/>
      <c r="VFE37" s="56"/>
      <c r="VFF37" s="56"/>
      <c r="VFG37" s="56"/>
      <c r="VFH37" s="56"/>
      <c r="VFI37" s="56"/>
      <c r="VFJ37" s="56"/>
      <c r="VFK37" s="56"/>
      <c r="VFL37" s="56"/>
      <c r="VFM37" s="56"/>
      <c r="VFN37" s="56"/>
      <c r="VFO37" s="56"/>
      <c r="VFP37" s="56"/>
      <c r="VFQ37" s="56"/>
      <c r="VFR37" s="56"/>
      <c r="VFS37" s="56"/>
      <c r="VFT37" s="56"/>
      <c r="VFU37" s="56"/>
      <c r="VFV37" s="56"/>
      <c r="VFW37" s="56"/>
      <c r="VFX37" s="56"/>
      <c r="VFY37" s="56"/>
      <c r="VFZ37" s="56"/>
      <c r="VGA37" s="56"/>
      <c r="VGB37" s="56"/>
      <c r="VGC37" s="56"/>
      <c r="VGD37" s="56"/>
      <c r="VGE37" s="56"/>
      <c r="VGF37" s="56"/>
      <c r="VGG37" s="56"/>
      <c r="VGH37" s="56"/>
      <c r="VGI37" s="56"/>
      <c r="VGJ37" s="56"/>
      <c r="VGK37" s="56"/>
      <c r="VGL37" s="56"/>
      <c r="VGM37" s="56"/>
      <c r="VGN37" s="56"/>
      <c r="VGO37" s="56"/>
      <c r="VGP37" s="56"/>
      <c r="VGQ37" s="56"/>
      <c r="VGR37" s="56"/>
      <c r="VGS37" s="56"/>
      <c r="VGT37" s="56"/>
      <c r="VGU37" s="56"/>
      <c r="VGV37" s="56"/>
      <c r="VGW37" s="56"/>
      <c r="VGX37" s="56"/>
      <c r="VGY37" s="56"/>
      <c r="VGZ37" s="56"/>
      <c r="VHA37" s="56"/>
      <c r="VHB37" s="56"/>
      <c r="VHC37" s="56"/>
      <c r="VHD37" s="56"/>
      <c r="VHE37" s="56"/>
      <c r="VHF37" s="56"/>
      <c r="VHG37" s="56"/>
      <c r="VHH37" s="56"/>
      <c r="VHI37" s="56"/>
      <c r="VHJ37" s="56"/>
      <c r="VHK37" s="56"/>
      <c r="VHL37" s="56"/>
      <c r="VHM37" s="56"/>
      <c r="VHN37" s="56"/>
      <c r="VHO37" s="56"/>
      <c r="VHP37" s="56"/>
      <c r="VHQ37" s="56"/>
      <c r="VHR37" s="56"/>
      <c r="VHS37" s="56"/>
      <c r="VHT37" s="56"/>
      <c r="VHU37" s="56"/>
      <c r="VHV37" s="56"/>
      <c r="VHW37" s="56"/>
      <c r="VHX37" s="56"/>
      <c r="VHY37" s="56"/>
      <c r="VHZ37" s="56"/>
      <c r="VIA37" s="56"/>
      <c r="VIB37" s="56"/>
      <c r="VIC37" s="56"/>
      <c r="VID37" s="56"/>
      <c r="VIE37" s="56"/>
      <c r="VIF37" s="56"/>
      <c r="VIG37" s="56"/>
      <c r="VIH37" s="56"/>
      <c r="VII37" s="56"/>
      <c r="VIJ37" s="56"/>
      <c r="VIK37" s="56"/>
      <c r="VIL37" s="56"/>
      <c r="VIM37" s="56"/>
      <c r="VIN37" s="56"/>
      <c r="VIO37" s="56"/>
      <c r="VIP37" s="56"/>
      <c r="VIQ37" s="56"/>
      <c r="VIR37" s="56"/>
      <c r="VIS37" s="56"/>
      <c r="VIT37" s="56"/>
      <c r="VIU37" s="56"/>
      <c r="VIV37" s="56"/>
      <c r="VIW37" s="56"/>
      <c r="VIX37" s="56"/>
      <c r="VIY37" s="56"/>
      <c r="VIZ37" s="56"/>
      <c r="VJA37" s="56"/>
      <c r="VJB37" s="56"/>
      <c r="VJC37" s="56"/>
      <c r="VJD37" s="56"/>
      <c r="VJE37" s="56"/>
      <c r="VJF37" s="56"/>
      <c r="VJG37" s="56"/>
      <c r="VJH37" s="56"/>
      <c r="VJI37" s="56"/>
      <c r="VJJ37" s="56"/>
      <c r="VJK37" s="56"/>
      <c r="VJL37" s="56"/>
      <c r="VJM37" s="56"/>
      <c r="VJN37" s="56"/>
      <c r="VJO37" s="56"/>
      <c r="VJP37" s="56"/>
      <c r="VJQ37" s="56"/>
      <c r="VJR37" s="56"/>
      <c r="VJS37" s="56"/>
      <c r="VJT37" s="56"/>
      <c r="VJU37" s="56"/>
      <c r="VJV37" s="56"/>
      <c r="VJW37" s="56"/>
      <c r="VJX37" s="56"/>
      <c r="VJY37" s="56"/>
      <c r="VJZ37" s="56"/>
      <c r="VKA37" s="56"/>
      <c r="VKB37" s="56"/>
      <c r="VKC37" s="56"/>
      <c r="VKD37" s="56"/>
      <c r="VKE37" s="56"/>
      <c r="VKF37" s="56"/>
      <c r="VKG37" s="56"/>
      <c r="VKH37" s="56"/>
      <c r="VKI37" s="56"/>
      <c r="VKJ37" s="56"/>
      <c r="VKK37" s="56"/>
      <c r="VKL37" s="56"/>
      <c r="VKM37" s="56"/>
      <c r="VKN37" s="56"/>
      <c r="VKO37" s="56"/>
      <c r="VKP37" s="56"/>
      <c r="VKQ37" s="56"/>
      <c r="VKR37" s="56"/>
      <c r="VKS37" s="56"/>
      <c r="VKT37" s="56"/>
      <c r="VKU37" s="56"/>
      <c r="VKV37" s="56"/>
      <c r="VKW37" s="56"/>
      <c r="VKX37" s="56"/>
      <c r="VKY37" s="56"/>
      <c r="VKZ37" s="56"/>
      <c r="VLA37" s="56"/>
      <c r="VLB37" s="56"/>
      <c r="VLC37" s="56"/>
      <c r="VLD37" s="56"/>
      <c r="VLE37" s="56"/>
      <c r="VLF37" s="56"/>
      <c r="VLG37" s="56"/>
      <c r="VLH37" s="56"/>
      <c r="VLI37" s="56"/>
      <c r="VLJ37" s="56"/>
      <c r="VLK37" s="56"/>
      <c r="VLL37" s="56"/>
      <c r="VLM37" s="56"/>
      <c r="VLN37" s="56"/>
      <c r="VLO37" s="56"/>
      <c r="VLP37" s="56"/>
      <c r="VLQ37" s="56"/>
      <c r="VLR37" s="56"/>
      <c r="VLS37" s="56"/>
      <c r="VLT37" s="56"/>
      <c r="VLU37" s="56"/>
      <c r="VLV37" s="56"/>
      <c r="VLW37" s="56"/>
      <c r="VLX37" s="56"/>
      <c r="VLY37" s="56"/>
      <c r="VLZ37" s="56"/>
      <c r="VMA37" s="56"/>
      <c r="VMB37" s="56"/>
      <c r="VMC37" s="56"/>
      <c r="VMD37" s="56"/>
      <c r="VME37" s="56"/>
      <c r="VMF37" s="56"/>
      <c r="VMG37" s="56"/>
      <c r="VMH37" s="56"/>
      <c r="VMI37" s="56"/>
      <c r="VMJ37" s="56"/>
      <c r="VMK37" s="56"/>
      <c r="VML37" s="56"/>
      <c r="VMM37" s="56"/>
      <c r="VMN37" s="56"/>
      <c r="VMO37" s="56"/>
      <c r="VMP37" s="56"/>
      <c r="VMQ37" s="56"/>
      <c r="VMR37" s="56"/>
      <c r="VMS37" s="56"/>
      <c r="VMT37" s="56"/>
      <c r="VMU37" s="56"/>
      <c r="VMV37" s="56"/>
      <c r="VMW37" s="56"/>
      <c r="VMX37" s="56"/>
      <c r="VMY37" s="56"/>
      <c r="VMZ37" s="56"/>
      <c r="VNA37" s="56"/>
      <c r="VNB37" s="56"/>
      <c r="VNC37" s="56"/>
      <c r="VND37" s="56"/>
      <c r="VNE37" s="56"/>
      <c r="VNF37" s="56"/>
      <c r="VNG37" s="56"/>
      <c r="VNH37" s="56"/>
      <c r="VNI37" s="56"/>
      <c r="VNJ37" s="56"/>
      <c r="VNK37" s="56"/>
      <c r="VNL37" s="56"/>
      <c r="VNM37" s="56"/>
      <c r="VNN37" s="56"/>
      <c r="VNO37" s="56"/>
      <c r="VNP37" s="56"/>
      <c r="VNQ37" s="56"/>
      <c r="VNR37" s="56"/>
      <c r="VNS37" s="56"/>
      <c r="VNT37" s="56"/>
      <c r="VNU37" s="56"/>
      <c r="VNV37" s="56"/>
      <c r="VNW37" s="56"/>
      <c r="VNX37" s="56"/>
      <c r="VNY37" s="56"/>
      <c r="VNZ37" s="56"/>
      <c r="VOA37" s="56"/>
      <c r="VOB37" s="56"/>
      <c r="VOC37" s="56"/>
      <c r="VOD37" s="56"/>
      <c r="VOE37" s="56"/>
      <c r="VOF37" s="56"/>
      <c r="VOG37" s="56"/>
      <c r="VOH37" s="56"/>
      <c r="VOI37" s="56"/>
      <c r="VOJ37" s="56"/>
      <c r="VOK37" s="56"/>
      <c r="VOL37" s="56"/>
      <c r="VOM37" s="56"/>
      <c r="VON37" s="56"/>
      <c r="VOO37" s="56"/>
      <c r="VOP37" s="56"/>
      <c r="VOQ37" s="56"/>
      <c r="VOR37" s="56"/>
      <c r="VOS37" s="56"/>
      <c r="VOT37" s="56"/>
      <c r="VOU37" s="56"/>
      <c r="VOV37" s="56"/>
      <c r="VOW37" s="56"/>
      <c r="VOX37" s="56"/>
      <c r="VOY37" s="56"/>
      <c r="VOZ37" s="56"/>
      <c r="VPA37" s="56"/>
      <c r="VPB37" s="56"/>
      <c r="VPC37" s="56"/>
      <c r="VPD37" s="56"/>
      <c r="VPE37" s="56"/>
      <c r="VPF37" s="56"/>
      <c r="VPG37" s="56"/>
      <c r="VPH37" s="56"/>
      <c r="VPI37" s="56"/>
      <c r="VPJ37" s="56"/>
      <c r="VPK37" s="56"/>
      <c r="VPL37" s="56"/>
      <c r="VPM37" s="56"/>
      <c r="VPN37" s="56"/>
      <c r="VPO37" s="56"/>
      <c r="VPP37" s="56"/>
      <c r="VPQ37" s="56"/>
      <c r="VPR37" s="56"/>
      <c r="VPS37" s="56"/>
      <c r="VPT37" s="56"/>
      <c r="VPU37" s="56"/>
      <c r="VPV37" s="56"/>
      <c r="VPW37" s="56"/>
      <c r="VPX37" s="56"/>
      <c r="VPY37" s="56"/>
      <c r="VPZ37" s="56"/>
      <c r="VQA37" s="56"/>
      <c r="VQB37" s="56"/>
      <c r="VQC37" s="56"/>
      <c r="VQD37" s="56"/>
      <c r="VQE37" s="56"/>
      <c r="VQF37" s="56"/>
      <c r="VQG37" s="56"/>
      <c r="VQH37" s="56"/>
      <c r="VQI37" s="56"/>
      <c r="VQJ37" s="56"/>
      <c r="VQK37" s="56"/>
      <c r="VQL37" s="56"/>
      <c r="VQM37" s="56"/>
      <c r="VQN37" s="56"/>
      <c r="VQO37" s="56"/>
      <c r="VQP37" s="56"/>
      <c r="VQQ37" s="56"/>
      <c r="VQR37" s="56"/>
      <c r="VQS37" s="56"/>
      <c r="VQT37" s="56"/>
      <c r="VQU37" s="56"/>
      <c r="VQV37" s="56"/>
      <c r="VQW37" s="56"/>
      <c r="VQX37" s="56"/>
      <c r="VQY37" s="56"/>
      <c r="VQZ37" s="56"/>
      <c r="VRA37" s="56"/>
      <c r="VRB37" s="56"/>
      <c r="VRC37" s="56"/>
      <c r="VRD37" s="56"/>
      <c r="VRE37" s="56"/>
      <c r="VRF37" s="56"/>
      <c r="VRG37" s="56"/>
      <c r="VRH37" s="56"/>
      <c r="VRI37" s="56"/>
      <c r="VRJ37" s="56"/>
      <c r="VRK37" s="56"/>
      <c r="VRL37" s="56"/>
      <c r="VRM37" s="56"/>
      <c r="VRN37" s="56"/>
      <c r="VRO37" s="56"/>
      <c r="VRP37" s="56"/>
      <c r="VRQ37" s="56"/>
      <c r="VRR37" s="56"/>
      <c r="VRS37" s="56"/>
      <c r="VRT37" s="56"/>
      <c r="VRU37" s="56"/>
      <c r="VRV37" s="56"/>
      <c r="VRW37" s="56"/>
      <c r="VRX37" s="56"/>
      <c r="VRY37" s="56"/>
      <c r="VRZ37" s="56"/>
      <c r="VSA37" s="56"/>
      <c r="VSB37" s="56"/>
      <c r="VSC37" s="56"/>
      <c r="VSD37" s="56"/>
      <c r="VSE37" s="56"/>
      <c r="VSF37" s="56"/>
      <c r="VSG37" s="56"/>
      <c r="VSH37" s="56"/>
      <c r="VSI37" s="56"/>
      <c r="VSJ37" s="56"/>
      <c r="VSK37" s="56"/>
      <c r="VSL37" s="56"/>
      <c r="VSM37" s="56"/>
      <c r="VSN37" s="56"/>
      <c r="VSO37" s="56"/>
      <c r="VSP37" s="56"/>
      <c r="VSQ37" s="56"/>
      <c r="VSR37" s="56"/>
      <c r="VSS37" s="56"/>
      <c r="VST37" s="56"/>
      <c r="VSU37" s="56"/>
      <c r="VSV37" s="56"/>
      <c r="VSW37" s="56"/>
      <c r="VSX37" s="56"/>
      <c r="VSY37" s="56"/>
      <c r="VSZ37" s="56"/>
      <c r="VTA37" s="56"/>
      <c r="VTB37" s="56"/>
      <c r="VTC37" s="56"/>
      <c r="VTD37" s="56"/>
      <c r="VTE37" s="56"/>
      <c r="VTF37" s="56"/>
      <c r="VTG37" s="56"/>
      <c r="VTH37" s="56"/>
      <c r="VTI37" s="56"/>
      <c r="VTJ37" s="56"/>
      <c r="VTK37" s="56"/>
      <c r="VTL37" s="56"/>
      <c r="VTM37" s="56"/>
      <c r="VTN37" s="56"/>
      <c r="VTO37" s="56"/>
      <c r="VTP37" s="56"/>
      <c r="VTQ37" s="56"/>
      <c r="VTR37" s="56"/>
      <c r="VTS37" s="56"/>
      <c r="VTT37" s="56"/>
      <c r="VTU37" s="56"/>
      <c r="VTV37" s="56"/>
      <c r="VTW37" s="56"/>
      <c r="VTX37" s="56"/>
      <c r="VTY37" s="56"/>
      <c r="VTZ37" s="56"/>
      <c r="VUA37" s="56"/>
      <c r="VUB37" s="56"/>
      <c r="VUC37" s="56"/>
      <c r="VUD37" s="56"/>
      <c r="VUE37" s="56"/>
      <c r="VUF37" s="56"/>
      <c r="VUG37" s="56"/>
      <c r="VUH37" s="56"/>
      <c r="VUI37" s="56"/>
      <c r="VUJ37" s="56"/>
      <c r="VUK37" s="56"/>
      <c r="VUL37" s="56"/>
      <c r="VUM37" s="56"/>
      <c r="VUN37" s="56"/>
      <c r="VUO37" s="56"/>
      <c r="VUP37" s="56"/>
      <c r="VUQ37" s="56"/>
      <c r="VUR37" s="56"/>
      <c r="VUS37" s="56"/>
      <c r="VUT37" s="56"/>
      <c r="VUU37" s="56"/>
      <c r="VUV37" s="56"/>
      <c r="VUW37" s="56"/>
      <c r="VUX37" s="56"/>
      <c r="VUY37" s="56"/>
      <c r="VUZ37" s="56"/>
      <c r="VVA37" s="56"/>
      <c r="VVB37" s="56"/>
      <c r="VVC37" s="56"/>
      <c r="VVD37" s="56"/>
      <c r="VVE37" s="56"/>
      <c r="VVF37" s="56"/>
      <c r="VVG37" s="56"/>
      <c r="VVH37" s="56"/>
      <c r="VVI37" s="56"/>
      <c r="VVJ37" s="56"/>
      <c r="VVK37" s="56"/>
      <c r="VVL37" s="56"/>
      <c r="VVM37" s="56"/>
      <c r="VVN37" s="56"/>
      <c r="VVO37" s="56"/>
      <c r="VVP37" s="56"/>
      <c r="VVQ37" s="56"/>
      <c r="VVR37" s="56"/>
      <c r="VVS37" s="56"/>
      <c r="VVT37" s="56"/>
      <c r="VVU37" s="56"/>
      <c r="VVV37" s="56"/>
      <c r="VVW37" s="56"/>
      <c r="VVX37" s="56"/>
      <c r="VVY37" s="56"/>
      <c r="VVZ37" s="56"/>
      <c r="VWA37" s="56"/>
      <c r="VWB37" s="56"/>
      <c r="VWC37" s="56"/>
      <c r="VWD37" s="56"/>
      <c r="VWE37" s="56"/>
      <c r="VWF37" s="56"/>
      <c r="VWG37" s="56"/>
      <c r="VWH37" s="56"/>
      <c r="VWI37" s="56"/>
      <c r="VWJ37" s="56"/>
      <c r="VWK37" s="56"/>
      <c r="VWL37" s="56"/>
      <c r="VWM37" s="56"/>
      <c r="VWN37" s="56"/>
      <c r="VWO37" s="56"/>
      <c r="VWP37" s="56"/>
      <c r="VWQ37" s="56"/>
      <c r="VWR37" s="56"/>
      <c r="VWS37" s="56"/>
      <c r="VWT37" s="56"/>
      <c r="VWU37" s="56"/>
      <c r="VWV37" s="56"/>
      <c r="VWW37" s="56"/>
      <c r="VWX37" s="56"/>
      <c r="VWY37" s="56"/>
      <c r="VWZ37" s="56"/>
      <c r="VXA37" s="56"/>
      <c r="VXB37" s="56"/>
      <c r="VXC37" s="56"/>
      <c r="VXD37" s="56"/>
      <c r="VXE37" s="56"/>
      <c r="VXF37" s="56"/>
      <c r="VXG37" s="56"/>
      <c r="VXH37" s="56"/>
      <c r="VXI37" s="56"/>
      <c r="VXJ37" s="56"/>
      <c r="VXK37" s="56"/>
      <c r="VXL37" s="56"/>
      <c r="VXM37" s="56"/>
      <c r="VXN37" s="56"/>
      <c r="VXO37" s="56"/>
      <c r="VXP37" s="56"/>
      <c r="VXQ37" s="56"/>
      <c r="VXR37" s="56"/>
      <c r="VXS37" s="56"/>
      <c r="VXT37" s="56"/>
      <c r="VXU37" s="56"/>
      <c r="VXV37" s="56"/>
      <c r="VXW37" s="56"/>
      <c r="VXX37" s="56"/>
      <c r="VXY37" s="56"/>
      <c r="VXZ37" s="56"/>
      <c r="VYA37" s="56"/>
      <c r="VYB37" s="56"/>
      <c r="VYC37" s="56"/>
      <c r="VYD37" s="56"/>
      <c r="VYE37" s="56"/>
      <c r="VYF37" s="56"/>
      <c r="VYG37" s="56"/>
      <c r="VYH37" s="56"/>
      <c r="VYI37" s="56"/>
      <c r="VYJ37" s="56"/>
      <c r="VYK37" s="56"/>
      <c r="VYL37" s="56"/>
      <c r="VYM37" s="56"/>
      <c r="VYN37" s="56"/>
      <c r="VYO37" s="56"/>
      <c r="VYP37" s="56"/>
      <c r="VYQ37" s="56"/>
      <c r="VYR37" s="56"/>
      <c r="VYS37" s="56"/>
      <c r="VYT37" s="56"/>
      <c r="VYU37" s="56"/>
      <c r="VYV37" s="56"/>
      <c r="VYW37" s="56"/>
      <c r="VYX37" s="56"/>
      <c r="VYY37" s="56"/>
      <c r="VYZ37" s="56"/>
      <c r="VZA37" s="56"/>
      <c r="VZB37" s="56"/>
      <c r="VZC37" s="56"/>
      <c r="VZD37" s="56"/>
      <c r="VZE37" s="56"/>
      <c r="VZF37" s="56"/>
      <c r="VZG37" s="56"/>
      <c r="VZH37" s="56"/>
      <c r="VZI37" s="56"/>
      <c r="VZJ37" s="56"/>
      <c r="VZK37" s="56"/>
      <c r="VZL37" s="56"/>
      <c r="VZM37" s="56"/>
      <c r="VZN37" s="56"/>
      <c r="VZO37" s="56"/>
      <c r="VZP37" s="56"/>
      <c r="VZQ37" s="56"/>
      <c r="VZR37" s="56"/>
      <c r="VZS37" s="56"/>
      <c r="VZT37" s="56"/>
      <c r="VZU37" s="56"/>
      <c r="VZV37" s="56"/>
      <c r="VZW37" s="56"/>
      <c r="VZX37" s="56"/>
      <c r="VZY37" s="56"/>
      <c r="VZZ37" s="56"/>
      <c r="WAA37" s="56"/>
      <c r="WAB37" s="56"/>
      <c r="WAC37" s="56"/>
      <c r="WAD37" s="56"/>
      <c r="WAE37" s="56"/>
      <c r="WAF37" s="56"/>
      <c r="WAG37" s="56"/>
      <c r="WAH37" s="56"/>
      <c r="WAI37" s="56"/>
      <c r="WAJ37" s="56"/>
      <c r="WAK37" s="56"/>
      <c r="WAL37" s="56"/>
      <c r="WAM37" s="56"/>
      <c r="WAN37" s="56"/>
      <c r="WAO37" s="56"/>
      <c r="WAP37" s="56"/>
      <c r="WAQ37" s="56"/>
      <c r="WAR37" s="56"/>
      <c r="WAS37" s="56"/>
      <c r="WAT37" s="56"/>
      <c r="WAU37" s="56"/>
      <c r="WAV37" s="56"/>
      <c r="WAW37" s="56"/>
      <c r="WAX37" s="56"/>
      <c r="WAY37" s="56"/>
      <c r="WAZ37" s="56"/>
      <c r="WBA37" s="56"/>
      <c r="WBB37" s="56"/>
      <c r="WBC37" s="56"/>
      <c r="WBD37" s="56"/>
      <c r="WBE37" s="56"/>
      <c r="WBF37" s="56"/>
      <c r="WBG37" s="56"/>
      <c r="WBH37" s="56"/>
      <c r="WBI37" s="56"/>
      <c r="WBJ37" s="56"/>
      <c r="WBK37" s="56"/>
      <c r="WBL37" s="56"/>
      <c r="WBM37" s="56"/>
      <c r="WBN37" s="56"/>
      <c r="WBO37" s="56"/>
      <c r="WBP37" s="56"/>
      <c r="WBQ37" s="56"/>
      <c r="WBR37" s="56"/>
      <c r="WBS37" s="56"/>
      <c r="WBT37" s="56"/>
      <c r="WBU37" s="56"/>
      <c r="WBV37" s="56"/>
      <c r="WBW37" s="56"/>
      <c r="WBX37" s="56"/>
      <c r="WBY37" s="56"/>
      <c r="WBZ37" s="56"/>
      <c r="WCA37" s="56"/>
      <c r="WCB37" s="56"/>
      <c r="WCC37" s="56"/>
      <c r="WCD37" s="56"/>
      <c r="WCE37" s="56"/>
      <c r="WCF37" s="56"/>
      <c r="WCG37" s="56"/>
      <c r="WCH37" s="56"/>
      <c r="WCI37" s="56"/>
      <c r="WCJ37" s="56"/>
      <c r="WCK37" s="56"/>
      <c r="WCL37" s="56"/>
      <c r="WCM37" s="56"/>
      <c r="WCN37" s="56"/>
      <c r="WCO37" s="56"/>
      <c r="WCP37" s="56"/>
      <c r="WCQ37" s="56"/>
      <c r="WCR37" s="56"/>
      <c r="WCS37" s="56"/>
      <c r="WCT37" s="56"/>
      <c r="WCU37" s="56"/>
      <c r="WCV37" s="56"/>
      <c r="WCW37" s="56"/>
      <c r="WCX37" s="56"/>
      <c r="WCY37" s="56"/>
      <c r="WCZ37" s="56"/>
      <c r="WDA37" s="56"/>
      <c r="WDB37" s="56"/>
      <c r="WDC37" s="56"/>
      <c r="WDD37" s="56"/>
      <c r="WDE37" s="56"/>
      <c r="WDF37" s="56"/>
      <c r="WDG37" s="56"/>
      <c r="WDH37" s="56"/>
      <c r="WDI37" s="56"/>
      <c r="WDJ37" s="56"/>
      <c r="WDK37" s="56"/>
      <c r="WDL37" s="56"/>
      <c r="WDM37" s="56"/>
      <c r="WDN37" s="56"/>
      <c r="WDO37" s="56"/>
      <c r="WDP37" s="56"/>
      <c r="WDQ37" s="56"/>
      <c r="WDR37" s="56"/>
      <c r="WDS37" s="56"/>
      <c r="WDT37" s="56"/>
      <c r="WDU37" s="56"/>
      <c r="WDV37" s="56"/>
      <c r="WDW37" s="56"/>
      <c r="WDX37" s="56"/>
      <c r="WDY37" s="56"/>
      <c r="WDZ37" s="56"/>
      <c r="WEA37" s="56"/>
      <c r="WEB37" s="56"/>
      <c r="WEC37" s="56"/>
      <c r="WED37" s="56"/>
      <c r="WEE37" s="56"/>
      <c r="WEF37" s="56"/>
      <c r="WEG37" s="56"/>
      <c r="WEH37" s="56"/>
      <c r="WEI37" s="56"/>
      <c r="WEJ37" s="56"/>
      <c r="WEK37" s="56"/>
      <c r="WEL37" s="56"/>
      <c r="WEM37" s="56"/>
      <c r="WEN37" s="56"/>
      <c r="WEO37" s="56"/>
      <c r="WEP37" s="56"/>
      <c r="WEQ37" s="56"/>
      <c r="WER37" s="56"/>
      <c r="WES37" s="56"/>
      <c r="WET37" s="56"/>
      <c r="WEU37" s="56"/>
      <c r="WEV37" s="56"/>
      <c r="WEW37" s="56"/>
      <c r="WEX37" s="56"/>
      <c r="WEY37" s="56"/>
      <c r="WEZ37" s="56"/>
      <c r="WFA37" s="56"/>
      <c r="WFB37" s="56"/>
      <c r="WFC37" s="56"/>
      <c r="WFD37" s="56"/>
      <c r="WFE37" s="56"/>
      <c r="WFF37" s="56"/>
      <c r="WFG37" s="56"/>
      <c r="WFH37" s="56"/>
      <c r="WFI37" s="56"/>
      <c r="WFJ37" s="56"/>
      <c r="WFK37" s="56"/>
      <c r="WFL37" s="56"/>
      <c r="WFM37" s="56"/>
      <c r="WFN37" s="56"/>
      <c r="WFO37" s="56"/>
      <c r="WFP37" s="56"/>
      <c r="WFQ37" s="56"/>
      <c r="WFR37" s="56"/>
      <c r="WFS37" s="56"/>
      <c r="WFT37" s="56"/>
      <c r="WFU37" s="56"/>
      <c r="WFV37" s="56"/>
      <c r="WFW37" s="56"/>
      <c r="WFX37" s="56"/>
      <c r="WFY37" s="56"/>
      <c r="WFZ37" s="56"/>
      <c r="WGA37" s="56"/>
      <c r="WGB37" s="56"/>
      <c r="WGC37" s="56"/>
      <c r="WGD37" s="56"/>
      <c r="WGE37" s="56"/>
      <c r="WGF37" s="56"/>
      <c r="WGG37" s="56"/>
      <c r="WGH37" s="56"/>
      <c r="WGI37" s="56"/>
      <c r="WGJ37" s="56"/>
      <c r="WGK37" s="56"/>
      <c r="WGL37" s="56"/>
      <c r="WGM37" s="56"/>
      <c r="WGN37" s="56"/>
      <c r="WGO37" s="56"/>
      <c r="WGP37" s="56"/>
      <c r="WGQ37" s="56"/>
      <c r="WGR37" s="56"/>
      <c r="WGS37" s="56"/>
      <c r="WGT37" s="56"/>
      <c r="WGU37" s="56"/>
      <c r="WGV37" s="56"/>
      <c r="WGW37" s="56"/>
      <c r="WGX37" s="56"/>
      <c r="WGY37" s="56"/>
      <c r="WGZ37" s="56"/>
      <c r="WHA37" s="56"/>
      <c r="WHB37" s="56"/>
      <c r="WHC37" s="56"/>
      <c r="WHD37" s="56"/>
      <c r="WHE37" s="56"/>
      <c r="WHF37" s="56"/>
      <c r="WHG37" s="56"/>
      <c r="WHH37" s="56"/>
      <c r="WHI37" s="56"/>
      <c r="WHJ37" s="56"/>
      <c r="WHK37" s="56"/>
      <c r="WHL37" s="56"/>
      <c r="WHM37" s="56"/>
      <c r="WHN37" s="56"/>
      <c r="WHO37" s="56"/>
      <c r="WHP37" s="56"/>
      <c r="WHQ37" s="56"/>
      <c r="WHR37" s="56"/>
      <c r="WHS37" s="56"/>
      <c r="WHT37" s="56"/>
      <c r="WHU37" s="56"/>
      <c r="WHV37" s="56"/>
      <c r="WHW37" s="56"/>
      <c r="WHX37" s="56"/>
      <c r="WHY37" s="56"/>
      <c r="WHZ37" s="56"/>
      <c r="WIA37" s="56"/>
      <c r="WIB37" s="56"/>
      <c r="WIC37" s="56"/>
      <c r="WID37" s="56"/>
      <c r="WIE37" s="56"/>
      <c r="WIF37" s="56"/>
      <c r="WIG37" s="56"/>
      <c r="WIH37" s="56"/>
      <c r="WII37" s="56"/>
      <c r="WIJ37" s="56"/>
      <c r="WIK37" s="56"/>
      <c r="WIL37" s="56"/>
      <c r="WIM37" s="56"/>
      <c r="WIN37" s="56"/>
      <c r="WIO37" s="56"/>
      <c r="WIP37" s="56"/>
      <c r="WIQ37" s="56"/>
      <c r="WIR37" s="56"/>
      <c r="WIS37" s="56"/>
      <c r="WIT37" s="56"/>
      <c r="WIU37" s="56"/>
      <c r="WIV37" s="56"/>
      <c r="WIW37" s="56"/>
      <c r="WIX37" s="56"/>
      <c r="WIY37" s="56"/>
      <c r="WIZ37" s="56"/>
      <c r="WJA37" s="56"/>
      <c r="WJB37" s="56"/>
      <c r="WJC37" s="56"/>
      <c r="WJD37" s="56"/>
      <c r="WJE37" s="56"/>
      <c r="WJF37" s="56"/>
      <c r="WJG37" s="56"/>
      <c r="WJH37" s="56"/>
      <c r="WJI37" s="56"/>
      <c r="WJJ37" s="56"/>
      <c r="WJK37" s="56"/>
      <c r="WJL37" s="56"/>
      <c r="WJM37" s="56"/>
      <c r="WJN37" s="56"/>
      <c r="WJO37" s="56"/>
      <c r="WJP37" s="56"/>
      <c r="WJQ37" s="56"/>
      <c r="WJR37" s="56"/>
      <c r="WJS37" s="56"/>
      <c r="WJT37" s="56"/>
      <c r="WJU37" s="56"/>
      <c r="WJV37" s="56"/>
      <c r="WJW37" s="56"/>
      <c r="WJX37" s="56"/>
      <c r="WJY37" s="56"/>
      <c r="WJZ37" s="56"/>
      <c r="WKA37" s="56"/>
      <c r="WKB37" s="56"/>
      <c r="WKC37" s="56"/>
      <c r="WKD37" s="56"/>
      <c r="WKE37" s="56"/>
      <c r="WKF37" s="56"/>
      <c r="WKG37" s="56"/>
      <c r="WKH37" s="56"/>
      <c r="WKI37" s="56"/>
      <c r="WKJ37" s="56"/>
      <c r="WKK37" s="56"/>
      <c r="WKL37" s="56"/>
      <c r="WKM37" s="56"/>
      <c r="WKN37" s="56"/>
      <c r="WKO37" s="56"/>
      <c r="WKP37" s="56"/>
      <c r="WKQ37" s="56"/>
      <c r="WKR37" s="56"/>
      <c r="WKS37" s="56"/>
      <c r="WKT37" s="56"/>
      <c r="WKU37" s="56"/>
      <c r="WKV37" s="56"/>
      <c r="WKW37" s="56"/>
      <c r="WKX37" s="56"/>
      <c r="WKY37" s="56"/>
      <c r="WKZ37" s="56"/>
      <c r="WLA37" s="56"/>
      <c r="WLB37" s="56"/>
      <c r="WLC37" s="56"/>
      <c r="WLD37" s="56"/>
      <c r="WLE37" s="56"/>
      <c r="WLF37" s="56"/>
      <c r="WLG37" s="56"/>
      <c r="WLH37" s="56"/>
      <c r="WLI37" s="56"/>
      <c r="WLJ37" s="56"/>
      <c r="WLK37" s="56"/>
      <c r="WLL37" s="56"/>
      <c r="WLM37" s="56"/>
      <c r="WLN37" s="56"/>
      <c r="WLO37" s="56"/>
      <c r="WLP37" s="56"/>
      <c r="WLQ37" s="56"/>
      <c r="WLR37" s="56"/>
      <c r="WLS37" s="56"/>
      <c r="WLT37" s="56"/>
      <c r="WLU37" s="56"/>
      <c r="WLV37" s="56"/>
      <c r="WLW37" s="56"/>
      <c r="WLX37" s="56"/>
      <c r="WLY37" s="56"/>
      <c r="WLZ37" s="56"/>
      <c r="WMA37" s="56"/>
      <c r="WMB37" s="56"/>
      <c r="WMC37" s="56"/>
      <c r="WMD37" s="56"/>
      <c r="WME37" s="56"/>
      <c r="WMF37" s="56"/>
      <c r="WMG37" s="56"/>
      <c r="WMH37" s="56"/>
      <c r="WMI37" s="56"/>
      <c r="WMJ37" s="56"/>
      <c r="WMK37" s="56"/>
      <c r="WML37" s="56"/>
      <c r="WMM37" s="56"/>
      <c r="WMN37" s="56"/>
      <c r="WMO37" s="56"/>
      <c r="WMP37" s="56"/>
      <c r="WMQ37" s="56"/>
      <c r="WMR37" s="56"/>
      <c r="WMS37" s="56"/>
      <c r="WMT37" s="56"/>
      <c r="WMU37" s="56"/>
      <c r="WMV37" s="56"/>
      <c r="WMW37" s="56"/>
      <c r="WMX37" s="56"/>
      <c r="WMY37" s="56"/>
      <c r="WMZ37" s="56"/>
      <c r="WNA37" s="56"/>
      <c r="WNB37" s="56"/>
      <c r="WNC37" s="56"/>
      <c r="WND37" s="56"/>
      <c r="WNE37" s="56"/>
      <c r="WNF37" s="56"/>
      <c r="WNG37" s="56"/>
      <c r="WNH37" s="56"/>
      <c r="WNI37" s="56"/>
      <c r="WNJ37" s="56"/>
      <c r="WNK37" s="56"/>
      <c r="WNL37" s="56"/>
      <c r="WNM37" s="56"/>
      <c r="WNN37" s="56"/>
      <c r="WNO37" s="56"/>
      <c r="WNP37" s="56"/>
      <c r="WNQ37" s="56"/>
      <c r="WNR37" s="56"/>
      <c r="WNS37" s="56"/>
      <c r="WNT37" s="56"/>
      <c r="WNU37" s="56"/>
      <c r="WNV37" s="56"/>
      <c r="WNW37" s="56"/>
      <c r="WNX37" s="56"/>
      <c r="WNY37" s="56"/>
      <c r="WNZ37" s="56"/>
      <c r="WOA37" s="56"/>
      <c r="WOB37" s="56"/>
      <c r="WOC37" s="56"/>
      <c r="WOD37" s="56"/>
      <c r="WOE37" s="56"/>
      <c r="WOF37" s="56"/>
      <c r="WOG37" s="56"/>
      <c r="WOH37" s="56"/>
      <c r="WOI37" s="56"/>
      <c r="WOJ37" s="56"/>
      <c r="WOK37" s="56"/>
      <c r="WOL37" s="56"/>
      <c r="WOM37" s="56"/>
      <c r="WON37" s="56"/>
      <c r="WOO37" s="56"/>
      <c r="WOP37" s="56"/>
      <c r="WOQ37" s="56"/>
      <c r="WOR37" s="56"/>
      <c r="WOS37" s="56"/>
      <c r="WOT37" s="56"/>
      <c r="WOU37" s="56"/>
      <c r="WOV37" s="56"/>
      <c r="WOW37" s="56"/>
      <c r="WOX37" s="56"/>
      <c r="WOY37" s="56"/>
      <c r="WOZ37" s="56"/>
      <c r="WPA37" s="56"/>
      <c r="WPB37" s="56"/>
      <c r="WPC37" s="56"/>
      <c r="WPD37" s="56"/>
      <c r="WPE37" s="56"/>
      <c r="WPF37" s="56"/>
      <c r="WPG37" s="56"/>
      <c r="WPH37" s="56"/>
      <c r="WPI37" s="56"/>
      <c r="WPJ37" s="56"/>
      <c r="WPK37" s="56"/>
      <c r="WPL37" s="56"/>
      <c r="WPM37" s="56"/>
      <c r="WPN37" s="56"/>
      <c r="WPO37" s="56"/>
      <c r="WPP37" s="56"/>
      <c r="WPQ37" s="56"/>
      <c r="WPR37" s="56"/>
      <c r="WPS37" s="56"/>
      <c r="WPT37" s="56"/>
      <c r="WPU37" s="56"/>
      <c r="WPV37" s="56"/>
      <c r="WPW37" s="56"/>
      <c r="WPX37" s="56"/>
      <c r="WPY37" s="56"/>
      <c r="WPZ37" s="56"/>
      <c r="WQA37" s="56"/>
      <c r="WQB37" s="56"/>
      <c r="WQC37" s="56"/>
      <c r="WQD37" s="56"/>
      <c r="WQE37" s="56"/>
      <c r="WQF37" s="56"/>
      <c r="WQG37" s="56"/>
      <c r="WQH37" s="56"/>
      <c r="WQI37" s="56"/>
      <c r="WQJ37" s="56"/>
      <c r="WQK37" s="56"/>
      <c r="WQL37" s="56"/>
      <c r="WQM37" s="56"/>
      <c r="WQN37" s="56"/>
      <c r="WQO37" s="56"/>
      <c r="WQP37" s="56"/>
      <c r="WQQ37" s="56"/>
      <c r="WQR37" s="56"/>
      <c r="WQS37" s="56"/>
      <c r="WQT37" s="56"/>
      <c r="WQU37" s="56"/>
      <c r="WQV37" s="56"/>
      <c r="WQW37" s="56"/>
      <c r="WQX37" s="56"/>
      <c r="WQY37" s="56"/>
      <c r="WQZ37" s="56"/>
      <c r="WRA37" s="56"/>
      <c r="WRB37" s="56"/>
      <c r="WRC37" s="56"/>
      <c r="WRD37" s="56"/>
      <c r="WRE37" s="56"/>
      <c r="WRF37" s="56"/>
      <c r="WRG37" s="56"/>
      <c r="WRH37" s="56"/>
      <c r="WRI37" s="56"/>
      <c r="WRJ37" s="56"/>
      <c r="WRK37" s="56"/>
      <c r="WRL37" s="56"/>
      <c r="WRM37" s="56"/>
      <c r="WRN37" s="56"/>
      <c r="WRO37" s="56"/>
      <c r="WRP37" s="56"/>
      <c r="WRQ37" s="56"/>
      <c r="WRR37" s="56"/>
      <c r="WRS37" s="56"/>
      <c r="WRT37" s="56"/>
      <c r="WRU37" s="56"/>
      <c r="WRV37" s="56"/>
      <c r="WRW37" s="56"/>
      <c r="WRX37" s="56"/>
      <c r="WRY37" s="56"/>
      <c r="WRZ37" s="56"/>
      <c r="WSA37" s="56"/>
      <c r="WSB37" s="56"/>
      <c r="WSC37" s="56"/>
      <c r="WSD37" s="56"/>
      <c r="WSE37" s="56"/>
      <c r="WSF37" s="56"/>
      <c r="WSG37" s="56"/>
      <c r="WSH37" s="56"/>
      <c r="WSI37" s="56"/>
      <c r="WSJ37" s="56"/>
      <c r="WSK37" s="56"/>
      <c r="WSL37" s="56"/>
      <c r="WSM37" s="56"/>
      <c r="WSN37" s="56"/>
      <c r="WSO37" s="56"/>
      <c r="WSP37" s="56"/>
      <c r="WSQ37" s="56"/>
      <c r="WSR37" s="56"/>
      <c r="WSS37" s="56"/>
      <c r="WST37" s="56"/>
      <c r="WSU37" s="56"/>
      <c r="WSV37" s="56"/>
      <c r="WSW37" s="56"/>
      <c r="WSX37" s="56"/>
      <c r="WSY37" s="56"/>
      <c r="WSZ37" s="56"/>
      <c r="WTA37" s="56"/>
      <c r="WTB37" s="56"/>
      <c r="WTC37" s="56"/>
      <c r="WTD37" s="56"/>
      <c r="WTE37" s="56"/>
      <c r="WTF37" s="56"/>
      <c r="WTG37" s="56"/>
      <c r="WTH37" s="56"/>
      <c r="WTI37" s="56"/>
      <c r="WTJ37" s="56"/>
      <c r="WTK37" s="56"/>
      <c r="WTL37" s="56"/>
      <c r="WTM37" s="56"/>
      <c r="WTN37" s="56"/>
      <c r="WTO37" s="56"/>
      <c r="WTP37" s="56"/>
      <c r="WTQ37" s="56"/>
      <c r="WTR37" s="56"/>
      <c r="WTS37" s="56"/>
      <c r="WTT37" s="56"/>
      <c r="WTU37" s="56"/>
      <c r="WTV37" s="56"/>
      <c r="WTW37" s="56"/>
      <c r="WTX37" s="56"/>
      <c r="WTY37" s="56"/>
      <c r="WTZ37" s="56"/>
      <c r="WUA37" s="56"/>
      <c r="WUB37" s="56"/>
      <c r="WUC37" s="56"/>
      <c r="WUD37" s="56"/>
      <c r="WUE37" s="56"/>
      <c r="WUF37" s="56"/>
      <c r="WUG37" s="56"/>
      <c r="WUH37" s="56"/>
      <c r="WUI37" s="56"/>
      <c r="WUJ37" s="56"/>
      <c r="WUK37" s="56"/>
      <c r="WUL37" s="56"/>
      <c r="WUM37" s="56"/>
      <c r="WUN37" s="56"/>
      <c r="WUO37" s="56"/>
      <c r="WUP37" s="56"/>
      <c r="WUQ37" s="56"/>
      <c r="WUR37" s="56"/>
      <c r="WUS37" s="56"/>
      <c r="WUT37" s="56"/>
      <c r="WUU37" s="56"/>
      <c r="WUV37" s="56"/>
      <c r="WUW37" s="56"/>
      <c r="WUX37" s="56"/>
      <c r="WUY37" s="56"/>
      <c r="WUZ37" s="56"/>
      <c r="WVA37" s="56"/>
      <c r="WVB37" s="56"/>
      <c r="WVC37" s="56"/>
      <c r="WVD37" s="56"/>
      <c r="WVE37" s="56"/>
      <c r="WVF37" s="56"/>
      <c r="WVG37" s="56"/>
      <c r="WVH37" s="56"/>
      <c r="WVI37" s="56"/>
      <c r="WVJ37" s="56"/>
      <c r="WVK37" s="56"/>
      <c r="WVL37" s="56"/>
      <c r="WVM37" s="56"/>
      <c r="WVN37" s="56"/>
      <c r="WVO37" s="56"/>
      <c r="WVP37" s="56"/>
      <c r="WVQ37" s="56"/>
      <c r="WVR37" s="56"/>
      <c r="WVS37" s="56"/>
      <c r="WVT37" s="56"/>
      <c r="WVU37" s="56"/>
      <c r="WVV37" s="56"/>
      <c r="WVW37" s="56"/>
      <c r="WVX37" s="56"/>
      <c r="WVY37" s="56"/>
      <c r="WVZ37" s="56"/>
      <c r="WWA37" s="56"/>
      <c r="WWB37" s="56"/>
      <c r="WWC37" s="56"/>
      <c r="WWD37" s="56"/>
      <c r="WWE37" s="56"/>
      <c r="WWF37" s="56"/>
      <c r="WWG37" s="56"/>
      <c r="WWH37" s="56"/>
      <c r="WWI37" s="56"/>
      <c r="WWJ37" s="56"/>
      <c r="WWK37" s="56"/>
      <c r="WWL37" s="56"/>
      <c r="WWM37" s="56"/>
      <c r="WWN37" s="56"/>
      <c r="WWO37" s="56"/>
      <c r="WWP37" s="56"/>
      <c r="WWQ37" s="56"/>
      <c r="WWR37" s="56"/>
      <c r="WWS37" s="56"/>
      <c r="WWT37" s="56"/>
      <c r="WWU37" s="56"/>
      <c r="WWV37" s="56"/>
      <c r="WWW37" s="56"/>
      <c r="WWX37" s="56"/>
      <c r="WWY37" s="56"/>
      <c r="WWZ37" s="56"/>
      <c r="WXA37" s="56"/>
      <c r="WXB37" s="56"/>
      <c r="WXC37" s="56"/>
      <c r="WXD37" s="56"/>
      <c r="WXE37" s="56"/>
      <c r="WXF37" s="56"/>
      <c r="WXG37" s="56"/>
      <c r="WXH37" s="56"/>
      <c r="WXI37" s="56"/>
      <c r="WXJ37" s="56"/>
      <c r="WXK37" s="56"/>
      <c r="WXL37" s="56"/>
      <c r="WXM37" s="56"/>
      <c r="WXN37" s="56"/>
      <c r="WXO37" s="56"/>
      <c r="WXP37" s="56"/>
      <c r="WXQ37" s="56"/>
      <c r="WXR37" s="56"/>
      <c r="WXS37" s="56"/>
      <c r="WXT37" s="56"/>
      <c r="WXU37" s="56"/>
      <c r="WXV37" s="56"/>
      <c r="WXW37" s="56"/>
      <c r="WXX37" s="56"/>
      <c r="WXY37" s="56"/>
      <c r="WXZ37" s="56"/>
      <c r="WYA37" s="56"/>
      <c r="WYB37" s="56"/>
      <c r="WYC37" s="56"/>
      <c r="WYD37" s="56"/>
      <c r="WYE37" s="56"/>
      <c r="WYF37" s="56"/>
      <c r="WYG37" s="56"/>
      <c r="WYH37" s="56"/>
      <c r="WYI37" s="56"/>
      <c r="WYJ37" s="56"/>
      <c r="WYK37" s="56"/>
      <c r="WYL37" s="56"/>
      <c r="WYM37" s="56"/>
      <c r="WYN37" s="56"/>
      <c r="WYO37" s="56"/>
      <c r="WYP37" s="56"/>
      <c r="WYQ37" s="56"/>
      <c r="WYR37" s="56"/>
      <c r="WYS37" s="56"/>
      <c r="WYT37" s="56"/>
      <c r="WYU37" s="56"/>
      <c r="WYV37" s="56"/>
      <c r="WYW37" s="56"/>
      <c r="WYX37" s="56"/>
      <c r="WYY37" s="56"/>
      <c r="WYZ37" s="56"/>
      <c r="WZA37" s="56"/>
      <c r="WZB37" s="56"/>
      <c r="WZC37" s="56"/>
      <c r="WZD37" s="56"/>
      <c r="WZE37" s="56"/>
      <c r="WZF37" s="56"/>
      <c r="WZG37" s="56"/>
      <c r="WZH37" s="56"/>
      <c r="WZI37" s="56"/>
      <c r="WZJ37" s="56"/>
      <c r="WZK37" s="56"/>
      <c r="WZL37" s="56"/>
      <c r="WZM37" s="56"/>
      <c r="WZN37" s="56"/>
      <c r="WZO37" s="56"/>
      <c r="WZP37" s="56"/>
      <c r="WZQ37" s="56"/>
      <c r="WZR37" s="56"/>
      <c r="WZS37" s="56"/>
      <c r="WZT37" s="56"/>
      <c r="WZU37" s="56"/>
      <c r="WZV37" s="56"/>
      <c r="WZW37" s="56"/>
      <c r="WZX37" s="56"/>
      <c r="WZY37" s="56"/>
      <c r="WZZ37" s="56"/>
      <c r="XAA37" s="56"/>
      <c r="XAB37" s="56"/>
      <c r="XAC37" s="56"/>
      <c r="XAD37" s="56"/>
      <c r="XAE37" s="56"/>
      <c r="XAF37" s="56"/>
      <c r="XAG37" s="56"/>
      <c r="XAH37" s="56"/>
      <c r="XAI37" s="56"/>
      <c r="XAJ37" s="56"/>
      <c r="XAK37" s="56"/>
      <c r="XAL37" s="56"/>
      <c r="XAM37" s="56"/>
      <c r="XAN37" s="56"/>
      <c r="XAO37" s="56"/>
      <c r="XAP37" s="56"/>
      <c r="XAQ37" s="56"/>
      <c r="XAR37" s="56"/>
      <c r="XAS37" s="56"/>
      <c r="XAT37" s="56"/>
      <c r="XAU37" s="56"/>
      <c r="XAV37" s="56"/>
      <c r="XAW37" s="56"/>
      <c r="XAX37" s="56"/>
      <c r="XAY37" s="56"/>
      <c r="XAZ37" s="56"/>
      <c r="XBA37" s="56"/>
      <c r="XBB37" s="56"/>
      <c r="XBC37" s="56"/>
      <c r="XBD37" s="56"/>
      <c r="XBE37" s="56"/>
      <c r="XBF37" s="56"/>
      <c r="XBG37" s="56"/>
      <c r="XBH37" s="56"/>
      <c r="XBI37" s="56"/>
      <c r="XBJ37" s="56"/>
      <c r="XBK37" s="56"/>
      <c r="XBL37" s="56"/>
      <c r="XBM37" s="56"/>
      <c r="XBN37" s="56"/>
      <c r="XBO37" s="56"/>
      <c r="XBP37" s="56"/>
      <c r="XBQ37" s="56"/>
      <c r="XBR37" s="56"/>
      <c r="XBS37" s="56"/>
      <c r="XBT37" s="56"/>
      <c r="XBU37" s="56"/>
      <c r="XBV37" s="56"/>
      <c r="XBW37" s="56"/>
      <c r="XBX37" s="56"/>
      <c r="XBY37" s="56"/>
      <c r="XBZ37" s="56"/>
      <c r="XCA37" s="56"/>
      <c r="XCB37" s="56"/>
      <c r="XCC37" s="56"/>
      <c r="XCD37" s="56"/>
      <c r="XCE37" s="56"/>
      <c r="XCF37" s="56"/>
      <c r="XCG37" s="56"/>
      <c r="XCH37" s="56"/>
      <c r="XCI37" s="56"/>
      <c r="XCJ37" s="56"/>
      <c r="XCK37" s="56"/>
      <c r="XCL37" s="56"/>
      <c r="XCM37" s="56"/>
      <c r="XCN37" s="56"/>
      <c r="XCO37" s="56"/>
      <c r="XCP37" s="56"/>
      <c r="XCQ37" s="56"/>
      <c r="XCR37" s="56"/>
      <c r="XCS37" s="56"/>
      <c r="XCT37" s="56"/>
      <c r="XCU37" s="56"/>
      <c r="XCV37" s="56"/>
      <c r="XCW37" s="56"/>
      <c r="XCX37" s="56"/>
      <c r="XCY37" s="56"/>
      <c r="XCZ37" s="56"/>
      <c r="XDA37" s="56"/>
      <c r="XDB37" s="56"/>
      <c r="XDC37" s="56"/>
      <c r="XDD37" s="56"/>
      <c r="XDE37" s="56"/>
      <c r="XDF37" s="56"/>
      <c r="XDG37" s="56"/>
      <c r="XDH37" s="56"/>
      <c r="XDI37" s="56"/>
      <c r="XDJ37" s="56"/>
      <c r="XDK37" s="56"/>
      <c r="XDL37" s="56"/>
      <c r="XDM37" s="56"/>
      <c r="XDN37" s="56"/>
      <c r="XDO37" s="56"/>
      <c r="XDP37" s="56"/>
      <c r="XDQ37" s="56"/>
      <c r="XDR37" s="56"/>
      <c r="XDS37" s="56"/>
      <c r="XDT37" s="56"/>
      <c r="XDU37" s="56"/>
      <c r="XDV37" s="56"/>
      <c r="XDW37" s="56"/>
      <c r="XDX37" s="56"/>
      <c r="XDY37" s="56"/>
      <c r="XDZ37" s="56"/>
      <c r="XEA37" s="56"/>
      <c r="XEB37" s="56"/>
      <c r="XEC37" s="56"/>
      <c r="XED37" s="56"/>
      <c r="XEE37" s="56"/>
      <c r="XEF37" s="56"/>
      <c r="XEG37" s="56"/>
      <c r="XEH37" s="56"/>
      <c r="XEI37" s="56"/>
      <c r="XEJ37" s="56"/>
      <c r="XEK37" s="56"/>
      <c r="XEL37" s="56"/>
      <c r="XEM37" s="56"/>
      <c r="XEN37" s="56"/>
      <c r="XEO37" s="56"/>
      <c r="XEP37" s="56"/>
      <c r="XEQ37" s="56"/>
      <c r="XER37" s="56"/>
      <c r="XES37" s="56"/>
      <c r="XET37" s="56"/>
      <c r="XEU37" s="56"/>
      <c r="XEV37" s="56"/>
      <c r="XEW37" s="56"/>
      <c r="XEX37" s="56"/>
      <c r="XEY37" s="56"/>
      <c r="XEZ37" s="56"/>
      <c r="XFA37" s="56"/>
      <c r="XFB37" s="56"/>
      <c r="XFC37" s="56"/>
      <c r="XFD37" s="56"/>
    </row>
    <row r="38" spans="1:16384" ht="25.5" x14ac:dyDescent="0.2">
      <c r="A38" s="56" t="s">
        <v>585</v>
      </c>
      <c r="B38" s="40" t="s">
        <v>586</v>
      </c>
    </row>
    <row r="39" spans="1:16384" ht="25.5" x14ac:dyDescent="0.2">
      <c r="A39" s="56" t="s">
        <v>381</v>
      </c>
      <c r="B39" s="40" t="s">
        <v>331</v>
      </c>
      <c r="C39" s="38" t="s">
        <v>462</v>
      </c>
    </row>
    <row r="40" spans="1:16384" ht="25.5" x14ac:dyDescent="0.2">
      <c r="A40" s="56" t="s">
        <v>380</v>
      </c>
      <c r="B40" s="40" t="s">
        <v>332</v>
      </c>
      <c r="C40" s="38" t="s">
        <v>462</v>
      </c>
    </row>
    <row r="41" spans="1:16384" ht="38.25" x14ac:dyDescent="0.2">
      <c r="A41" s="56" t="s">
        <v>465</v>
      </c>
      <c r="B41" s="55" t="s">
        <v>466</v>
      </c>
    </row>
    <row r="42" spans="1:16384" ht="38.25" x14ac:dyDescent="0.2">
      <c r="A42" s="56" t="s">
        <v>432</v>
      </c>
      <c r="B42" s="55" t="s">
        <v>467</v>
      </c>
    </row>
    <row r="43" spans="1:16384" x14ac:dyDescent="0.2">
      <c r="A43" s="39" t="s">
        <v>588</v>
      </c>
      <c r="B43" s="40" t="s">
        <v>468</v>
      </c>
      <c r="C43" s="38" t="s">
        <v>462</v>
      </c>
    </row>
    <row r="44" spans="1:16384" ht="25.5" x14ac:dyDescent="0.2">
      <c r="A44" s="45" t="s">
        <v>589</v>
      </c>
      <c r="B44" s="40" t="s">
        <v>590</v>
      </c>
      <c r="C44" s="41" t="s">
        <v>469</v>
      </c>
    </row>
    <row r="45" spans="1:16384" ht="38.25" x14ac:dyDescent="0.2">
      <c r="A45" s="6" t="s">
        <v>591</v>
      </c>
      <c r="B45" s="40" t="s">
        <v>592</v>
      </c>
      <c r="C45" s="41" t="s">
        <v>470</v>
      </c>
    </row>
    <row r="46" spans="1:16384" ht="25.5" x14ac:dyDescent="0.2">
      <c r="A46" s="6" t="s">
        <v>593</v>
      </c>
      <c r="B46" s="40" t="s">
        <v>594</v>
      </c>
    </row>
    <row r="47" spans="1:16384" ht="25.5" x14ac:dyDescent="0.2">
      <c r="A47" s="5" t="s">
        <v>595</v>
      </c>
      <c r="B47" s="40" t="s">
        <v>596</v>
      </c>
    </row>
    <row r="48" spans="1:16384" x14ac:dyDescent="0.2">
      <c r="A48" s="5" t="s">
        <v>597</v>
      </c>
      <c r="B48" s="42" t="s">
        <v>598</v>
      </c>
    </row>
    <row r="49" spans="1:16384" x14ac:dyDescent="0.2">
      <c r="A49" s="5" t="s">
        <v>599</v>
      </c>
      <c r="B49" s="42" t="s">
        <v>600</v>
      </c>
    </row>
    <row r="50" spans="1:16384" x14ac:dyDescent="0.2">
      <c r="A50" s="5" t="s">
        <v>601</v>
      </c>
      <c r="B50" s="57" t="s">
        <v>602</v>
      </c>
    </row>
    <row r="51" spans="1:16384" x14ac:dyDescent="0.2">
      <c r="A51" s="58" t="s">
        <v>603</v>
      </c>
      <c r="B51" s="40" t="s">
        <v>604</v>
      </c>
    </row>
    <row r="52" spans="1:16384" ht="25.5" x14ac:dyDescent="0.2">
      <c r="A52" s="5" t="s">
        <v>605</v>
      </c>
      <c r="B52" s="42" t="s">
        <v>606</v>
      </c>
    </row>
    <row r="53" spans="1:16384" ht="38.25" x14ac:dyDescent="0.2">
      <c r="A53" s="5" t="s">
        <v>607</v>
      </c>
      <c r="B53" s="42" t="s">
        <v>471</v>
      </c>
    </row>
    <row r="54" spans="1:16384" ht="25.5" x14ac:dyDescent="0.2">
      <c r="A54" s="43" t="s">
        <v>608</v>
      </c>
      <c r="B54" s="59" t="s">
        <v>609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  <c r="AKY54" s="5"/>
      <c r="AKZ54" s="5"/>
      <c r="ALA54" s="5"/>
      <c r="ALB54" s="5"/>
      <c r="ALC54" s="5"/>
      <c r="ALD54" s="5"/>
      <c r="ALE54" s="5"/>
      <c r="ALF54" s="5"/>
      <c r="ALG54" s="5"/>
      <c r="ALH54" s="5"/>
      <c r="ALI54" s="5"/>
      <c r="ALJ54" s="5"/>
      <c r="ALK54" s="5"/>
      <c r="ALL54" s="5"/>
      <c r="ALM54" s="5"/>
      <c r="ALN54" s="5"/>
      <c r="ALO54" s="5"/>
      <c r="ALP54" s="5"/>
      <c r="ALQ54" s="5"/>
      <c r="ALR54" s="5"/>
      <c r="ALS54" s="5"/>
      <c r="ALT54" s="5"/>
      <c r="ALU54" s="5"/>
      <c r="ALV54" s="5"/>
      <c r="ALW54" s="5"/>
      <c r="ALX54" s="5"/>
      <c r="ALY54" s="5"/>
      <c r="ALZ54" s="5"/>
      <c r="AMA54" s="5"/>
      <c r="AMB54" s="5"/>
      <c r="AMC54" s="5"/>
      <c r="AMD54" s="5"/>
      <c r="AME54" s="5"/>
      <c r="AMF54" s="5"/>
      <c r="AMG54" s="5"/>
      <c r="AMH54" s="5"/>
      <c r="AMI54" s="5"/>
      <c r="AMJ54" s="5"/>
      <c r="AMK54" s="5"/>
      <c r="AML54" s="5"/>
      <c r="AMM54" s="5"/>
      <c r="AMN54" s="5"/>
      <c r="AMO54" s="5"/>
      <c r="AMP54" s="5"/>
      <c r="AMQ54" s="5"/>
      <c r="AMR54" s="5"/>
      <c r="AMS54" s="5"/>
      <c r="AMT54" s="5"/>
      <c r="AMU54" s="5"/>
      <c r="AMV54" s="5"/>
      <c r="AMW54" s="5"/>
      <c r="AMX54" s="5"/>
      <c r="AMY54" s="5"/>
      <c r="AMZ54" s="5"/>
      <c r="ANA54" s="5"/>
      <c r="ANB54" s="5"/>
      <c r="ANC54" s="5"/>
      <c r="AND54" s="5"/>
      <c r="ANE54" s="5"/>
      <c r="ANF54" s="5"/>
      <c r="ANG54" s="5"/>
      <c r="ANH54" s="5"/>
      <c r="ANI54" s="5"/>
      <c r="ANJ54" s="5"/>
      <c r="ANK54" s="5"/>
      <c r="ANL54" s="5"/>
      <c r="ANM54" s="5"/>
      <c r="ANN54" s="5"/>
      <c r="ANO54" s="5"/>
      <c r="ANP54" s="5"/>
      <c r="ANQ54" s="5"/>
      <c r="ANR54" s="5"/>
      <c r="ANS54" s="5"/>
      <c r="ANT54" s="5"/>
      <c r="ANU54" s="5"/>
      <c r="ANV54" s="5"/>
      <c r="ANW54" s="5"/>
      <c r="ANX54" s="5"/>
      <c r="ANY54" s="5"/>
      <c r="ANZ54" s="5"/>
      <c r="AOA54" s="5"/>
      <c r="AOB54" s="5"/>
      <c r="AOC54" s="5"/>
      <c r="AOD54" s="5"/>
      <c r="AOE54" s="5"/>
      <c r="AOF54" s="5"/>
      <c r="AOG54" s="5"/>
      <c r="AOH54" s="5"/>
      <c r="AOI54" s="5"/>
      <c r="AOJ54" s="5"/>
      <c r="AOK54" s="5"/>
      <c r="AOL54" s="5"/>
      <c r="AOM54" s="5"/>
      <c r="AON54" s="5"/>
      <c r="AOO54" s="5"/>
      <c r="AOP54" s="5"/>
      <c r="AOQ54" s="5"/>
      <c r="AOR54" s="5"/>
      <c r="AOS54" s="5"/>
      <c r="AOT54" s="5"/>
      <c r="AOU54" s="5"/>
      <c r="AOV54" s="5"/>
      <c r="AOW54" s="5"/>
      <c r="AOX54" s="5"/>
      <c r="AOY54" s="5"/>
      <c r="AOZ54" s="5"/>
      <c r="APA54" s="5"/>
      <c r="APB54" s="5"/>
      <c r="APC54" s="5"/>
      <c r="APD54" s="5"/>
      <c r="APE54" s="5"/>
      <c r="APF54" s="5"/>
      <c r="APG54" s="5"/>
      <c r="APH54" s="5"/>
      <c r="API54" s="5"/>
      <c r="APJ54" s="5"/>
      <c r="APK54" s="5"/>
      <c r="APL54" s="5"/>
      <c r="APM54" s="5"/>
      <c r="APN54" s="5"/>
      <c r="APO54" s="5"/>
      <c r="APP54" s="5"/>
      <c r="APQ54" s="5"/>
      <c r="APR54" s="5"/>
      <c r="APS54" s="5"/>
      <c r="APT54" s="5"/>
      <c r="APU54" s="5"/>
      <c r="APV54" s="5"/>
      <c r="APW54" s="5"/>
      <c r="APX54" s="5"/>
      <c r="APY54" s="5"/>
      <c r="APZ54" s="5"/>
      <c r="AQA54" s="5"/>
      <c r="AQB54" s="5"/>
      <c r="AQC54" s="5"/>
      <c r="AQD54" s="5"/>
      <c r="AQE54" s="5"/>
      <c r="AQF54" s="5"/>
      <c r="AQG54" s="5"/>
      <c r="AQH54" s="5"/>
      <c r="AQI54" s="5"/>
      <c r="AQJ54" s="5"/>
      <c r="AQK54" s="5"/>
      <c r="AQL54" s="5"/>
      <c r="AQM54" s="5"/>
      <c r="AQN54" s="5"/>
      <c r="AQO54" s="5"/>
      <c r="AQP54" s="5"/>
      <c r="AQQ54" s="5"/>
      <c r="AQR54" s="5"/>
      <c r="AQS54" s="5"/>
      <c r="AQT54" s="5"/>
      <c r="AQU54" s="5"/>
      <c r="AQV54" s="5"/>
      <c r="AQW54" s="5"/>
      <c r="AQX54" s="5"/>
      <c r="AQY54" s="5"/>
      <c r="AQZ54" s="5"/>
      <c r="ARA54" s="5"/>
      <c r="ARB54" s="5"/>
      <c r="ARC54" s="5"/>
      <c r="ARD54" s="5"/>
      <c r="ARE54" s="5"/>
      <c r="ARF54" s="5"/>
      <c r="ARG54" s="5"/>
      <c r="ARH54" s="5"/>
      <c r="ARI54" s="5"/>
      <c r="ARJ54" s="5"/>
      <c r="ARK54" s="5"/>
      <c r="ARL54" s="5"/>
      <c r="ARM54" s="5"/>
      <c r="ARN54" s="5"/>
      <c r="ARO54" s="5"/>
      <c r="ARP54" s="5"/>
      <c r="ARQ54" s="5"/>
      <c r="ARR54" s="5"/>
      <c r="ARS54" s="5"/>
      <c r="ART54" s="5"/>
      <c r="ARU54" s="5"/>
      <c r="ARV54" s="5"/>
      <c r="ARW54" s="5"/>
      <c r="ARX54" s="5"/>
      <c r="ARY54" s="5"/>
      <c r="ARZ54" s="5"/>
      <c r="ASA54" s="5"/>
      <c r="ASB54" s="5"/>
      <c r="ASC54" s="5"/>
      <c r="ASD54" s="5"/>
      <c r="ASE54" s="5"/>
      <c r="ASF54" s="5"/>
      <c r="ASG54" s="5"/>
      <c r="ASH54" s="5"/>
      <c r="ASI54" s="5"/>
      <c r="ASJ54" s="5"/>
      <c r="ASK54" s="5"/>
      <c r="ASL54" s="5"/>
      <c r="ASM54" s="5"/>
      <c r="ASN54" s="5"/>
      <c r="ASO54" s="5"/>
      <c r="ASP54" s="5"/>
      <c r="ASQ54" s="5"/>
      <c r="ASR54" s="5"/>
      <c r="ASS54" s="5"/>
      <c r="AST54" s="5"/>
      <c r="ASU54" s="5"/>
      <c r="ASV54" s="5"/>
      <c r="ASW54" s="5"/>
      <c r="ASX54" s="5"/>
      <c r="ASY54" s="5"/>
      <c r="ASZ54" s="5"/>
      <c r="ATA54" s="5"/>
      <c r="ATB54" s="5"/>
      <c r="ATC54" s="5"/>
      <c r="ATD54" s="5"/>
      <c r="ATE54" s="5"/>
      <c r="ATF54" s="5"/>
      <c r="ATG54" s="5"/>
      <c r="ATH54" s="5"/>
      <c r="ATI54" s="5"/>
      <c r="ATJ54" s="5"/>
      <c r="ATK54" s="5"/>
      <c r="ATL54" s="5"/>
      <c r="ATM54" s="5"/>
      <c r="ATN54" s="5"/>
      <c r="ATO54" s="5"/>
      <c r="ATP54" s="5"/>
      <c r="ATQ54" s="5"/>
      <c r="ATR54" s="5"/>
      <c r="ATS54" s="5"/>
      <c r="ATT54" s="5"/>
      <c r="ATU54" s="5"/>
      <c r="ATV54" s="5"/>
      <c r="ATW54" s="5"/>
      <c r="ATX54" s="5"/>
      <c r="ATY54" s="5"/>
      <c r="ATZ54" s="5"/>
      <c r="AUA54" s="5"/>
      <c r="AUB54" s="5"/>
      <c r="AUC54" s="5"/>
      <c r="AUD54" s="5"/>
      <c r="AUE54" s="5"/>
      <c r="AUF54" s="5"/>
      <c r="AUG54" s="5"/>
      <c r="AUH54" s="5"/>
      <c r="AUI54" s="5"/>
      <c r="AUJ54" s="5"/>
      <c r="AUK54" s="5"/>
      <c r="AUL54" s="5"/>
      <c r="AUM54" s="5"/>
      <c r="AUN54" s="5"/>
      <c r="AUO54" s="5"/>
      <c r="AUP54" s="5"/>
      <c r="AUQ54" s="5"/>
      <c r="AUR54" s="5"/>
      <c r="AUS54" s="5"/>
      <c r="AUT54" s="5"/>
      <c r="AUU54" s="5"/>
      <c r="AUV54" s="5"/>
      <c r="AUW54" s="5"/>
      <c r="AUX54" s="5"/>
      <c r="AUY54" s="5"/>
      <c r="AUZ54" s="5"/>
      <c r="AVA54" s="5"/>
      <c r="AVB54" s="5"/>
      <c r="AVC54" s="5"/>
      <c r="AVD54" s="5"/>
      <c r="AVE54" s="5"/>
      <c r="AVF54" s="5"/>
      <c r="AVG54" s="5"/>
      <c r="AVH54" s="5"/>
      <c r="AVI54" s="5"/>
      <c r="AVJ54" s="5"/>
      <c r="AVK54" s="5"/>
      <c r="AVL54" s="5"/>
      <c r="AVM54" s="5"/>
      <c r="AVN54" s="5"/>
      <c r="AVO54" s="5"/>
      <c r="AVP54" s="5"/>
      <c r="AVQ54" s="5"/>
      <c r="AVR54" s="5"/>
      <c r="AVS54" s="5"/>
      <c r="AVT54" s="5"/>
      <c r="AVU54" s="5"/>
      <c r="AVV54" s="5"/>
      <c r="AVW54" s="5"/>
      <c r="AVX54" s="5"/>
      <c r="AVY54" s="5"/>
      <c r="AVZ54" s="5"/>
      <c r="AWA54" s="5"/>
      <c r="AWB54" s="5"/>
      <c r="AWC54" s="5"/>
      <c r="AWD54" s="5"/>
      <c r="AWE54" s="5"/>
      <c r="AWF54" s="5"/>
      <c r="AWG54" s="5"/>
      <c r="AWH54" s="5"/>
      <c r="AWI54" s="5"/>
      <c r="AWJ54" s="5"/>
      <c r="AWK54" s="5"/>
      <c r="AWL54" s="5"/>
      <c r="AWM54" s="5"/>
      <c r="AWN54" s="5"/>
      <c r="AWO54" s="5"/>
      <c r="AWP54" s="5"/>
      <c r="AWQ54" s="5"/>
      <c r="AWR54" s="5"/>
      <c r="AWS54" s="5"/>
      <c r="AWT54" s="5"/>
      <c r="AWU54" s="5"/>
      <c r="AWV54" s="5"/>
      <c r="AWW54" s="5"/>
      <c r="AWX54" s="5"/>
      <c r="AWY54" s="5"/>
      <c r="AWZ54" s="5"/>
      <c r="AXA54" s="5"/>
      <c r="AXB54" s="5"/>
      <c r="AXC54" s="5"/>
      <c r="AXD54" s="5"/>
      <c r="AXE54" s="5"/>
      <c r="AXF54" s="5"/>
      <c r="AXG54" s="5"/>
      <c r="AXH54" s="5"/>
      <c r="AXI54" s="5"/>
      <c r="AXJ54" s="5"/>
      <c r="AXK54" s="5"/>
      <c r="AXL54" s="5"/>
      <c r="AXM54" s="5"/>
      <c r="AXN54" s="5"/>
      <c r="AXO54" s="5"/>
      <c r="AXP54" s="5"/>
      <c r="AXQ54" s="5"/>
      <c r="AXR54" s="5"/>
      <c r="AXS54" s="5"/>
      <c r="AXT54" s="5"/>
      <c r="AXU54" s="5"/>
      <c r="AXV54" s="5"/>
      <c r="AXW54" s="5"/>
      <c r="AXX54" s="5"/>
      <c r="AXY54" s="5"/>
      <c r="AXZ54" s="5"/>
      <c r="AYA54" s="5"/>
      <c r="AYB54" s="5"/>
      <c r="AYC54" s="5"/>
      <c r="AYD54" s="5"/>
      <c r="AYE54" s="5"/>
      <c r="AYF54" s="5"/>
      <c r="AYG54" s="5"/>
      <c r="AYH54" s="5"/>
      <c r="AYI54" s="5"/>
      <c r="AYJ54" s="5"/>
      <c r="AYK54" s="5"/>
      <c r="AYL54" s="5"/>
      <c r="AYM54" s="5"/>
      <c r="AYN54" s="5"/>
      <c r="AYO54" s="5"/>
      <c r="AYP54" s="5"/>
      <c r="AYQ54" s="5"/>
      <c r="AYR54" s="5"/>
      <c r="AYS54" s="5"/>
      <c r="AYT54" s="5"/>
      <c r="AYU54" s="5"/>
      <c r="AYV54" s="5"/>
      <c r="AYW54" s="5"/>
      <c r="AYX54" s="5"/>
      <c r="AYY54" s="5"/>
      <c r="AYZ54" s="5"/>
      <c r="AZA54" s="5"/>
      <c r="AZB54" s="5"/>
      <c r="AZC54" s="5"/>
      <c r="AZD54" s="5"/>
      <c r="AZE54" s="5"/>
      <c r="AZF54" s="5"/>
      <c r="AZG54" s="5"/>
      <c r="AZH54" s="5"/>
      <c r="AZI54" s="5"/>
      <c r="AZJ54" s="5"/>
      <c r="AZK54" s="5"/>
      <c r="AZL54" s="5"/>
      <c r="AZM54" s="5"/>
      <c r="AZN54" s="5"/>
      <c r="AZO54" s="5"/>
      <c r="AZP54" s="5"/>
      <c r="AZQ54" s="5"/>
      <c r="AZR54" s="5"/>
      <c r="AZS54" s="5"/>
      <c r="AZT54" s="5"/>
      <c r="AZU54" s="5"/>
      <c r="AZV54" s="5"/>
      <c r="AZW54" s="5"/>
      <c r="AZX54" s="5"/>
      <c r="AZY54" s="5"/>
      <c r="AZZ54" s="5"/>
      <c r="BAA54" s="5"/>
      <c r="BAB54" s="5"/>
      <c r="BAC54" s="5"/>
      <c r="BAD54" s="5"/>
      <c r="BAE54" s="5"/>
      <c r="BAF54" s="5"/>
      <c r="BAG54" s="5"/>
      <c r="BAH54" s="5"/>
      <c r="BAI54" s="5"/>
      <c r="BAJ54" s="5"/>
      <c r="BAK54" s="5"/>
      <c r="BAL54" s="5"/>
      <c r="BAM54" s="5"/>
      <c r="BAN54" s="5"/>
      <c r="BAO54" s="5"/>
      <c r="BAP54" s="5"/>
      <c r="BAQ54" s="5"/>
      <c r="BAR54" s="5"/>
      <c r="BAS54" s="5"/>
      <c r="BAT54" s="5"/>
      <c r="BAU54" s="5"/>
      <c r="BAV54" s="5"/>
      <c r="BAW54" s="5"/>
      <c r="BAX54" s="5"/>
      <c r="BAY54" s="5"/>
      <c r="BAZ54" s="5"/>
      <c r="BBA54" s="5"/>
      <c r="BBB54" s="5"/>
      <c r="BBC54" s="5"/>
      <c r="BBD54" s="5"/>
      <c r="BBE54" s="5"/>
      <c r="BBF54" s="5"/>
      <c r="BBG54" s="5"/>
      <c r="BBH54" s="5"/>
      <c r="BBI54" s="5"/>
      <c r="BBJ54" s="5"/>
      <c r="BBK54" s="5"/>
      <c r="BBL54" s="5"/>
      <c r="BBM54" s="5"/>
      <c r="BBN54" s="5"/>
      <c r="BBO54" s="5"/>
      <c r="BBP54" s="5"/>
      <c r="BBQ54" s="5"/>
      <c r="BBR54" s="5"/>
      <c r="BBS54" s="5"/>
      <c r="BBT54" s="5"/>
      <c r="BBU54" s="5"/>
      <c r="BBV54" s="5"/>
      <c r="BBW54" s="5"/>
      <c r="BBX54" s="5"/>
      <c r="BBY54" s="5"/>
      <c r="BBZ54" s="5"/>
      <c r="BCA54" s="5"/>
      <c r="BCB54" s="5"/>
      <c r="BCC54" s="5"/>
      <c r="BCD54" s="5"/>
      <c r="BCE54" s="5"/>
      <c r="BCF54" s="5"/>
      <c r="BCG54" s="5"/>
      <c r="BCH54" s="5"/>
      <c r="BCI54" s="5"/>
      <c r="BCJ54" s="5"/>
      <c r="BCK54" s="5"/>
      <c r="BCL54" s="5"/>
      <c r="BCM54" s="5"/>
      <c r="BCN54" s="5"/>
      <c r="BCO54" s="5"/>
      <c r="BCP54" s="5"/>
      <c r="BCQ54" s="5"/>
      <c r="BCR54" s="5"/>
      <c r="BCS54" s="5"/>
      <c r="BCT54" s="5"/>
      <c r="BCU54" s="5"/>
      <c r="BCV54" s="5"/>
      <c r="BCW54" s="5"/>
      <c r="BCX54" s="5"/>
      <c r="BCY54" s="5"/>
      <c r="BCZ54" s="5"/>
      <c r="BDA54" s="5"/>
      <c r="BDB54" s="5"/>
      <c r="BDC54" s="5"/>
      <c r="BDD54" s="5"/>
      <c r="BDE54" s="5"/>
      <c r="BDF54" s="5"/>
      <c r="BDG54" s="5"/>
      <c r="BDH54" s="5"/>
      <c r="BDI54" s="5"/>
      <c r="BDJ54" s="5"/>
      <c r="BDK54" s="5"/>
      <c r="BDL54" s="5"/>
      <c r="BDM54" s="5"/>
      <c r="BDN54" s="5"/>
      <c r="BDO54" s="5"/>
      <c r="BDP54" s="5"/>
      <c r="BDQ54" s="5"/>
      <c r="BDR54" s="5"/>
      <c r="BDS54" s="5"/>
      <c r="BDT54" s="5"/>
      <c r="BDU54" s="5"/>
      <c r="BDV54" s="5"/>
      <c r="BDW54" s="5"/>
      <c r="BDX54" s="5"/>
      <c r="BDY54" s="5"/>
      <c r="BDZ54" s="5"/>
      <c r="BEA54" s="5"/>
      <c r="BEB54" s="5"/>
      <c r="BEC54" s="5"/>
      <c r="BED54" s="5"/>
      <c r="BEE54" s="5"/>
      <c r="BEF54" s="5"/>
      <c r="BEG54" s="5"/>
      <c r="BEH54" s="5"/>
      <c r="BEI54" s="5"/>
      <c r="BEJ54" s="5"/>
      <c r="BEK54" s="5"/>
      <c r="BEL54" s="5"/>
      <c r="BEM54" s="5"/>
      <c r="BEN54" s="5"/>
      <c r="BEO54" s="5"/>
      <c r="BEP54" s="5"/>
      <c r="BEQ54" s="5"/>
      <c r="BER54" s="5"/>
      <c r="BES54" s="5"/>
      <c r="BET54" s="5"/>
      <c r="BEU54" s="5"/>
      <c r="BEV54" s="5"/>
      <c r="BEW54" s="5"/>
      <c r="BEX54" s="5"/>
      <c r="BEY54" s="5"/>
      <c r="BEZ54" s="5"/>
      <c r="BFA54" s="5"/>
      <c r="BFB54" s="5"/>
      <c r="BFC54" s="5"/>
      <c r="BFD54" s="5"/>
      <c r="BFE54" s="5"/>
      <c r="BFF54" s="5"/>
      <c r="BFG54" s="5"/>
      <c r="BFH54" s="5"/>
      <c r="BFI54" s="5"/>
      <c r="BFJ54" s="5"/>
      <c r="BFK54" s="5"/>
      <c r="BFL54" s="5"/>
      <c r="BFM54" s="5"/>
      <c r="BFN54" s="5"/>
      <c r="BFO54" s="5"/>
      <c r="BFP54" s="5"/>
      <c r="BFQ54" s="5"/>
      <c r="BFR54" s="5"/>
      <c r="BFS54" s="5"/>
      <c r="BFT54" s="5"/>
      <c r="BFU54" s="5"/>
      <c r="BFV54" s="5"/>
      <c r="BFW54" s="5"/>
      <c r="BFX54" s="5"/>
      <c r="BFY54" s="5"/>
      <c r="BFZ54" s="5"/>
      <c r="BGA54" s="5"/>
      <c r="BGB54" s="5"/>
      <c r="BGC54" s="5"/>
      <c r="BGD54" s="5"/>
      <c r="BGE54" s="5"/>
      <c r="BGF54" s="5"/>
      <c r="BGG54" s="5"/>
      <c r="BGH54" s="5"/>
      <c r="BGI54" s="5"/>
      <c r="BGJ54" s="5"/>
      <c r="BGK54" s="5"/>
      <c r="BGL54" s="5"/>
      <c r="BGM54" s="5"/>
      <c r="BGN54" s="5"/>
      <c r="BGO54" s="5"/>
      <c r="BGP54" s="5"/>
      <c r="BGQ54" s="5"/>
      <c r="BGR54" s="5"/>
      <c r="BGS54" s="5"/>
      <c r="BGT54" s="5"/>
      <c r="BGU54" s="5"/>
      <c r="BGV54" s="5"/>
      <c r="BGW54" s="5"/>
      <c r="BGX54" s="5"/>
      <c r="BGY54" s="5"/>
      <c r="BGZ54" s="5"/>
      <c r="BHA54" s="5"/>
      <c r="BHB54" s="5"/>
      <c r="BHC54" s="5"/>
      <c r="BHD54" s="5"/>
      <c r="BHE54" s="5"/>
      <c r="BHF54" s="5"/>
      <c r="BHG54" s="5"/>
      <c r="BHH54" s="5"/>
      <c r="BHI54" s="5"/>
      <c r="BHJ54" s="5"/>
      <c r="BHK54" s="5"/>
      <c r="BHL54" s="5"/>
      <c r="BHM54" s="5"/>
      <c r="BHN54" s="5"/>
      <c r="BHO54" s="5"/>
      <c r="BHP54" s="5"/>
      <c r="BHQ54" s="5"/>
      <c r="BHR54" s="5"/>
      <c r="BHS54" s="5"/>
      <c r="BHT54" s="5"/>
      <c r="BHU54" s="5"/>
      <c r="BHV54" s="5"/>
      <c r="BHW54" s="5"/>
      <c r="BHX54" s="5"/>
      <c r="BHY54" s="5"/>
      <c r="BHZ54" s="5"/>
      <c r="BIA54" s="5"/>
      <c r="BIB54" s="5"/>
      <c r="BIC54" s="5"/>
      <c r="BID54" s="5"/>
      <c r="BIE54" s="5"/>
      <c r="BIF54" s="5"/>
      <c r="BIG54" s="5"/>
      <c r="BIH54" s="5"/>
      <c r="BII54" s="5"/>
      <c r="BIJ54" s="5"/>
      <c r="BIK54" s="5"/>
      <c r="BIL54" s="5"/>
      <c r="BIM54" s="5"/>
      <c r="BIN54" s="5"/>
      <c r="BIO54" s="5"/>
      <c r="BIP54" s="5"/>
      <c r="BIQ54" s="5"/>
      <c r="BIR54" s="5"/>
      <c r="BIS54" s="5"/>
      <c r="BIT54" s="5"/>
      <c r="BIU54" s="5"/>
      <c r="BIV54" s="5"/>
      <c r="BIW54" s="5"/>
      <c r="BIX54" s="5"/>
      <c r="BIY54" s="5"/>
      <c r="BIZ54" s="5"/>
      <c r="BJA54" s="5"/>
      <c r="BJB54" s="5"/>
      <c r="BJC54" s="5"/>
      <c r="BJD54" s="5"/>
      <c r="BJE54" s="5"/>
      <c r="BJF54" s="5"/>
      <c r="BJG54" s="5"/>
      <c r="BJH54" s="5"/>
      <c r="BJI54" s="5"/>
      <c r="BJJ54" s="5"/>
      <c r="BJK54" s="5"/>
      <c r="BJL54" s="5"/>
      <c r="BJM54" s="5"/>
      <c r="BJN54" s="5"/>
      <c r="BJO54" s="5"/>
      <c r="BJP54" s="5"/>
      <c r="BJQ54" s="5"/>
      <c r="BJR54" s="5"/>
      <c r="BJS54" s="5"/>
      <c r="BJT54" s="5"/>
      <c r="BJU54" s="5"/>
      <c r="BJV54" s="5"/>
      <c r="BJW54" s="5"/>
      <c r="BJX54" s="5"/>
      <c r="BJY54" s="5"/>
      <c r="BJZ54" s="5"/>
      <c r="BKA54" s="5"/>
      <c r="BKB54" s="5"/>
      <c r="BKC54" s="5"/>
      <c r="BKD54" s="5"/>
      <c r="BKE54" s="5"/>
      <c r="BKF54" s="5"/>
      <c r="BKG54" s="5"/>
      <c r="BKH54" s="5"/>
      <c r="BKI54" s="5"/>
      <c r="BKJ54" s="5"/>
      <c r="BKK54" s="5"/>
      <c r="BKL54" s="5"/>
      <c r="BKM54" s="5"/>
      <c r="BKN54" s="5"/>
      <c r="BKO54" s="5"/>
      <c r="BKP54" s="5"/>
      <c r="BKQ54" s="5"/>
      <c r="BKR54" s="5"/>
      <c r="BKS54" s="5"/>
      <c r="BKT54" s="5"/>
      <c r="BKU54" s="5"/>
      <c r="BKV54" s="5"/>
      <c r="BKW54" s="5"/>
      <c r="BKX54" s="5"/>
      <c r="BKY54" s="5"/>
      <c r="BKZ54" s="5"/>
      <c r="BLA54" s="5"/>
      <c r="BLB54" s="5"/>
      <c r="BLC54" s="5"/>
      <c r="BLD54" s="5"/>
      <c r="BLE54" s="5"/>
      <c r="BLF54" s="5"/>
      <c r="BLG54" s="5"/>
      <c r="BLH54" s="5"/>
      <c r="BLI54" s="5"/>
      <c r="BLJ54" s="5"/>
      <c r="BLK54" s="5"/>
      <c r="BLL54" s="5"/>
      <c r="BLM54" s="5"/>
      <c r="BLN54" s="5"/>
      <c r="BLO54" s="5"/>
      <c r="BLP54" s="5"/>
      <c r="BLQ54" s="5"/>
      <c r="BLR54" s="5"/>
      <c r="BLS54" s="5"/>
      <c r="BLT54" s="5"/>
      <c r="BLU54" s="5"/>
      <c r="BLV54" s="5"/>
      <c r="BLW54" s="5"/>
      <c r="BLX54" s="5"/>
      <c r="BLY54" s="5"/>
      <c r="BLZ54" s="5"/>
      <c r="BMA54" s="5"/>
      <c r="BMB54" s="5"/>
      <c r="BMC54" s="5"/>
      <c r="BMD54" s="5"/>
      <c r="BME54" s="5"/>
      <c r="BMF54" s="5"/>
      <c r="BMG54" s="5"/>
      <c r="BMH54" s="5"/>
      <c r="BMI54" s="5"/>
      <c r="BMJ54" s="5"/>
      <c r="BMK54" s="5"/>
      <c r="BML54" s="5"/>
      <c r="BMM54" s="5"/>
      <c r="BMN54" s="5"/>
      <c r="BMO54" s="5"/>
      <c r="BMP54" s="5"/>
      <c r="BMQ54" s="5"/>
      <c r="BMR54" s="5"/>
      <c r="BMS54" s="5"/>
      <c r="BMT54" s="5"/>
      <c r="BMU54" s="5"/>
      <c r="BMV54" s="5"/>
      <c r="BMW54" s="5"/>
      <c r="BMX54" s="5"/>
      <c r="BMY54" s="5"/>
      <c r="BMZ54" s="5"/>
      <c r="BNA54" s="5"/>
      <c r="BNB54" s="5"/>
      <c r="BNC54" s="5"/>
      <c r="BND54" s="5"/>
      <c r="BNE54" s="5"/>
      <c r="BNF54" s="5"/>
      <c r="BNG54" s="5"/>
      <c r="BNH54" s="5"/>
      <c r="BNI54" s="5"/>
      <c r="BNJ54" s="5"/>
      <c r="BNK54" s="5"/>
      <c r="BNL54" s="5"/>
      <c r="BNM54" s="5"/>
      <c r="BNN54" s="5"/>
      <c r="BNO54" s="5"/>
      <c r="BNP54" s="5"/>
      <c r="BNQ54" s="5"/>
      <c r="BNR54" s="5"/>
      <c r="BNS54" s="5"/>
      <c r="BNT54" s="5"/>
      <c r="BNU54" s="5"/>
      <c r="BNV54" s="5"/>
      <c r="BNW54" s="5"/>
      <c r="BNX54" s="5"/>
      <c r="BNY54" s="5"/>
      <c r="BNZ54" s="5"/>
      <c r="BOA54" s="5"/>
      <c r="BOB54" s="5"/>
      <c r="BOC54" s="5"/>
      <c r="BOD54" s="5"/>
      <c r="BOE54" s="5"/>
      <c r="BOF54" s="5"/>
      <c r="BOG54" s="5"/>
      <c r="BOH54" s="5"/>
      <c r="BOI54" s="5"/>
      <c r="BOJ54" s="5"/>
      <c r="BOK54" s="5"/>
      <c r="BOL54" s="5"/>
      <c r="BOM54" s="5"/>
      <c r="BON54" s="5"/>
      <c r="BOO54" s="5"/>
      <c r="BOP54" s="5"/>
      <c r="BOQ54" s="5"/>
      <c r="BOR54" s="5"/>
      <c r="BOS54" s="5"/>
      <c r="BOT54" s="5"/>
      <c r="BOU54" s="5"/>
      <c r="BOV54" s="5"/>
      <c r="BOW54" s="5"/>
      <c r="BOX54" s="5"/>
      <c r="BOY54" s="5"/>
      <c r="BOZ54" s="5"/>
      <c r="BPA54" s="5"/>
      <c r="BPB54" s="5"/>
      <c r="BPC54" s="5"/>
      <c r="BPD54" s="5"/>
      <c r="BPE54" s="5"/>
      <c r="BPF54" s="5"/>
      <c r="BPG54" s="5"/>
      <c r="BPH54" s="5"/>
      <c r="BPI54" s="5"/>
      <c r="BPJ54" s="5"/>
      <c r="BPK54" s="5"/>
      <c r="BPL54" s="5"/>
      <c r="BPM54" s="5"/>
      <c r="BPN54" s="5"/>
      <c r="BPO54" s="5"/>
      <c r="BPP54" s="5"/>
      <c r="BPQ54" s="5"/>
      <c r="BPR54" s="5"/>
      <c r="BPS54" s="5"/>
      <c r="BPT54" s="5"/>
      <c r="BPU54" s="5"/>
      <c r="BPV54" s="5"/>
      <c r="BPW54" s="5"/>
      <c r="BPX54" s="5"/>
      <c r="BPY54" s="5"/>
      <c r="BPZ54" s="5"/>
      <c r="BQA54" s="5"/>
      <c r="BQB54" s="5"/>
      <c r="BQC54" s="5"/>
      <c r="BQD54" s="5"/>
      <c r="BQE54" s="5"/>
      <c r="BQF54" s="5"/>
      <c r="BQG54" s="5"/>
      <c r="BQH54" s="5"/>
      <c r="BQI54" s="5"/>
      <c r="BQJ54" s="5"/>
      <c r="BQK54" s="5"/>
      <c r="BQL54" s="5"/>
      <c r="BQM54" s="5"/>
      <c r="BQN54" s="5"/>
      <c r="BQO54" s="5"/>
      <c r="BQP54" s="5"/>
      <c r="BQQ54" s="5"/>
      <c r="BQR54" s="5"/>
      <c r="BQS54" s="5"/>
      <c r="BQT54" s="5"/>
      <c r="BQU54" s="5"/>
      <c r="BQV54" s="5"/>
      <c r="BQW54" s="5"/>
      <c r="BQX54" s="5"/>
      <c r="BQY54" s="5"/>
      <c r="BQZ54" s="5"/>
      <c r="BRA54" s="5"/>
      <c r="BRB54" s="5"/>
      <c r="BRC54" s="5"/>
      <c r="BRD54" s="5"/>
      <c r="BRE54" s="5"/>
      <c r="BRF54" s="5"/>
      <c r="BRG54" s="5"/>
      <c r="BRH54" s="5"/>
      <c r="BRI54" s="5"/>
      <c r="BRJ54" s="5"/>
      <c r="BRK54" s="5"/>
      <c r="BRL54" s="5"/>
      <c r="BRM54" s="5"/>
      <c r="BRN54" s="5"/>
      <c r="BRO54" s="5"/>
      <c r="BRP54" s="5"/>
      <c r="BRQ54" s="5"/>
      <c r="BRR54" s="5"/>
      <c r="BRS54" s="5"/>
      <c r="BRT54" s="5"/>
      <c r="BRU54" s="5"/>
      <c r="BRV54" s="5"/>
      <c r="BRW54" s="5"/>
      <c r="BRX54" s="5"/>
      <c r="BRY54" s="5"/>
      <c r="BRZ54" s="5"/>
      <c r="BSA54" s="5"/>
      <c r="BSB54" s="5"/>
      <c r="BSC54" s="5"/>
      <c r="BSD54" s="5"/>
      <c r="BSE54" s="5"/>
      <c r="BSF54" s="5"/>
      <c r="BSG54" s="5"/>
      <c r="BSH54" s="5"/>
      <c r="BSI54" s="5"/>
      <c r="BSJ54" s="5"/>
      <c r="BSK54" s="5"/>
      <c r="BSL54" s="5"/>
      <c r="BSM54" s="5"/>
      <c r="BSN54" s="5"/>
      <c r="BSO54" s="5"/>
      <c r="BSP54" s="5"/>
      <c r="BSQ54" s="5"/>
      <c r="BSR54" s="5"/>
      <c r="BSS54" s="5"/>
      <c r="BST54" s="5"/>
      <c r="BSU54" s="5"/>
      <c r="BSV54" s="5"/>
      <c r="BSW54" s="5"/>
      <c r="BSX54" s="5"/>
      <c r="BSY54" s="5"/>
      <c r="BSZ54" s="5"/>
      <c r="BTA54" s="5"/>
      <c r="BTB54" s="5"/>
      <c r="BTC54" s="5"/>
      <c r="BTD54" s="5"/>
      <c r="BTE54" s="5"/>
      <c r="BTF54" s="5"/>
      <c r="BTG54" s="5"/>
      <c r="BTH54" s="5"/>
      <c r="BTI54" s="5"/>
      <c r="BTJ54" s="5"/>
      <c r="BTK54" s="5"/>
      <c r="BTL54" s="5"/>
      <c r="BTM54" s="5"/>
      <c r="BTN54" s="5"/>
      <c r="BTO54" s="5"/>
      <c r="BTP54" s="5"/>
      <c r="BTQ54" s="5"/>
      <c r="BTR54" s="5"/>
      <c r="BTS54" s="5"/>
      <c r="BTT54" s="5"/>
      <c r="BTU54" s="5"/>
      <c r="BTV54" s="5"/>
      <c r="BTW54" s="5"/>
      <c r="BTX54" s="5"/>
      <c r="BTY54" s="5"/>
      <c r="BTZ54" s="5"/>
      <c r="BUA54" s="5"/>
      <c r="BUB54" s="5"/>
      <c r="BUC54" s="5"/>
      <c r="BUD54" s="5"/>
      <c r="BUE54" s="5"/>
      <c r="BUF54" s="5"/>
      <c r="BUG54" s="5"/>
      <c r="BUH54" s="5"/>
      <c r="BUI54" s="5"/>
      <c r="BUJ54" s="5"/>
      <c r="BUK54" s="5"/>
      <c r="BUL54" s="5"/>
      <c r="BUM54" s="5"/>
      <c r="BUN54" s="5"/>
      <c r="BUO54" s="5"/>
      <c r="BUP54" s="5"/>
      <c r="BUQ54" s="5"/>
      <c r="BUR54" s="5"/>
      <c r="BUS54" s="5"/>
      <c r="BUT54" s="5"/>
      <c r="BUU54" s="5"/>
      <c r="BUV54" s="5"/>
      <c r="BUW54" s="5"/>
      <c r="BUX54" s="5"/>
      <c r="BUY54" s="5"/>
      <c r="BUZ54" s="5"/>
      <c r="BVA54" s="5"/>
      <c r="BVB54" s="5"/>
      <c r="BVC54" s="5"/>
      <c r="BVD54" s="5"/>
      <c r="BVE54" s="5"/>
      <c r="BVF54" s="5"/>
      <c r="BVG54" s="5"/>
      <c r="BVH54" s="5"/>
      <c r="BVI54" s="5"/>
      <c r="BVJ54" s="5"/>
      <c r="BVK54" s="5"/>
      <c r="BVL54" s="5"/>
      <c r="BVM54" s="5"/>
      <c r="BVN54" s="5"/>
      <c r="BVO54" s="5"/>
      <c r="BVP54" s="5"/>
      <c r="BVQ54" s="5"/>
      <c r="BVR54" s="5"/>
      <c r="BVS54" s="5"/>
      <c r="BVT54" s="5"/>
      <c r="BVU54" s="5"/>
      <c r="BVV54" s="5"/>
      <c r="BVW54" s="5"/>
      <c r="BVX54" s="5"/>
      <c r="BVY54" s="5"/>
      <c r="BVZ54" s="5"/>
      <c r="BWA54" s="5"/>
      <c r="BWB54" s="5"/>
      <c r="BWC54" s="5"/>
      <c r="BWD54" s="5"/>
      <c r="BWE54" s="5"/>
      <c r="BWF54" s="5"/>
      <c r="BWG54" s="5"/>
      <c r="BWH54" s="5"/>
      <c r="BWI54" s="5"/>
      <c r="BWJ54" s="5"/>
      <c r="BWK54" s="5"/>
      <c r="BWL54" s="5"/>
      <c r="BWM54" s="5"/>
      <c r="BWN54" s="5"/>
      <c r="BWO54" s="5"/>
      <c r="BWP54" s="5"/>
      <c r="BWQ54" s="5"/>
      <c r="BWR54" s="5"/>
      <c r="BWS54" s="5"/>
      <c r="BWT54" s="5"/>
      <c r="BWU54" s="5"/>
      <c r="BWV54" s="5"/>
      <c r="BWW54" s="5"/>
      <c r="BWX54" s="5"/>
      <c r="BWY54" s="5"/>
      <c r="BWZ54" s="5"/>
      <c r="BXA54" s="5"/>
      <c r="BXB54" s="5"/>
      <c r="BXC54" s="5"/>
      <c r="BXD54" s="5"/>
      <c r="BXE54" s="5"/>
      <c r="BXF54" s="5"/>
      <c r="BXG54" s="5"/>
      <c r="BXH54" s="5"/>
      <c r="BXI54" s="5"/>
      <c r="BXJ54" s="5"/>
      <c r="BXK54" s="5"/>
      <c r="BXL54" s="5"/>
      <c r="BXM54" s="5"/>
      <c r="BXN54" s="5"/>
      <c r="BXO54" s="5"/>
      <c r="BXP54" s="5"/>
      <c r="BXQ54" s="5"/>
      <c r="BXR54" s="5"/>
      <c r="BXS54" s="5"/>
      <c r="BXT54" s="5"/>
      <c r="BXU54" s="5"/>
      <c r="BXV54" s="5"/>
      <c r="BXW54" s="5"/>
      <c r="BXX54" s="5"/>
      <c r="BXY54" s="5"/>
      <c r="BXZ54" s="5"/>
      <c r="BYA54" s="5"/>
      <c r="BYB54" s="5"/>
      <c r="BYC54" s="5"/>
      <c r="BYD54" s="5"/>
      <c r="BYE54" s="5"/>
      <c r="BYF54" s="5"/>
      <c r="BYG54" s="5"/>
      <c r="BYH54" s="5"/>
      <c r="BYI54" s="5"/>
      <c r="BYJ54" s="5"/>
      <c r="BYK54" s="5"/>
      <c r="BYL54" s="5"/>
      <c r="BYM54" s="5"/>
      <c r="BYN54" s="5"/>
      <c r="BYO54" s="5"/>
      <c r="BYP54" s="5"/>
      <c r="BYQ54" s="5"/>
      <c r="BYR54" s="5"/>
      <c r="BYS54" s="5"/>
      <c r="BYT54" s="5"/>
      <c r="BYU54" s="5"/>
      <c r="BYV54" s="5"/>
      <c r="BYW54" s="5"/>
      <c r="BYX54" s="5"/>
      <c r="BYY54" s="5"/>
      <c r="BYZ54" s="5"/>
      <c r="BZA54" s="5"/>
      <c r="BZB54" s="5"/>
      <c r="BZC54" s="5"/>
      <c r="BZD54" s="5"/>
      <c r="BZE54" s="5"/>
      <c r="BZF54" s="5"/>
      <c r="BZG54" s="5"/>
      <c r="BZH54" s="5"/>
      <c r="BZI54" s="5"/>
      <c r="BZJ54" s="5"/>
      <c r="BZK54" s="5"/>
      <c r="BZL54" s="5"/>
      <c r="BZM54" s="5"/>
      <c r="BZN54" s="5"/>
      <c r="BZO54" s="5"/>
      <c r="BZP54" s="5"/>
      <c r="BZQ54" s="5"/>
      <c r="BZR54" s="5"/>
      <c r="BZS54" s="5"/>
      <c r="BZT54" s="5"/>
      <c r="BZU54" s="5"/>
      <c r="BZV54" s="5"/>
      <c r="BZW54" s="5"/>
      <c r="BZX54" s="5"/>
      <c r="BZY54" s="5"/>
      <c r="BZZ54" s="5"/>
      <c r="CAA54" s="5"/>
      <c r="CAB54" s="5"/>
      <c r="CAC54" s="5"/>
      <c r="CAD54" s="5"/>
      <c r="CAE54" s="5"/>
      <c r="CAF54" s="5"/>
      <c r="CAG54" s="5"/>
      <c r="CAH54" s="5"/>
      <c r="CAI54" s="5"/>
      <c r="CAJ54" s="5"/>
      <c r="CAK54" s="5"/>
      <c r="CAL54" s="5"/>
      <c r="CAM54" s="5"/>
      <c r="CAN54" s="5"/>
      <c r="CAO54" s="5"/>
      <c r="CAP54" s="5"/>
      <c r="CAQ54" s="5"/>
      <c r="CAR54" s="5"/>
      <c r="CAS54" s="5"/>
      <c r="CAT54" s="5"/>
      <c r="CAU54" s="5"/>
      <c r="CAV54" s="5"/>
      <c r="CAW54" s="5"/>
      <c r="CAX54" s="5"/>
      <c r="CAY54" s="5"/>
      <c r="CAZ54" s="5"/>
      <c r="CBA54" s="5"/>
      <c r="CBB54" s="5"/>
      <c r="CBC54" s="5"/>
      <c r="CBD54" s="5"/>
      <c r="CBE54" s="5"/>
      <c r="CBF54" s="5"/>
      <c r="CBG54" s="5"/>
      <c r="CBH54" s="5"/>
      <c r="CBI54" s="5"/>
      <c r="CBJ54" s="5"/>
      <c r="CBK54" s="5"/>
      <c r="CBL54" s="5"/>
      <c r="CBM54" s="5"/>
      <c r="CBN54" s="5"/>
      <c r="CBO54" s="5"/>
      <c r="CBP54" s="5"/>
      <c r="CBQ54" s="5"/>
      <c r="CBR54" s="5"/>
      <c r="CBS54" s="5"/>
      <c r="CBT54" s="5"/>
      <c r="CBU54" s="5"/>
      <c r="CBV54" s="5"/>
      <c r="CBW54" s="5"/>
      <c r="CBX54" s="5"/>
      <c r="CBY54" s="5"/>
      <c r="CBZ54" s="5"/>
      <c r="CCA54" s="5"/>
      <c r="CCB54" s="5"/>
      <c r="CCC54" s="5"/>
      <c r="CCD54" s="5"/>
      <c r="CCE54" s="5"/>
      <c r="CCF54" s="5"/>
      <c r="CCG54" s="5"/>
      <c r="CCH54" s="5"/>
      <c r="CCI54" s="5"/>
      <c r="CCJ54" s="5"/>
      <c r="CCK54" s="5"/>
      <c r="CCL54" s="5"/>
      <c r="CCM54" s="5"/>
      <c r="CCN54" s="5"/>
      <c r="CCO54" s="5"/>
      <c r="CCP54" s="5"/>
      <c r="CCQ54" s="5"/>
      <c r="CCR54" s="5"/>
      <c r="CCS54" s="5"/>
      <c r="CCT54" s="5"/>
      <c r="CCU54" s="5"/>
      <c r="CCV54" s="5"/>
      <c r="CCW54" s="5"/>
      <c r="CCX54" s="5"/>
      <c r="CCY54" s="5"/>
      <c r="CCZ54" s="5"/>
      <c r="CDA54" s="5"/>
      <c r="CDB54" s="5"/>
      <c r="CDC54" s="5"/>
      <c r="CDD54" s="5"/>
      <c r="CDE54" s="5"/>
      <c r="CDF54" s="5"/>
      <c r="CDG54" s="5"/>
      <c r="CDH54" s="5"/>
      <c r="CDI54" s="5"/>
      <c r="CDJ54" s="5"/>
      <c r="CDK54" s="5"/>
      <c r="CDL54" s="5"/>
      <c r="CDM54" s="5"/>
      <c r="CDN54" s="5"/>
      <c r="CDO54" s="5"/>
      <c r="CDP54" s="5"/>
      <c r="CDQ54" s="5"/>
      <c r="CDR54" s="5"/>
      <c r="CDS54" s="5"/>
      <c r="CDT54" s="5"/>
      <c r="CDU54" s="5"/>
      <c r="CDV54" s="5"/>
      <c r="CDW54" s="5"/>
      <c r="CDX54" s="5"/>
      <c r="CDY54" s="5"/>
      <c r="CDZ54" s="5"/>
      <c r="CEA54" s="5"/>
      <c r="CEB54" s="5"/>
      <c r="CEC54" s="5"/>
      <c r="CED54" s="5"/>
      <c r="CEE54" s="5"/>
      <c r="CEF54" s="5"/>
      <c r="CEG54" s="5"/>
      <c r="CEH54" s="5"/>
      <c r="CEI54" s="5"/>
      <c r="CEJ54" s="5"/>
      <c r="CEK54" s="5"/>
      <c r="CEL54" s="5"/>
      <c r="CEM54" s="5"/>
      <c r="CEN54" s="5"/>
      <c r="CEO54" s="5"/>
      <c r="CEP54" s="5"/>
      <c r="CEQ54" s="5"/>
      <c r="CER54" s="5"/>
      <c r="CES54" s="5"/>
      <c r="CET54" s="5"/>
      <c r="CEU54" s="5"/>
      <c r="CEV54" s="5"/>
      <c r="CEW54" s="5"/>
      <c r="CEX54" s="5"/>
      <c r="CEY54" s="5"/>
      <c r="CEZ54" s="5"/>
      <c r="CFA54" s="5"/>
      <c r="CFB54" s="5"/>
      <c r="CFC54" s="5"/>
      <c r="CFD54" s="5"/>
      <c r="CFE54" s="5"/>
      <c r="CFF54" s="5"/>
      <c r="CFG54" s="5"/>
      <c r="CFH54" s="5"/>
      <c r="CFI54" s="5"/>
      <c r="CFJ54" s="5"/>
      <c r="CFK54" s="5"/>
      <c r="CFL54" s="5"/>
      <c r="CFM54" s="5"/>
      <c r="CFN54" s="5"/>
      <c r="CFO54" s="5"/>
      <c r="CFP54" s="5"/>
      <c r="CFQ54" s="5"/>
      <c r="CFR54" s="5"/>
      <c r="CFS54" s="5"/>
      <c r="CFT54" s="5"/>
      <c r="CFU54" s="5"/>
      <c r="CFV54" s="5"/>
      <c r="CFW54" s="5"/>
      <c r="CFX54" s="5"/>
      <c r="CFY54" s="5"/>
      <c r="CFZ54" s="5"/>
      <c r="CGA54" s="5"/>
      <c r="CGB54" s="5"/>
      <c r="CGC54" s="5"/>
      <c r="CGD54" s="5"/>
      <c r="CGE54" s="5"/>
      <c r="CGF54" s="5"/>
      <c r="CGG54" s="5"/>
      <c r="CGH54" s="5"/>
      <c r="CGI54" s="5"/>
      <c r="CGJ54" s="5"/>
      <c r="CGK54" s="5"/>
      <c r="CGL54" s="5"/>
      <c r="CGM54" s="5"/>
      <c r="CGN54" s="5"/>
      <c r="CGO54" s="5"/>
      <c r="CGP54" s="5"/>
      <c r="CGQ54" s="5"/>
      <c r="CGR54" s="5"/>
      <c r="CGS54" s="5"/>
      <c r="CGT54" s="5"/>
      <c r="CGU54" s="5"/>
      <c r="CGV54" s="5"/>
      <c r="CGW54" s="5"/>
      <c r="CGX54" s="5"/>
      <c r="CGY54" s="5"/>
      <c r="CGZ54" s="5"/>
      <c r="CHA54" s="5"/>
      <c r="CHB54" s="5"/>
      <c r="CHC54" s="5"/>
      <c r="CHD54" s="5"/>
      <c r="CHE54" s="5"/>
      <c r="CHF54" s="5"/>
      <c r="CHG54" s="5"/>
      <c r="CHH54" s="5"/>
      <c r="CHI54" s="5"/>
      <c r="CHJ54" s="5"/>
      <c r="CHK54" s="5"/>
      <c r="CHL54" s="5"/>
      <c r="CHM54" s="5"/>
      <c r="CHN54" s="5"/>
      <c r="CHO54" s="5"/>
      <c r="CHP54" s="5"/>
      <c r="CHQ54" s="5"/>
      <c r="CHR54" s="5"/>
      <c r="CHS54" s="5"/>
      <c r="CHT54" s="5"/>
      <c r="CHU54" s="5"/>
      <c r="CHV54" s="5"/>
      <c r="CHW54" s="5"/>
      <c r="CHX54" s="5"/>
      <c r="CHY54" s="5"/>
      <c r="CHZ54" s="5"/>
      <c r="CIA54" s="5"/>
      <c r="CIB54" s="5"/>
      <c r="CIC54" s="5"/>
      <c r="CID54" s="5"/>
      <c r="CIE54" s="5"/>
      <c r="CIF54" s="5"/>
      <c r="CIG54" s="5"/>
      <c r="CIH54" s="5"/>
      <c r="CII54" s="5"/>
      <c r="CIJ54" s="5"/>
      <c r="CIK54" s="5"/>
      <c r="CIL54" s="5"/>
      <c r="CIM54" s="5"/>
      <c r="CIN54" s="5"/>
      <c r="CIO54" s="5"/>
      <c r="CIP54" s="5"/>
      <c r="CIQ54" s="5"/>
      <c r="CIR54" s="5"/>
      <c r="CIS54" s="5"/>
      <c r="CIT54" s="5"/>
      <c r="CIU54" s="5"/>
      <c r="CIV54" s="5"/>
      <c r="CIW54" s="5"/>
      <c r="CIX54" s="5"/>
      <c r="CIY54" s="5"/>
      <c r="CIZ54" s="5"/>
      <c r="CJA54" s="5"/>
      <c r="CJB54" s="5"/>
      <c r="CJC54" s="5"/>
      <c r="CJD54" s="5"/>
      <c r="CJE54" s="5"/>
      <c r="CJF54" s="5"/>
      <c r="CJG54" s="5"/>
      <c r="CJH54" s="5"/>
      <c r="CJI54" s="5"/>
      <c r="CJJ54" s="5"/>
      <c r="CJK54" s="5"/>
      <c r="CJL54" s="5"/>
      <c r="CJM54" s="5"/>
      <c r="CJN54" s="5"/>
      <c r="CJO54" s="5"/>
      <c r="CJP54" s="5"/>
      <c r="CJQ54" s="5"/>
      <c r="CJR54" s="5"/>
      <c r="CJS54" s="5"/>
      <c r="CJT54" s="5"/>
      <c r="CJU54" s="5"/>
      <c r="CJV54" s="5"/>
      <c r="CJW54" s="5"/>
      <c r="CJX54" s="5"/>
      <c r="CJY54" s="5"/>
      <c r="CJZ54" s="5"/>
      <c r="CKA54" s="5"/>
      <c r="CKB54" s="5"/>
      <c r="CKC54" s="5"/>
      <c r="CKD54" s="5"/>
      <c r="CKE54" s="5"/>
      <c r="CKF54" s="5"/>
      <c r="CKG54" s="5"/>
      <c r="CKH54" s="5"/>
      <c r="CKI54" s="5"/>
      <c r="CKJ54" s="5"/>
      <c r="CKK54" s="5"/>
      <c r="CKL54" s="5"/>
      <c r="CKM54" s="5"/>
      <c r="CKN54" s="5"/>
      <c r="CKO54" s="5"/>
      <c r="CKP54" s="5"/>
      <c r="CKQ54" s="5"/>
      <c r="CKR54" s="5"/>
      <c r="CKS54" s="5"/>
      <c r="CKT54" s="5"/>
      <c r="CKU54" s="5"/>
      <c r="CKV54" s="5"/>
      <c r="CKW54" s="5"/>
      <c r="CKX54" s="5"/>
      <c r="CKY54" s="5"/>
      <c r="CKZ54" s="5"/>
      <c r="CLA54" s="5"/>
      <c r="CLB54" s="5"/>
      <c r="CLC54" s="5"/>
      <c r="CLD54" s="5"/>
      <c r="CLE54" s="5"/>
      <c r="CLF54" s="5"/>
      <c r="CLG54" s="5"/>
      <c r="CLH54" s="5"/>
      <c r="CLI54" s="5"/>
      <c r="CLJ54" s="5"/>
      <c r="CLK54" s="5"/>
      <c r="CLL54" s="5"/>
      <c r="CLM54" s="5"/>
      <c r="CLN54" s="5"/>
      <c r="CLO54" s="5"/>
      <c r="CLP54" s="5"/>
      <c r="CLQ54" s="5"/>
      <c r="CLR54" s="5"/>
      <c r="CLS54" s="5"/>
      <c r="CLT54" s="5"/>
      <c r="CLU54" s="5"/>
      <c r="CLV54" s="5"/>
      <c r="CLW54" s="5"/>
      <c r="CLX54" s="5"/>
      <c r="CLY54" s="5"/>
      <c r="CLZ54" s="5"/>
      <c r="CMA54" s="5"/>
      <c r="CMB54" s="5"/>
      <c r="CMC54" s="5"/>
      <c r="CMD54" s="5"/>
      <c r="CME54" s="5"/>
      <c r="CMF54" s="5"/>
      <c r="CMG54" s="5"/>
      <c r="CMH54" s="5"/>
      <c r="CMI54" s="5"/>
      <c r="CMJ54" s="5"/>
      <c r="CMK54" s="5"/>
      <c r="CML54" s="5"/>
      <c r="CMM54" s="5"/>
      <c r="CMN54" s="5"/>
      <c r="CMO54" s="5"/>
      <c r="CMP54" s="5"/>
      <c r="CMQ54" s="5"/>
      <c r="CMR54" s="5"/>
      <c r="CMS54" s="5"/>
      <c r="CMT54" s="5"/>
      <c r="CMU54" s="5"/>
      <c r="CMV54" s="5"/>
      <c r="CMW54" s="5"/>
      <c r="CMX54" s="5"/>
      <c r="CMY54" s="5"/>
      <c r="CMZ54" s="5"/>
      <c r="CNA54" s="5"/>
      <c r="CNB54" s="5"/>
      <c r="CNC54" s="5"/>
      <c r="CND54" s="5"/>
      <c r="CNE54" s="5"/>
      <c r="CNF54" s="5"/>
      <c r="CNG54" s="5"/>
      <c r="CNH54" s="5"/>
      <c r="CNI54" s="5"/>
      <c r="CNJ54" s="5"/>
      <c r="CNK54" s="5"/>
      <c r="CNL54" s="5"/>
      <c r="CNM54" s="5"/>
      <c r="CNN54" s="5"/>
      <c r="CNO54" s="5"/>
      <c r="CNP54" s="5"/>
      <c r="CNQ54" s="5"/>
      <c r="CNR54" s="5"/>
      <c r="CNS54" s="5"/>
      <c r="CNT54" s="5"/>
      <c r="CNU54" s="5"/>
      <c r="CNV54" s="5"/>
      <c r="CNW54" s="5"/>
      <c r="CNX54" s="5"/>
      <c r="CNY54" s="5"/>
      <c r="CNZ54" s="5"/>
      <c r="COA54" s="5"/>
      <c r="COB54" s="5"/>
      <c r="COC54" s="5"/>
      <c r="COD54" s="5"/>
      <c r="COE54" s="5"/>
      <c r="COF54" s="5"/>
      <c r="COG54" s="5"/>
      <c r="COH54" s="5"/>
      <c r="COI54" s="5"/>
      <c r="COJ54" s="5"/>
      <c r="COK54" s="5"/>
      <c r="COL54" s="5"/>
      <c r="COM54" s="5"/>
      <c r="CON54" s="5"/>
      <c r="COO54" s="5"/>
      <c r="COP54" s="5"/>
      <c r="COQ54" s="5"/>
      <c r="COR54" s="5"/>
      <c r="COS54" s="5"/>
      <c r="COT54" s="5"/>
      <c r="COU54" s="5"/>
      <c r="COV54" s="5"/>
      <c r="COW54" s="5"/>
      <c r="COX54" s="5"/>
      <c r="COY54" s="5"/>
      <c r="COZ54" s="5"/>
      <c r="CPA54" s="5"/>
      <c r="CPB54" s="5"/>
      <c r="CPC54" s="5"/>
      <c r="CPD54" s="5"/>
      <c r="CPE54" s="5"/>
      <c r="CPF54" s="5"/>
      <c r="CPG54" s="5"/>
      <c r="CPH54" s="5"/>
      <c r="CPI54" s="5"/>
      <c r="CPJ54" s="5"/>
      <c r="CPK54" s="5"/>
      <c r="CPL54" s="5"/>
      <c r="CPM54" s="5"/>
      <c r="CPN54" s="5"/>
      <c r="CPO54" s="5"/>
      <c r="CPP54" s="5"/>
      <c r="CPQ54" s="5"/>
      <c r="CPR54" s="5"/>
      <c r="CPS54" s="5"/>
      <c r="CPT54" s="5"/>
      <c r="CPU54" s="5"/>
      <c r="CPV54" s="5"/>
      <c r="CPW54" s="5"/>
      <c r="CPX54" s="5"/>
      <c r="CPY54" s="5"/>
      <c r="CPZ54" s="5"/>
      <c r="CQA54" s="5"/>
      <c r="CQB54" s="5"/>
      <c r="CQC54" s="5"/>
      <c r="CQD54" s="5"/>
      <c r="CQE54" s="5"/>
      <c r="CQF54" s="5"/>
      <c r="CQG54" s="5"/>
      <c r="CQH54" s="5"/>
      <c r="CQI54" s="5"/>
      <c r="CQJ54" s="5"/>
      <c r="CQK54" s="5"/>
      <c r="CQL54" s="5"/>
      <c r="CQM54" s="5"/>
      <c r="CQN54" s="5"/>
      <c r="CQO54" s="5"/>
      <c r="CQP54" s="5"/>
      <c r="CQQ54" s="5"/>
      <c r="CQR54" s="5"/>
      <c r="CQS54" s="5"/>
      <c r="CQT54" s="5"/>
      <c r="CQU54" s="5"/>
      <c r="CQV54" s="5"/>
      <c r="CQW54" s="5"/>
      <c r="CQX54" s="5"/>
      <c r="CQY54" s="5"/>
      <c r="CQZ54" s="5"/>
      <c r="CRA54" s="5"/>
      <c r="CRB54" s="5"/>
      <c r="CRC54" s="5"/>
      <c r="CRD54" s="5"/>
      <c r="CRE54" s="5"/>
      <c r="CRF54" s="5"/>
      <c r="CRG54" s="5"/>
      <c r="CRH54" s="5"/>
      <c r="CRI54" s="5"/>
      <c r="CRJ54" s="5"/>
      <c r="CRK54" s="5"/>
      <c r="CRL54" s="5"/>
      <c r="CRM54" s="5"/>
      <c r="CRN54" s="5"/>
      <c r="CRO54" s="5"/>
      <c r="CRP54" s="5"/>
      <c r="CRQ54" s="5"/>
      <c r="CRR54" s="5"/>
      <c r="CRS54" s="5"/>
      <c r="CRT54" s="5"/>
      <c r="CRU54" s="5"/>
      <c r="CRV54" s="5"/>
      <c r="CRW54" s="5"/>
      <c r="CRX54" s="5"/>
      <c r="CRY54" s="5"/>
      <c r="CRZ54" s="5"/>
      <c r="CSA54" s="5"/>
      <c r="CSB54" s="5"/>
      <c r="CSC54" s="5"/>
      <c r="CSD54" s="5"/>
      <c r="CSE54" s="5"/>
      <c r="CSF54" s="5"/>
      <c r="CSG54" s="5"/>
      <c r="CSH54" s="5"/>
      <c r="CSI54" s="5"/>
      <c r="CSJ54" s="5"/>
      <c r="CSK54" s="5"/>
      <c r="CSL54" s="5"/>
      <c r="CSM54" s="5"/>
      <c r="CSN54" s="5"/>
      <c r="CSO54" s="5"/>
      <c r="CSP54" s="5"/>
      <c r="CSQ54" s="5"/>
      <c r="CSR54" s="5"/>
      <c r="CSS54" s="5"/>
      <c r="CST54" s="5"/>
      <c r="CSU54" s="5"/>
      <c r="CSV54" s="5"/>
      <c r="CSW54" s="5"/>
      <c r="CSX54" s="5"/>
      <c r="CSY54" s="5"/>
      <c r="CSZ54" s="5"/>
      <c r="CTA54" s="5"/>
      <c r="CTB54" s="5"/>
      <c r="CTC54" s="5"/>
      <c r="CTD54" s="5"/>
      <c r="CTE54" s="5"/>
      <c r="CTF54" s="5"/>
      <c r="CTG54" s="5"/>
      <c r="CTH54" s="5"/>
      <c r="CTI54" s="5"/>
      <c r="CTJ54" s="5"/>
      <c r="CTK54" s="5"/>
      <c r="CTL54" s="5"/>
      <c r="CTM54" s="5"/>
      <c r="CTN54" s="5"/>
      <c r="CTO54" s="5"/>
      <c r="CTP54" s="5"/>
      <c r="CTQ54" s="5"/>
      <c r="CTR54" s="5"/>
      <c r="CTS54" s="5"/>
      <c r="CTT54" s="5"/>
      <c r="CTU54" s="5"/>
      <c r="CTV54" s="5"/>
      <c r="CTW54" s="5"/>
      <c r="CTX54" s="5"/>
      <c r="CTY54" s="5"/>
      <c r="CTZ54" s="5"/>
      <c r="CUA54" s="5"/>
      <c r="CUB54" s="5"/>
      <c r="CUC54" s="5"/>
      <c r="CUD54" s="5"/>
      <c r="CUE54" s="5"/>
      <c r="CUF54" s="5"/>
      <c r="CUG54" s="5"/>
      <c r="CUH54" s="5"/>
      <c r="CUI54" s="5"/>
      <c r="CUJ54" s="5"/>
      <c r="CUK54" s="5"/>
      <c r="CUL54" s="5"/>
      <c r="CUM54" s="5"/>
      <c r="CUN54" s="5"/>
      <c r="CUO54" s="5"/>
      <c r="CUP54" s="5"/>
      <c r="CUQ54" s="5"/>
      <c r="CUR54" s="5"/>
      <c r="CUS54" s="5"/>
      <c r="CUT54" s="5"/>
      <c r="CUU54" s="5"/>
      <c r="CUV54" s="5"/>
      <c r="CUW54" s="5"/>
      <c r="CUX54" s="5"/>
      <c r="CUY54" s="5"/>
      <c r="CUZ54" s="5"/>
      <c r="CVA54" s="5"/>
      <c r="CVB54" s="5"/>
      <c r="CVC54" s="5"/>
      <c r="CVD54" s="5"/>
      <c r="CVE54" s="5"/>
      <c r="CVF54" s="5"/>
      <c r="CVG54" s="5"/>
      <c r="CVH54" s="5"/>
      <c r="CVI54" s="5"/>
      <c r="CVJ54" s="5"/>
      <c r="CVK54" s="5"/>
      <c r="CVL54" s="5"/>
      <c r="CVM54" s="5"/>
      <c r="CVN54" s="5"/>
      <c r="CVO54" s="5"/>
      <c r="CVP54" s="5"/>
      <c r="CVQ54" s="5"/>
      <c r="CVR54" s="5"/>
      <c r="CVS54" s="5"/>
      <c r="CVT54" s="5"/>
      <c r="CVU54" s="5"/>
      <c r="CVV54" s="5"/>
      <c r="CVW54" s="5"/>
      <c r="CVX54" s="5"/>
      <c r="CVY54" s="5"/>
      <c r="CVZ54" s="5"/>
      <c r="CWA54" s="5"/>
      <c r="CWB54" s="5"/>
      <c r="CWC54" s="5"/>
      <c r="CWD54" s="5"/>
      <c r="CWE54" s="5"/>
      <c r="CWF54" s="5"/>
      <c r="CWG54" s="5"/>
      <c r="CWH54" s="5"/>
      <c r="CWI54" s="5"/>
      <c r="CWJ54" s="5"/>
      <c r="CWK54" s="5"/>
      <c r="CWL54" s="5"/>
      <c r="CWM54" s="5"/>
      <c r="CWN54" s="5"/>
      <c r="CWO54" s="5"/>
      <c r="CWP54" s="5"/>
      <c r="CWQ54" s="5"/>
      <c r="CWR54" s="5"/>
      <c r="CWS54" s="5"/>
      <c r="CWT54" s="5"/>
      <c r="CWU54" s="5"/>
      <c r="CWV54" s="5"/>
      <c r="CWW54" s="5"/>
      <c r="CWX54" s="5"/>
      <c r="CWY54" s="5"/>
      <c r="CWZ54" s="5"/>
      <c r="CXA54" s="5"/>
      <c r="CXB54" s="5"/>
      <c r="CXC54" s="5"/>
      <c r="CXD54" s="5"/>
      <c r="CXE54" s="5"/>
      <c r="CXF54" s="5"/>
      <c r="CXG54" s="5"/>
      <c r="CXH54" s="5"/>
      <c r="CXI54" s="5"/>
      <c r="CXJ54" s="5"/>
      <c r="CXK54" s="5"/>
      <c r="CXL54" s="5"/>
      <c r="CXM54" s="5"/>
      <c r="CXN54" s="5"/>
      <c r="CXO54" s="5"/>
      <c r="CXP54" s="5"/>
      <c r="CXQ54" s="5"/>
      <c r="CXR54" s="5"/>
      <c r="CXS54" s="5"/>
      <c r="CXT54" s="5"/>
      <c r="CXU54" s="5"/>
      <c r="CXV54" s="5"/>
      <c r="CXW54" s="5"/>
      <c r="CXX54" s="5"/>
      <c r="CXY54" s="5"/>
      <c r="CXZ54" s="5"/>
      <c r="CYA54" s="5"/>
      <c r="CYB54" s="5"/>
      <c r="CYC54" s="5"/>
      <c r="CYD54" s="5"/>
      <c r="CYE54" s="5"/>
      <c r="CYF54" s="5"/>
      <c r="CYG54" s="5"/>
      <c r="CYH54" s="5"/>
      <c r="CYI54" s="5"/>
      <c r="CYJ54" s="5"/>
      <c r="CYK54" s="5"/>
      <c r="CYL54" s="5"/>
      <c r="CYM54" s="5"/>
      <c r="CYN54" s="5"/>
      <c r="CYO54" s="5"/>
      <c r="CYP54" s="5"/>
      <c r="CYQ54" s="5"/>
      <c r="CYR54" s="5"/>
      <c r="CYS54" s="5"/>
      <c r="CYT54" s="5"/>
      <c r="CYU54" s="5"/>
      <c r="CYV54" s="5"/>
      <c r="CYW54" s="5"/>
      <c r="CYX54" s="5"/>
      <c r="CYY54" s="5"/>
      <c r="CYZ54" s="5"/>
      <c r="CZA54" s="5"/>
      <c r="CZB54" s="5"/>
      <c r="CZC54" s="5"/>
      <c r="CZD54" s="5"/>
      <c r="CZE54" s="5"/>
      <c r="CZF54" s="5"/>
      <c r="CZG54" s="5"/>
      <c r="CZH54" s="5"/>
      <c r="CZI54" s="5"/>
      <c r="CZJ54" s="5"/>
      <c r="CZK54" s="5"/>
      <c r="CZL54" s="5"/>
      <c r="CZM54" s="5"/>
      <c r="CZN54" s="5"/>
      <c r="CZO54" s="5"/>
      <c r="CZP54" s="5"/>
      <c r="CZQ54" s="5"/>
      <c r="CZR54" s="5"/>
      <c r="CZS54" s="5"/>
      <c r="CZT54" s="5"/>
      <c r="CZU54" s="5"/>
      <c r="CZV54" s="5"/>
      <c r="CZW54" s="5"/>
      <c r="CZX54" s="5"/>
      <c r="CZY54" s="5"/>
      <c r="CZZ54" s="5"/>
      <c r="DAA54" s="5"/>
      <c r="DAB54" s="5"/>
      <c r="DAC54" s="5"/>
      <c r="DAD54" s="5"/>
      <c r="DAE54" s="5"/>
      <c r="DAF54" s="5"/>
      <c r="DAG54" s="5"/>
      <c r="DAH54" s="5"/>
      <c r="DAI54" s="5"/>
      <c r="DAJ54" s="5"/>
      <c r="DAK54" s="5"/>
      <c r="DAL54" s="5"/>
      <c r="DAM54" s="5"/>
      <c r="DAN54" s="5"/>
      <c r="DAO54" s="5"/>
      <c r="DAP54" s="5"/>
      <c r="DAQ54" s="5"/>
      <c r="DAR54" s="5"/>
      <c r="DAS54" s="5"/>
      <c r="DAT54" s="5"/>
      <c r="DAU54" s="5"/>
      <c r="DAV54" s="5"/>
      <c r="DAW54" s="5"/>
      <c r="DAX54" s="5"/>
      <c r="DAY54" s="5"/>
      <c r="DAZ54" s="5"/>
      <c r="DBA54" s="5"/>
      <c r="DBB54" s="5"/>
      <c r="DBC54" s="5"/>
      <c r="DBD54" s="5"/>
      <c r="DBE54" s="5"/>
      <c r="DBF54" s="5"/>
      <c r="DBG54" s="5"/>
      <c r="DBH54" s="5"/>
      <c r="DBI54" s="5"/>
      <c r="DBJ54" s="5"/>
      <c r="DBK54" s="5"/>
      <c r="DBL54" s="5"/>
      <c r="DBM54" s="5"/>
      <c r="DBN54" s="5"/>
      <c r="DBO54" s="5"/>
      <c r="DBP54" s="5"/>
      <c r="DBQ54" s="5"/>
      <c r="DBR54" s="5"/>
      <c r="DBS54" s="5"/>
      <c r="DBT54" s="5"/>
      <c r="DBU54" s="5"/>
      <c r="DBV54" s="5"/>
      <c r="DBW54" s="5"/>
      <c r="DBX54" s="5"/>
      <c r="DBY54" s="5"/>
      <c r="DBZ54" s="5"/>
      <c r="DCA54" s="5"/>
      <c r="DCB54" s="5"/>
      <c r="DCC54" s="5"/>
      <c r="DCD54" s="5"/>
      <c r="DCE54" s="5"/>
      <c r="DCF54" s="5"/>
      <c r="DCG54" s="5"/>
      <c r="DCH54" s="5"/>
      <c r="DCI54" s="5"/>
      <c r="DCJ54" s="5"/>
      <c r="DCK54" s="5"/>
      <c r="DCL54" s="5"/>
      <c r="DCM54" s="5"/>
      <c r="DCN54" s="5"/>
      <c r="DCO54" s="5"/>
      <c r="DCP54" s="5"/>
      <c r="DCQ54" s="5"/>
      <c r="DCR54" s="5"/>
      <c r="DCS54" s="5"/>
      <c r="DCT54" s="5"/>
      <c r="DCU54" s="5"/>
      <c r="DCV54" s="5"/>
      <c r="DCW54" s="5"/>
      <c r="DCX54" s="5"/>
      <c r="DCY54" s="5"/>
      <c r="DCZ54" s="5"/>
      <c r="DDA54" s="5"/>
      <c r="DDB54" s="5"/>
      <c r="DDC54" s="5"/>
      <c r="DDD54" s="5"/>
      <c r="DDE54" s="5"/>
      <c r="DDF54" s="5"/>
      <c r="DDG54" s="5"/>
      <c r="DDH54" s="5"/>
      <c r="DDI54" s="5"/>
      <c r="DDJ54" s="5"/>
      <c r="DDK54" s="5"/>
      <c r="DDL54" s="5"/>
      <c r="DDM54" s="5"/>
      <c r="DDN54" s="5"/>
      <c r="DDO54" s="5"/>
      <c r="DDP54" s="5"/>
      <c r="DDQ54" s="5"/>
      <c r="DDR54" s="5"/>
      <c r="DDS54" s="5"/>
      <c r="DDT54" s="5"/>
      <c r="DDU54" s="5"/>
      <c r="DDV54" s="5"/>
      <c r="DDW54" s="5"/>
      <c r="DDX54" s="5"/>
      <c r="DDY54" s="5"/>
      <c r="DDZ54" s="5"/>
      <c r="DEA54" s="5"/>
      <c r="DEB54" s="5"/>
      <c r="DEC54" s="5"/>
      <c r="DED54" s="5"/>
      <c r="DEE54" s="5"/>
      <c r="DEF54" s="5"/>
      <c r="DEG54" s="5"/>
      <c r="DEH54" s="5"/>
      <c r="DEI54" s="5"/>
      <c r="DEJ54" s="5"/>
      <c r="DEK54" s="5"/>
      <c r="DEL54" s="5"/>
      <c r="DEM54" s="5"/>
      <c r="DEN54" s="5"/>
      <c r="DEO54" s="5"/>
      <c r="DEP54" s="5"/>
      <c r="DEQ54" s="5"/>
      <c r="DER54" s="5"/>
      <c r="DES54" s="5"/>
      <c r="DET54" s="5"/>
      <c r="DEU54" s="5"/>
      <c r="DEV54" s="5"/>
      <c r="DEW54" s="5"/>
      <c r="DEX54" s="5"/>
      <c r="DEY54" s="5"/>
      <c r="DEZ54" s="5"/>
      <c r="DFA54" s="5"/>
      <c r="DFB54" s="5"/>
      <c r="DFC54" s="5"/>
      <c r="DFD54" s="5"/>
      <c r="DFE54" s="5"/>
      <c r="DFF54" s="5"/>
      <c r="DFG54" s="5"/>
      <c r="DFH54" s="5"/>
      <c r="DFI54" s="5"/>
      <c r="DFJ54" s="5"/>
      <c r="DFK54" s="5"/>
      <c r="DFL54" s="5"/>
      <c r="DFM54" s="5"/>
      <c r="DFN54" s="5"/>
      <c r="DFO54" s="5"/>
      <c r="DFP54" s="5"/>
      <c r="DFQ54" s="5"/>
      <c r="DFR54" s="5"/>
      <c r="DFS54" s="5"/>
      <c r="DFT54" s="5"/>
      <c r="DFU54" s="5"/>
      <c r="DFV54" s="5"/>
      <c r="DFW54" s="5"/>
      <c r="DFX54" s="5"/>
      <c r="DFY54" s="5"/>
      <c r="DFZ54" s="5"/>
      <c r="DGA54" s="5"/>
      <c r="DGB54" s="5"/>
      <c r="DGC54" s="5"/>
      <c r="DGD54" s="5"/>
      <c r="DGE54" s="5"/>
      <c r="DGF54" s="5"/>
      <c r="DGG54" s="5"/>
      <c r="DGH54" s="5"/>
      <c r="DGI54" s="5"/>
      <c r="DGJ54" s="5"/>
      <c r="DGK54" s="5"/>
      <c r="DGL54" s="5"/>
      <c r="DGM54" s="5"/>
      <c r="DGN54" s="5"/>
      <c r="DGO54" s="5"/>
      <c r="DGP54" s="5"/>
      <c r="DGQ54" s="5"/>
      <c r="DGR54" s="5"/>
      <c r="DGS54" s="5"/>
      <c r="DGT54" s="5"/>
      <c r="DGU54" s="5"/>
      <c r="DGV54" s="5"/>
      <c r="DGW54" s="5"/>
      <c r="DGX54" s="5"/>
      <c r="DGY54" s="5"/>
      <c r="DGZ54" s="5"/>
      <c r="DHA54" s="5"/>
      <c r="DHB54" s="5"/>
      <c r="DHC54" s="5"/>
      <c r="DHD54" s="5"/>
      <c r="DHE54" s="5"/>
      <c r="DHF54" s="5"/>
      <c r="DHG54" s="5"/>
      <c r="DHH54" s="5"/>
      <c r="DHI54" s="5"/>
      <c r="DHJ54" s="5"/>
      <c r="DHK54" s="5"/>
      <c r="DHL54" s="5"/>
      <c r="DHM54" s="5"/>
      <c r="DHN54" s="5"/>
      <c r="DHO54" s="5"/>
      <c r="DHP54" s="5"/>
      <c r="DHQ54" s="5"/>
      <c r="DHR54" s="5"/>
      <c r="DHS54" s="5"/>
      <c r="DHT54" s="5"/>
      <c r="DHU54" s="5"/>
      <c r="DHV54" s="5"/>
      <c r="DHW54" s="5"/>
      <c r="DHX54" s="5"/>
      <c r="DHY54" s="5"/>
      <c r="DHZ54" s="5"/>
      <c r="DIA54" s="5"/>
      <c r="DIB54" s="5"/>
      <c r="DIC54" s="5"/>
      <c r="DID54" s="5"/>
      <c r="DIE54" s="5"/>
      <c r="DIF54" s="5"/>
      <c r="DIG54" s="5"/>
      <c r="DIH54" s="5"/>
      <c r="DII54" s="5"/>
      <c r="DIJ54" s="5"/>
      <c r="DIK54" s="5"/>
      <c r="DIL54" s="5"/>
      <c r="DIM54" s="5"/>
      <c r="DIN54" s="5"/>
      <c r="DIO54" s="5"/>
      <c r="DIP54" s="5"/>
      <c r="DIQ54" s="5"/>
      <c r="DIR54" s="5"/>
      <c r="DIS54" s="5"/>
      <c r="DIT54" s="5"/>
      <c r="DIU54" s="5"/>
      <c r="DIV54" s="5"/>
      <c r="DIW54" s="5"/>
      <c r="DIX54" s="5"/>
      <c r="DIY54" s="5"/>
      <c r="DIZ54" s="5"/>
      <c r="DJA54" s="5"/>
      <c r="DJB54" s="5"/>
      <c r="DJC54" s="5"/>
      <c r="DJD54" s="5"/>
      <c r="DJE54" s="5"/>
      <c r="DJF54" s="5"/>
      <c r="DJG54" s="5"/>
      <c r="DJH54" s="5"/>
      <c r="DJI54" s="5"/>
      <c r="DJJ54" s="5"/>
      <c r="DJK54" s="5"/>
      <c r="DJL54" s="5"/>
      <c r="DJM54" s="5"/>
      <c r="DJN54" s="5"/>
      <c r="DJO54" s="5"/>
      <c r="DJP54" s="5"/>
      <c r="DJQ54" s="5"/>
      <c r="DJR54" s="5"/>
      <c r="DJS54" s="5"/>
      <c r="DJT54" s="5"/>
      <c r="DJU54" s="5"/>
      <c r="DJV54" s="5"/>
      <c r="DJW54" s="5"/>
      <c r="DJX54" s="5"/>
      <c r="DJY54" s="5"/>
      <c r="DJZ54" s="5"/>
      <c r="DKA54" s="5"/>
      <c r="DKB54" s="5"/>
      <c r="DKC54" s="5"/>
      <c r="DKD54" s="5"/>
      <c r="DKE54" s="5"/>
      <c r="DKF54" s="5"/>
      <c r="DKG54" s="5"/>
      <c r="DKH54" s="5"/>
      <c r="DKI54" s="5"/>
      <c r="DKJ54" s="5"/>
      <c r="DKK54" s="5"/>
      <c r="DKL54" s="5"/>
      <c r="DKM54" s="5"/>
      <c r="DKN54" s="5"/>
      <c r="DKO54" s="5"/>
      <c r="DKP54" s="5"/>
      <c r="DKQ54" s="5"/>
      <c r="DKR54" s="5"/>
      <c r="DKS54" s="5"/>
      <c r="DKT54" s="5"/>
      <c r="DKU54" s="5"/>
      <c r="DKV54" s="5"/>
      <c r="DKW54" s="5"/>
      <c r="DKX54" s="5"/>
      <c r="DKY54" s="5"/>
      <c r="DKZ54" s="5"/>
      <c r="DLA54" s="5"/>
      <c r="DLB54" s="5"/>
      <c r="DLC54" s="5"/>
      <c r="DLD54" s="5"/>
      <c r="DLE54" s="5"/>
      <c r="DLF54" s="5"/>
      <c r="DLG54" s="5"/>
      <c r="DLH54" s="5"/>
      <c r="DLI54" s="5"/>
      <c r="DLJ54" s="5"/>
      <c r="DLK54" s="5"/>
      <c r="DLL54" s="5"/>
      <c r="DLM54" s="5"/>
      <c r="DLN54" s="5"/>
      <c r="DLO54" s="5"/>
      <c r="DLP54" s="5"/>
      <c r="DLQ54" s="5"/>
      <c r="DLR54" s="5"/>
      <c r="DLS54" s="5"/>
      <c r="DLT54" s="5"/>
      <c r="DLU54" s="5"/>
      <c r="DLV54" s="5"/>
      <c r="DLW54" s="5"/>
      <c r="DLX54" s="5"/>
      <c r="DLY54" s="5"/>
      <c r="DLZ54" s="5"/>
      <c r="DMA54" s="5"/>
      <c r="DMB54" s="5"/>
      <c r="DMC54" s="5"/>
      <c r="DMD54" s="5"/>
      <c r="DME54" s="5"/>
      <c r="DMF54" s="5"/>
      <c r="DMG54" s="5"/>
      <c r="DMH54" s="5"/>
      <c r="DMI54" s="5"/>
      <c r="DMJ54" s="5"/>
      <c r="DMK54" s="5"/>
      <c r="DML54" s="5"/>
      <c r="DMM54" s="5"/>
      <c r="DMN54" s="5"/>
      <c r="DMO54" s="5"/>
      <c r="DMP54" s="5"/>
      <c r="DMQ54" s="5"/>
      <c r="DMR54" s="5"/>
      <c r="DMS54" s="5"/>
      <c r="DMT54" s="5"/>
      <c r="DMU54" s="5"/>
      <c r="DMV54" s="5"/>
      <c r="DMW54" s="5"/>
      <c r="DMX54" s="5"/>
      <c r="DMY54" s="5"/>
      <c r="DMZ54" s="5"/>
      <c r="DNA54" s="5"/>
      <c r="DNB54" s="5"/>
      <c r="DNC54" s="5"/>
      <c r="DND54" s="5"/>
      <c r="DNE54" s="5"/>
      <c r="DNF54" s="5"/>
      <c r="DNG54" s="5"/>
      <c r="DNH54" s="5"/>
      <c r="DNI54" s="5"/>
      <c r="DNJ54" s="5"/>
      <c r="DNK54" s="5"/>
      <c r="DNL54" s="5"/>
      <c r="DNM54" s="5"/>
      <c r="DNN54" s="5"/>
      <c r="DNO54" s="5"/>
      <c r="DNP54" s="5"/>
      <c r="DNQ54" s="5"/>
      <c r="DNR54" s="5"/>
      <c r="DNS54" s="5"/>
      <c r="DNT54" s="5"/>
      <c r="DNU54" s="5"/>
      <c r="DNV54" s="5"/>
      <c r="DNW54" s="5"/>
      <c r="DNX54" s="5"/>
      <c r="DNY54" s="5"/>
      <c r="DNZ54" s="5"/>
      <c r="DOA54" s="5"/>
      <c r="DOB54" s="5"/>
      <c r="DOC54" s="5"/>
      <c r="DOD54" s="5"/>
      <c r="DOE54" s="5"/>
      <c r="DOF54" s="5"/>
      <c r="DOG54" s="5"/>
      <c r="DOH54" s="5"/>
      <c r="DOI54" s="5"/>
      <c r="DOJ54" s="5"/>
      <c r="DOK54" s="5"/>
      <c r="DOL54" s="5"/>
      <c r="DOM54" s="5"/>
      <c r="DON54" s="5"/>
      <c r="DOO54" s="5"/>
      <c r="DOP54" s="5"/>
      <c r="DOQ54" s="5"/>
      <c r="DOR54" s="5"/>
      <c r="DOS54" s="5"/>
      <c r="DOT54" s="5"/>
      <c r="DOU54" s="5"/>
      <c r="DOV54" s="5"/>
      <c r="DOW54" s="5"/>
      <c r="DOX54" s="5"/>
      <c r="DOY54" s="5"/>
      <c r="DOZ54" s="5"/>
      <c r="DPA54" s="5"/>
      <c r="DPB54" s="5"/>
      <c r="DPC54" s="5"/>
      <c r="DPD54" s="5"/>
      <c r="DPE54" s="5"/>
      <c r="DPF54" s="5"/>
      <c r="DPG54" s="5"/>
      <c r="DPH54" s="5"/>
      <c r="DPI54" s="5"/>
      <c r="DPJ54" s="5"/>
      <c r="DPK54" s="5"/>
      <c r="DPL54" s="5"/>
      <c r="DPM54" s="5"/>
      <c r="DPN54" s="5"/>
      <c r="DPO54" s="5"/>
      <c r="DPP54" s="5"/>
      <c r="DPQ54" s="5"/>
      <c r="DPR54" s="5"/>
      <c r="DPS54" s="5"/>
      <c r="DPT54" s="5"/>
      <c r="DPU54" s="5"/>
      <c r="DPV54" s="5"/>
      <c r="DPW54" s="5"/>
      <c r="DPX54" s="5"/>
      <c r="DPY54" s="5"/>
      <c r="DPZ54" s="5"/>
      <c r="DQA54" s="5"/>
      <c r="DQB54" s="5"/>
      <c r="DQC54" s="5"/>
      <c r="DQD54" s="5"/>
      <c r="DQE54" s="5"/>
      <c r="DQF54" s="5"/>
      <c r="DQG54" s="5"/>
      <c r="DQH54" s="5"/>
      <c r="DQI54" s="5"/>
      <c r="DQJ54" s="5"/>
      <c r="DQK54" s="5"/>
      <c r="DQL54" s="5"/>
      <c r="DQM54" s="5"/>
      <c r="DQN54" s="5"/>
      <c r="DQO54" s="5"/>
      <c r="DQP54" s="5"/>
      <c r="DQQ54" s="5"/>
      <c r="DQR54" s="5"/>
      <c r="DQS54" s="5"/>
      <c r="DQT54" s="5"/>
      <c r="DQU54" s="5"/>
      <c r="DQV54" s="5"/>
      <c r="DQW54" s="5"/>
      <c r="DQX54" s="5"/>
      <c r="DQY54" s="5"/>
      <c r="DQZ54" s="5"/>
      <c r="DRA54" s="5"/>
      <c r="DRB54" s="5"/>
      <c r="DRC54" s="5"/>
      <c r="DRD54" s="5"/>
      <c r="DRE54" s="5"/>
      <c r="DRF54" s="5"/>
      <c r="DRG54" s="5"/>
      <c r="DRH54" s="5"/>
      <c r="DRI54" s="5"/>
      <c r="DRJ54" s="5"/>
      <c r="DRK54" s="5"/>
      <c r="DRL54" s="5"/>
      <c r="DRM54" s="5"/>
      <c r="DRN54" s="5"/>
      <c r="DRO54" s="5"/>
      <c r="DRP54" s="5"/>
      <c r="DRQ54" s="5"/>
      <c r="DRR54" s="5"/>
      <c r="DRS54" s="5"/>
      <c r="DRT54" s="5"/>
      <c r="DRU54" s="5"/>
      <c r="DRV54" s="5"/>
      <c r="DRW54" s="5"/>
      <c r="DRX54" s="5"/>
      <c r="DRY54" s="5"/>
      <c r="DRZ54" s="5"/>
      <c r="DSA54" s="5"/>
      <c r="DSB54" s="5"/>
      <c r="DSC54" s="5"/>
      <c r="DSD54" s="5"/>
      <c r="DSE54" s="5"/>
      <c r="DSF54" s="5"/>
      <c r="DSG54" s="5"/>
      <c r="DSH54" s="5"/>
      <c r="DSI54" s="5"/>
      <c r="DSJ54" s="5"/>
      <c r="DSK54" s="5"/>
      <c r="DSL54" s="5"/>
      <c r="DSM54" s="5"/>
      <c r="DSN54" s="5"/>
      <c r="DSO54" s="5"/>
      <c r="DSP54" s="5"/>
      <c r="DSQ54" s="5"/>
      <c r="DSR54" s="5"/>
      <c r="DSS54" s="5"/>
      <c r="DST54" s="5"/>
      <c r="DSU54" s="5"/>
      <c r="DSV54" s="5"/>
      <c r="DSW54" s="5"/>
      <c r="DSX54" s="5"/>
      <c r="DSY54" s="5"/>
      <c r="DSZ54" s="5"/>
      <c r="DTA54" s="5"/>
      <c r="DTB54" s="5"/>
      <c r="DTC54" s="5"/>
      <c r="DTD54" s="5"/>
      <c r="DTE54" s="5"/>
      <c r="DTF54" s="5"/>
      <c r="DTG54" s="5"/>
      <c r="DTH54" s="5"/>
      <c r="DTI54" s="5"/>
      <c r="DTJ54" s="5"/>
      <c r="DTK54" s="5"/>
      <c r="DTL54" s="5"/>
      <c r="DTM54" s="5"/>
      <c r="DTN54" s="5"/>
      <c r="DTO54" s="5"/>
      <c r="DTP54" s="5"/>
      <c r="DTQ54" s="5"/>
      <c r="DTR54" s="5"/>
      <c r="DTS54" s="5"/>
      <c r="DTT54" s="5"/>
      <c r="DTU54" s="5"/>
      <c r="DTV54" s="5"/>
      <c r="DTW54" s="5"/>
      <c r="DTX54" s="5"/>
      <c r="DTY54" s="5"/>
      <c r="DTZ54" s="5"/>
      <c r="DUA54" s="5"/>
      <c r="DUB54" s="5"/>
      <c r="DUC54" s="5"/>
      <c r="DUD54" s="5"/>
      <c r="DUE54" s="5"/>
      <c r="DUF54" s="5"/>
      <c r="DUG54" s="5"/>
      <c r="DUH54" s="5"/>
      <c r="DUI54" s="5"/>
      <c r="DUJ54" s="5"/>
      <c r="DUK54" s="5"/>
      <c r="DUL54" s="5"/>
      <c r="DUM54" s="5"/>
      <c r="DUN54" s="5"/>
      <c r="DUO54" s="5"/>
      <c r="DUP54" s="5"/>
      <c r="DUQ54" s="5"/>
      <c r="DUR54" s="5"/>
      <c r="DUS54" s="5"/>
      <c r="DUT54" s="5"/>
      <c r="DUU54" s="5"/>
      <c r="DUV54" s="5"/>
      <c r="DUW54" s="5"/>
      <c r="DUX54" s="5"/>
      <c r="DUY54" s="5"/>
      <c r="DUZ54" s="5"/>
      <c r="DVA54" s="5"/>
      <c r="DVB54" s="5"/>
      <c r="DVC54" s="5"/>
      <c r="DVD54" s="5"/>
      <c r="DVE54" s="5"/>
      <c r="DVF54" s="5"/>
      <c r="DVG54" s="5"/>
      <c r="DVH54" s="5"/>
      <c r="DVI54" s="5"/>
      <c r="DVJ54" s="5"/>
      <c r="DVK54" s="5"/>
      <c r="DVL54" s="5"/>
      <c r="DVM54" s="5"/>
      <c r="DVN54" s="5"/>
      <c r="DVO54" s="5"/>
      <c r="DVP54" s="5"/>
      <c r="DVQ54" s="5"/>
      <c r="DVR54" s="5"/>
      <c r="DVS54" s="5"/>
      <c r="DVT54" s="5"/>
      <c r="DVU54" s="5"/>
      <c r="DVV54" s="5"/>
      <c r="DVW54" s="5"/>
      <c r="DVX54" s="5"/>
      <c r="DVY54" s="5"/>
      <c r="DVZ54" s="5"/>
      <c r="DWA54" s="5"/>
      <c r="DWB54" s="5"/>
      <c r="DWC54" s="5"/>
      <c r="DWD54" s="5"/>
      <c r="DWE54" s="5"/>
      <c r="DWF54" s="5"/>
      <c r="DWG54" s="5"/>
      <c r="DWH54" s="5"/>
      <c r="DWI54" s="5"/>
      <c r="DWJ54" s="5"/>
      <c r="DWK54" s="5"/>
      <c r="DWL54" s="5"/>
      <c r="DWM54" s="5"/>
      <c r="DWN54" s="5"/>
      <c r="DWO54" s="5"/>
      <c r="DWP54" s="5"/>
      <c r="DWQ54" s="5"/>
      <c r="DWR54" s="5"/>
      <c r="DWS54" s="5"/>
      <c r="DWT54" s="5"/>
      <c r="DWU54" s="5"/>
      <c r="DWV54" s="5"/>
      <c r="DWW54" s="5"/>
      <c r="DWX54" s="5"/>
      <c r="DWY54" s="5"/>
      <c r="DWZ54" s="5"/>
      <c r="DXA54" s="5"/>
      <c r="DXB54" s="5"/>
      <c r="DXC54" s="5"/>
      <c r="DXD54" s="5"/>
      <c r="DXE54" s="5"/>
      <c r="DXF54" s="5"/>
      <c r="DXG54" s="5"/>
      <c r="DXH54" s="5"/>
      <c r="DXI54" s="5"/>
      <c r="DXJ54" s="5"/>
      <c r="DXK54" s="5"/>
      <c r="DXL54" s="5"/>
      <c r="DXM54" s="5"/>
      <c r="DXN54" s="5"/>
      <c r="DXO54" s="5"/>
      <c r="DXP54" s="5"/>
      <c r="DXQ54" s="5"/>
      <c r="DXR54" s="5"/>
      <c r="DXS54" s="5"/>
      <c r="DXT54" s="5"/>
      <c r="DXU54" s="5"/>
      <c r="DXV54" s="5"/>
      <c r="DXW54" s="5"/>
      <c r="DXX54" s="5"/>
      <c r="DXY54" s="5"/>
      <c r="DXZ54" s="5"/>
      <c r="DYA54" s="5"/>
      <c r="DYB54" s="5"/>
      <c r="DYC54" s="5"/>
      <c r="DYD54" s="5"/>
      <c r="DYE54" s="5"/>
      <c r="DYF54" s="5"/>
      <c r="DYG54" s="5"/>
      <c r="DYH54" s="5"/>
      <c r="DYI54" s="5"/>
      <c r="DYJ54" s="5"/>
      <c r="DYK54" s="5"/>
      <c r="DYL54" s="5"/>
      <c r="DYM54" s="5"/>
      <c r="DYN54" s="5"/>
      <c r="DYO54" s="5"/>
      <c r="DYP54" s="5"/>
      <c r="DYQ54" s="5"/>
      <c r="DYR54" s="5"/>
      <c r="DYS54" s="5"/>
      <c r="DYT54" s="5"/>
      <c r="DYU54" s="5"/>
      <c r="DYV54" s="5"/>
      <c r="DYW54" s="5"/>
      <c r="DYX54" s="5"/>
      <c r="DYY54" s="5"/>
      <c r="DYZ54" s="5"/>
      <c r="DZA54" s="5"/>
      <c r="DZB54" s="5"/>
      <c r="DZC54" s="5"/>
      <c r="DZD54" s="5"/>
      <c r="DZE54" s="5"/>
      <c r="DZF54" s="5"/>
      <c r="DZG54" s="5"/>
      <c r="DZH54" s="5"/>
      <c r="DZI54" s="5"/>
      <c r="DZJ54" s="5"/>
      <c r="DZK54" s="5"/>
      <c r="DZL54" s="5"/>
      <c r="DZM54" s="5"/>
      <c r="DZN54" s="5"/>
      <c r="DZO54" s="5"/>
      <c r="DZP54" s="5"/>
      <c r="DZQ54" s="5"/>
      <c r="DZR54" s="5"/>
      <c r="DZS54" s="5"/>
      <c r="DZT54" s="5"/>
      <c r="DZU54" s="5"/>
      <c r="DZV54" s="5"/>
      <c r="DZW54" s="5"/>
      <c r="DZX54" s="5"/>
      <c r="DZY54" s="5"/>
      <c r="DZZ54" s="5"/>
      <c r="EAA54" s="5"/>
      <c r="EAB54" s="5"/>
      <c r="EAC54" s="5"/>
      <c r="EAD54" s="5"/>
      <c r="EAE54" s="5"/>
      <c r="EAF54" s="5"/>
      <c r="EAG54" s="5"/>
      <c r="EAH54" s="5"/>
      <c r="EAI54" s="5"/>
      <c r="EAJ54" s="5"/>
      <c r="EAK54" s="5"/>
      <c r="EAL54" s="5"/>
      <c r="EAM54" s="5"/>
      <c r="EAN54" s="5"/>
      <c r="EAO54" s="5"/>
      <c r="EAP54" s="5"/>
      <c r="EAQ54" s="5"/>
      <c r="EAR54" s="5"/>
      <c r="EAS54" s="5"/>
      <c r="EAT54" s="5"/>
      <c r="EAU54" s="5"/>
      <c r="EAV54" s="5"/>
      <c r="EAW54" s="5"/>
      <c r="EAX54" s="5"/>
      <c r="EAY54" s="5"/>
      <c r="EAZ54" s="5"/>
      <c r="EBA54" s="5"/>
      <c r="EBB54" s="5"/>
      <c r="EBC54" s="5"/>
      <c r="EBD54" s="5"/>
      <c r="EBE54" s="5"/>
      <c r="EBF54" s="5"/>
      <c r="EBG54" s="5"/>
      <c r="EBH54" s="5"/>
      <c r="EBI54" s="5"/>
      <c r="EBJ54" s="5"/>
      <c r="EBK54" s="5"/>
      <c r="EBL54" s="5"/>
      <c r="EBM54" s="5"/>
      <c r="EBN54" s="5"/>
      <c r="EBO54" s="5"/>
      <c r="EBP54" s="5"/>
      <c r="EBQ54" s="5"/>
      <c r="EBR54" s="5"/>
      <c r="EBS54" s="5"/>
      <c r="EBT54" s="5"/>
      <c r="EBU54" s="5"/>
      <c r="EBV54" s="5"/>
      <c r="EBW54" s="5"/>
      <c r="EBX54" s="5"/>
      <c r="EBY54" s="5"/>
      <c r="EBZ54" s="5"/>
      <c r="ECA54" s="5"/>
      <c r="ECB54" s="5"/>
      <c r="ECC54" s="5"/>
      <c r="ECD54" s="5"/>
      <c r="ECE54" s="5"/>
      <c r="ECF54" s="5"/>
      <c r="ECG54" s="5"/>
      <c r="ECH54" s="5"/>
      <c r="ECI54" s="5"/>
      <c r="ECJ54" s="5"/>
      <c r="ECK54" s="5"/>
      <c r="ECL54" s="5"/>
      <c r="ECM54" s="5"/>
      <c r="ECN54" s="5"/>
      <c r="ECO54" s="5"/>
      <c r="ECP54" s="5"/>
      <c r="ECQ54" s="5"/>
      <c r="ECR54" s="5"/>
      <c r="ECS54" s="5"/>
      <c r="ECT54" s="5"/>
      <c r="ECU54" s="5"/>
      <c r="ECV54" s="5"/>
      <c r="ECW54" s="5"/>
      <c r="ECX54" s="5"/>
      <c r="ECY54" s="5"/>
      <c r="ECZ54" s="5"/>
      <c r="EDA54" s="5"/>
      <c r="EDB54" s="5"/>
      <c r="EDC54" s="5"/>
      <c r="EDD54" s="5"/>
      <c r="EDE54" s="5"/>
      <c r="EDF54" s="5"/>
      <c r="EDG54" s="5"/>
      <c r="EDH54" s="5"/>
      <c r="EDI54" s="5"/>
      <c r="EDJ54" s="5"/>
      <c r="EDK54" s="5"/>
      <c r="EDL54" s="5"/>
      <c r="EDM54" s="5"/>
      <c r="EDN54" s="5"/>
      <c r="EDO54" s="5"/>
      <c r="EDP54" s="5"/>
      <c r="EDQ54" s="5"/>
      <c r="EDR54" s="5"/>
      <c r="EDS54" s="5"/>
      <c r="EDT54" s="5"/>
      <c r="EDU54" s="5"/>
      <c r="EDV54" s="5"/>
      <c r="EDW54" s="5"/>
      <c r="EDX54" s="5"/>
      <c r="EDY54" s="5"/>
      <c r="EDZ54" s="5"/>
      <c r="EEA54" s="5"/>
      <c r="EEB54" s="5"/>
      <c r="EEC54" s="5"/>
      <c r="EED54" s="5"/>
      <c r="EEE54" s="5"/>
      <c r="EEF54" s="5"/>
      <c r="EEG54" s="5"/>
      <c r="EEH54" s="5"/>
      <c r="EEI54" s="5"/>
      <c r="EEJ54" s="5"/>
      <c r="EEK54" s="5"/>
      <c r="EEL54" s="5"/>
      <c r="EEM54" s="5"/>
      <c r="EEN54" s="5"/>
      <c r="EEO54" s="5"/>
      <c r="EEP54" s="5"/>
      <c r="EEQ54" s="5"/>
      <c r="EER54" s="5"/>
      <c r="EES54" s="5"/>
      <c r="EET54" s="5"/>
      <c r="EEU54" s="5"/>
      <c r="EEV54" s="5"/>
      <c r="EEW54" s="5"/>
      <c r="EEX54" s="5"/>
      <c r="EEY54" s="5"/>
      <c r="EEZ54" s="5"/>
      <c r="EFA54" s="5"/>
      <c r="EFB54" s="5"/>
      <c r="EFC54" s="5"/>
      <c r="EFD54" s="5"/>
      <c r="EFE54" s="5"/>
      <c r="EFF54" s="5"/>
      <c r="EFG54" s="5"/>
      <c r="EFH54" s="5"/>
      <c r="EFI54" s="5"/>
      <c r="EFJ54" s="5"/>
      <c r="EFK54" s="5"/>
      <c r="EFL54" s="5"/>
      <c r="EFM54" s="5"/>
      <c r="EFN54" s="5"/>
      <c r="EFO54" s="5"/>
      <c r="EFP54" s="5"/>
      <c r="EFQ54" s="5"/>
      <c r="EFR54" s="5"/>
      <c r="EFS54" s="5"/>
      <c r="EFT54" s="5"/>
      <c r="EFU54" s="5"/>
      <c r="EFV54" s="5"/>
      <c r="EFW54" s="5"/>
      <c r="EFX54" s="5"/>
      <c r="EFY54" s="5"/>
      <c r="EFZ54" s="5"/>
      <c r="EGA54" s="5"/>
      <c r="EGB54" s="5"/>
      <c r="EGC54" s="5"/>
      <c r="EGD54" s="5"/>
      <c r="EGE54" s="5"/>
      <c r="EGF54" s="5"/>
      <c r="EGG54" s="5"/>
      <c r="EGH54" s="5"/>
      <c r="EGI54" s="5"/>
      <c r="EGJ54" s="5"/>
      <c r="EGK54" s="5"/>
      <c r="EGL54" s="5"/>
      <c r="EGM54" s="5"/>
      <c r="EGN54" s="5"/>
      <c r="EGO54" s="5"/>
      <c r="EGP54" s="5"/>
      <c r="EGQ54" s="5"/>
      <c r="EGR54" s="5"/>
      <c r="EGS54" s="5"/>
      <c r="EGT54" s="5"/>
      <c r="EGU54" s="5"/>
      <c r="EGV54" s="5"/>
      <c r="EGW54" s="5"/>
      <c r="EGX54" s="5"/>
      <c r="EGY54" s="5"/>
      <c r="EGZ54" s="5"/>
      <c r="EHA54" s="5"/>
      <c r="EHB54" s="5"/>
      <c r="EHC54" s="5"/>
      <c r="EHD54" s="5"/>
      <c r="EHE54" s="5"/>
      <c r="EHF54" s="5"/>
      <c r="EHG54" s="5"/>
      <c r="EHH54" s="5"/>
      <c r="EHI54" s="5"/>
      <c r="EHJ54" s="5"/>
      <c r="EHK54" s="5"/>
      <c r="EHL54" s="5"/>
      <c r="EHM54" s="5"/>
      <c r="EHN54" s="5"/>
      <c r="EHO54" s="5"/>
      <c r="EHP54" s="5"/>
      <c r="EHQ54" s="5"/>
      <c r="EHR54" s="5"/>
      <c r="EHS54" s="5"/>
      <c r="EHT54" s="5"/>
      <c r="EHU54" s="5"/>
      <c r="EHV54" s="5"/>
      <c r="EHW54" s="5"/>
      <c r="EHX54" s="5"/>
      <c r="EHY54" s="5"/>
      <c r="EHZ54" s="5"/>
      <c r="EIA54" s="5"/>
      <c r="EIB54" s="5"/>
      <c r="EIC54" s="5"/>
      <c r="EID54" s="5"/>
      <c r="EIE54" s="5"/>
      <c r="EIF54" s="5"/>
      <c r="EIG54" s="5"/>
      <c r="EIH54" s="5"/>
      <c r="EII54" s="5"/>
      <c r="EIJ54" s="5"/>
      <c r="EIK54" s="5"/>
      <c r="EIL54" s="5"/>
      <c r="EIM54" s="5"/>
      <c r="EIN54" s="5"/>
      <c r="EIO54" s="5"/>
      <c r="EIP54" s="5"/>
      <c r="EIQ54" s="5"/>
      <c r="EIR54" s="5"/>
      <c r="EIS54" s="5"/>
      <c r="EIT54" s="5"/>
      <c r="EIU54" s="5"/>
      <c r="EIV54" s="5"/>
      <c r="EIW54" s="5"/>
      <c r="EIX54" s="5"/>
      <c r="EIY54" s="5"/>
      <c r="EIZ54" s="5"/>
      <c r="EJA54" s="5"/>
      <c r="EJB54" s="5"/>
      <c r="EJC54" s="5"/>
      <c r="EJD54" s="5"/>
      <c r="EJE54" s="5"/>
      <c r="EJF54" s="5"/>
      <c r="EJG54" s="5"/>
      <c r="EJH54" s="5"/>
      <c r="EJI54" s="5"/>
      <c r="EJJ54" s="5"/>
      <c r="EJK54" s="5"/>
      <c r="EJL54" s="5"/>
      <c r="EJM54" s="5"/>
      <c r="EJN54" s="5"/>
      <c r="EJO54" s="5"/>
      <c r="EJP54" s="5"/>
      <c r="EJQ54" s="5"/>
      <c r="EJR54" s="5"/>
      <c r="EJS54" s="5"/>
      <c r="EJT54" s="5"/>
      <c r="EJU54" s="5"/>
      <c r="EJV54" s="5"/>
      <c r="EJW54" s="5"/>
      <c r="EJX54" s="5"/>
      <c r="EJY54" s="5"/>
      <c r="EJZ54" s="5"/>
      <c r="EKA54" s="5"/>
      <c r="EKB54" s="5"/>
      <c r="EKC54" s="5"/>
      <c r="EKD54" s="5"/>
      <c r="EKE54" s="5"/>
      <c r="EKF54" s="5"/>
      <c r="EKG54" s="5"/>
      <c r="EKH54" s="5"/>
      <c r="EKI54" s="5"/>
      <c r="EKJ54" s="5"/>
      <c r="EKK54" s="5"/>
      <c r="EKL54" s="5"/>
      <c r="EKM54" s="5"/>
      <c r="EKN54" s="5"/>
      <c r="EKO54" s="5"/>
      <c r="EKP54" s="5"/>
      <c r="EKQ54" s="5"/>
      <c r="EKR54" s="5"/>
      <c r="EKS54" s="5"/>
      <c r="EKT54" s="5"/>
      <c r="EKU54" s="5"/>
      <c r="EKV54" s="5"/>
      <c r="EKW54" s="5"/>
      <c r="EKX54" s="5"/>
      <c r="EKY54" s="5"/>
      <c r="EKZ54" s="5"/>
      <c r="ELA54" s="5"/>
      <c r="ELB54" s="5"/>
      <c r="ELC54" s="5"/>
      <c r="ELD54" s="5"/>
      <c r="ELE54" s="5"/>
      <c r="ELF54" s="5"/>
      <c r="ELG54" s="5"/>
      <c r="ELH54" s="5"/>
      <c r="ELI54" s="5"/>
      <c r="ELJ54" s="5"/>
      <c r="ELK54" s="5"/>
      <c r="ELL54" s="5"/>
      <c r="ELM54" s="5"/>
      <c r="ELN54" s="5"/>
      <c r="ELO54" s="5"/>
      <c r="ELP54" s="5"/>
      <c r="ELQ54" s="5"/>
      <c r="ELR54" s="5"/>
      <c r="ELS54" s="5"/>
      <c r="ELT54" s="5"/>
      <c r="ELU54" s="5"/>
      <c r="ELV54" s="5"/>
      <c r="ELW54" s="5"/>
      <c r="ELX54" s="5"/>
      <c r="ELY54" s="5"/>
      <c r="ELZ54" s="5"/>
      <c r="EMA54" s="5"/>
      <c r="EMB54" s="5"/>
      <c r="EMC54" s="5"/>
      <c r="EMD54" s="5"/>
      <c r="EME54" s="5"/>
      <c r="EMF54" s="5"/>
      <c r="EMG54" s="5"/>
      <c r="EMH54" s="5"/>
      <c r="EMI54" s="5"/>
      <c r="EMJ54" s="5"/>
      <c r="EMK54" s="5"/>
      <c r="EML54" s="5"/>
      <c r="EMM54" s="5"/>
      <c r="EMN54" s="5"/>
      <c r="EMO54" s="5"/>
      <c r="EMP54" s="5"/>
      <c r="EMQ54" s="5"/>
      <c r="EMR54" s="5"/>
      <c r="EMS54" s="5"/>
      <c r="EMT54" s="5"/>
      <c r="EMU54" s="5"/>
      <c r="EMV54" s="5"/>
      <c r="EMW54" s="5"/>
      <c r="EMX54" s="5"/>
      <c r="EMY54" s="5"/>
      <c r="EMZ54" s="5"/>
      <c r="ENA54" s="5"/>
      <c r="ENB54" s="5"/>
      <c r="ENC54" s="5"/>
      <c r="END54" s="5"/>
      <c r="ENE54" s="5"/>
      <c r="ENF54" s="5"/>
      <c r="ENG54" s="5"/>
      <c r="ENH54" s="5"/>
      <c r="ENI54" s="5"/>
      <c r="ENJ54" s="5"/>
      <c r="ENK54" s="5"/>
      <c r="ENL54" s="5"/>
      <c r="ENM54" s="5"/>
      <c r="ENN54" s="5"/>
      <c r="ENO54" s="5"/>
      <c r="ENP54" s="5"/>
      <c r="ENQ54" s="5"/>
      <c r="ENR54" s="5"/>
      <c r="ENS54" s="5"/>
      <c r="ENT54" s="5"/>
      <c r="ENU54" s="5"/>
      <c r="ENV54" s="5"/>
      <c r="ENW54" s="5"/>
      <c r="ENX54" s="5"/>
      <c r="ENY54" s="5"/>
      <c r="ENZ54" s="5"/>
      <c r="EOA54" s="5"/>
      <c r="EOB54" s="5"/>
      <c r="EOC54" s="5"/>
      <c r="EOD54" s="5"/>
      <c r="EOE54" s="5"/>
      <c r="EOF54" s="5"/>
      <c r="EOG54" s="5"/>
      <c r="EOH54" s="5"/>
      <c r="EOI54" s="5"/>
      <c r="EOJ54" s="5"/>
      <c r="EOK54" s="5"/>
      <c r="EOL54" s="5"/>
      <c r="EOM54" s="5"/>
      <c r="EON54" s="5"/>
      <c r="EOO54" s="5"/>
      <c r="EOP54" s="5"/>
      <c r="EOQ54" s="5"/>
      <c r="EOR54" s="5"/>
      <c r="EOS54" s="5"/>
      <c r="EOT54" s="5"/>
      <c r="EOU54" s="5"/>
      <c r="EOV54" s="5"/>
      <c r="EOW54" s="5"/>
      <c r="EOX54" s="5"/>
      <c r="EOY54" s="5"/>
      <c r="EOZ54" s="5"/>
      <c r="EPA54" s="5"/>
      <c r="EPB54" s="5"/>
      <c r="EPC54" s="5"/>
      <c r="EPD54" s="5"/>
      <c r="EPE54" s="5"/>
      <c r="EPF54" s="5"/>
      <c r="EPG54" s="5"/>
      <c r="EPH54" s="5"/>
      <c r="EPI54" s="5"/>
      <c r="EPJ54" s="5"/>
      <c r="EPK54" s="5"/>
      <c r="EPL54" s="5"/>
      <c r="EPM54" s="5"/>
      <c r="EPN54" s="5"/>
      <c r="EPO54" s="5"/>
      <c r="EPP54" s="5"/>
      <c r="EPQ54" s="5"/>
      <c r="EPR54" s="5"/>
      <c r="EPS54" s="5"/>
      <c r="EPT54" s="5"/>
      <c r="EPU54" s="5"/>
      <c r="EPV54" s="5"/>
      <c r="EPW54" s="5"/>
      <c r="EPX54" s="5"/>
      <c r="EPY54" s="5"/>
      <c r="EPZ54" s="5"/>
      <c r="EQA54" s="5"/>
      <c r="EQB54" s="5"/>
      <c r="EQC54" s="5"/>
      <c r="EQD54" s="5"/>
      <c r="EQE54" s="5"/>
      <c r="EQF54" s="5"/>
      <c r="EQG54" s="5"/>
      <c r="EQH54" s="5"/>
      <c r="EQI54" s="5"/>
      <c r="EQJ54" s="5"/>
      <c r="EQK54" s="5"/>
      <c r="EQL54" s="5"/>
      <c r="EQM54" s="5"/>
      <c r="EQN54" s="5"/>
      <c r="EQO54" s="5"/>
      <c r="EQP54" s="5"/>
      <c r="EQQ54" s="5"/>
      <c r="EQR54" s="5"/>
      <c r="EQS54" s="5"/>
      <c r="EQT54" s="5"/>
      <c r="EQU54" s="5"/>
      <c r="EQV54" s="5"/>
      <c r="EQW54" s="5"/>
      <c r="EQX54" s="5"/>
      <c r="EQY54" s="5"/>
      <c r="EQZ54" s="5"/>
      <c r="ERA54" s="5"/>
      <c r="ERB54" s="5"/>
      <c r="ERC54" s="5"/>
      <c r="ERD54" s="5"/>
      <c r="ERE54" s="5"/>
      <c r="ERF54" s="5"/>
      <c r="ERG54" s="5"/>
      <c r="ERH54" s="5"/>
      <c r="ERI54" s="5"/>
      <c r="ERJ54" s="5"/>
      <c r="ERK54" s="5"/>
      <c r="ERL54" s="5"/>
      <c r="ERM54" s="5"/>
      <c r="ERN54" s="5"/>
      <c r="ERO54" s="5"/>
      <c r="ERP54" s="5"/>
      <c r="ERQ54" s="5"/>
      <c r="ERR54" s="5"/>
      <c r="ERS54" s="5"/>
      <c r="ERT54" s="5"/>
      <c r="ERU54" s="5"/>
      <c r="ERV54" s="5"/>
      <c r="ERW54" s="5"/>
      <c r="ERX54" s="5"/>
      <c r="ERY54" s="5"/>
      <c r="ERZ54" s="5"/>
      <c r="ESA54" s="5"/>
      <c r="ESB54" s="5"/>
      <c r="ESC54" s="5"/>
      <c r="ESD54" s="5"/>
      <c r="ESE54" s="5"/>
      <c r="ESF54" s="5"/>
      <c r="ESG54" s="5"/>
      <c r="ESH54" s="5"/>
      <c r="ESI54" s="5"/>
      <c r="ESJ54" s="5"/>
      <c r="ESK54" s="5"/>
      <c r="ESL54" s="5"/>
      <c r="ESM54" s="5"/>
      <c r="ESN54" s="5"/>
      <c r="ESO54" s="5"/>
      <c r="ESP54" s="5"/>
      <c r="ESQ54" s="5"/>
      <c r="ESR54" s="5"/>
      <c r="ESS54" s="5"/>
      <c r="EST54" s="5"/>
      <c r="ESU54" s="5"/>
      <c r="ESV54" s="5"/>
      <c r="ESW54" s="5"/>
      <c r="ESX54" s="5"/>
      <c r="ESY54" s="5"/>
      <c r="ESZ54" s="5"/>
      <c r="ETA54" s="5"/>
      <c r="ETB54" s="5"/>
      <c r="ETC54" s="5"/>
      <c r="ETD54" s="5"/>
      <c r="ETE54" s="5"/>
      <c r="ETF54" s="5"/>
      <c r="ETG54" s="5"/>
      <c r="ETH54" s="5"/>
      <c r="ETI54" s="5"/>
      <c r="ETJ54" s="5"/>
      <c r="ETK54" s="5"/>
      <c r="ETL54" s="5"/>
      <c r="ETM54" s="5"/>
      <c r="ETN54" s="5"/>
      <c r="ETO54" s="5"/>
      <c r="ETP54" s="5"/>
      <c r="ETQ54" s="5"/>
      <c r="ETR54" s="5"/>
      <c r="ETS54" s="5"/>
      <c r="ETT54" s="5"/>
      <c r="ETU54" s="5"/>
      <c r="ETV54" s="5"/>
      <c r="ETW54" s="5"/>
      <c r="ETX54" s="5"/>
      <c r="ETY54" s="5"/>
      <c r="ETZ54" s="5"/>
      <c r="EUA54" s="5"/>
      <c r="EUB54" s="5"/>
      <c r="EUC54" s="5"/>
      <c r="EUD54" s="5"/>
      <c r="EUE54" s="5"/>
      <c r="EUF54" s="5"/>
      <c r="EUG54" s="5"/>
      <c r="EUH54" s="5"/>
      <c r="EUI54" s="5"/>
      <c r="EUJ54" s="5"/>
      <c r="EUK54" s="5"/>
      <c r="EUL54" s="5"/>
      <c r="EUM54" s="5"/>
      <c r="EUN54" s="5"/>
      <c r="EUO54" s="5"/>
      <c r="EUP54" s="5"/>
      <c r="EUQ54" s="5"/>
      <c r="EUR54" s="5"/>
      <c r="EUS54" s="5"/>
      <c r="EUT54" s="5"/>
      <c r="EUU54" s="5"/>
      <c r="EUV54" s="5"/>
      <c r="EUW54" s="5"/>
      <c r="EUX54" s="5"/>
      <c r="EUY54" s="5"/>
      <c r="EUZ54" s="5"/>
      <c r="EVA54" s="5"/>
      <c r="EVB54" s="5"/>
      <c r="EVC54" s="5"/>
      <c r="EVD54" s="5"/>
      <c r="EVE54" s="5"/>
      <c r="EVF54" s="5"/>
      <c r="EVG54" s="5"/>
      <c r="EVH54" s="5"/>
      <c r="EVI54" s="5"/>
      <c r="EVJ54" s="5"/>
      <c r="EVK54" s="5"/>
      <c r="EVL54" s="5"/>
      <c r="EVM54" s="5"/>
      <c r="EVN54" s="5"/>
      <c r="EVO54" s="5"/>
      <c r="EVP54" s="5"/>
      <c r="EVQ54" s="5"/>
      <c r="EVR54" s="5"/>
      <c r="EVS54" s="5"/>
      <c r="EVT54" s="5"/>
      <c r="EVU54" s="5"/>
      <c r="EVV54" s="5"/>
      <c r="EVW54" s="5"/>
      <c r="EVX54" s="5"/>
      <c r="EVY54" s="5"/>
      <c r="EVZ54" s="5"/>
      <c r="EWA54" s="5"/>
      <c r="EWB54" s="5"/>
      <c r="EWC54" s="5"/>
      <c r="EWD54" s="5"/>
      <c r="EWE54" s="5"/>
      <c r="EWF54" s="5"/>
      <c r="EWG54" s="5"/>
      <c r="EWH54" s="5"/>
      <c r="EWI54" s="5"/>
      <c r="EWJ54" s="5"/>
      <c r="EWK54" s="5"/>
      <c r="EWL54" s="5"/>
      <c r="EWM54" s="5"/>
      <c r="EWN54" s="5"/>
      <c r="EWO54" s="5"/>
      <c r="EWP54" s="5"/>
      <c r="EWQ54" s="5"/>
      <c r="EWR54" s="5"/>
      <c r="EWS54" s="5"/>
      <c r="EWT54" s="5"/>
      <c r="EWU54" s="5"/>
      <c r="EWV54" s="5"/>
      <c r="EWW54" s="5"/>
      <c r="EWX54" s="5"/>
      <c r="EWY54" s="5"/>
      <c r="EWZ54" s="5"/>
      <c r="EXA54" s="5"/>
      <c r="EXB54" s="5"/>
      <c r="EXC54" s="5"/>
      <c r="EXD54" s="5"/>
      <c r="EXE54" s="5"/>
      <c r="EXF54" s="5"/>
      <c r="EXG54" s="5"/>
      <c r="EXH54" s="5"/>
      <c r="EXI54" s="5"/>
      <c r="EXJ54" s="5"/>
      <c r="EXK54" s="5"/>
      <c r="EXL54" s="5"/>
      <c r="EXM54" s="5"/>
      <c r="EXN54" s="5"/>
      <c r="EXO54" s="5"/>
      <c r="EXP54" s="5"/>
      <c r="EXQ54" s="5"/>
      <c r="EXR54" s="5"/>
      <c r="EXS54" s="5"/>
      <c r="EXT54" s="5"/>
      <c r="EXU54" s="5"/>
      <c r="EXV54" s="5"/>
      <c r="EXW54" s="5"/>
      <c r="EXX54" s="5"/>
      <c r="EXY54" s="5"/>
      <c r="EXZ54" s="5"/>
      <c r="EYA54" s="5"/>
      <c r="EYB54" s="5"/>
      <c r="EYC54" s="5"/>
      <c r="EYD54" s="5"/>
      <c r="EYE54" s="5"/>
      <c r="EYF54" s="5"/>
      <c r="EYG54" s="5"/>
      <c r="EYH54" s="5"/>
      <c r="EYI54" s="5"/>
      <c r="EYJ54" s="5"/>
      <c r="EYK54" s="5"/>
      <c r="EYL54" s="5"/>
      <c r="EYM54" s="5"/>
      <c r="EYN54" s="5"/>
      <c r="EYO54" s="5"/>
      <c r="EYP54" s="5"/>
      <c r="EYQ54" s="5"/>
      <c r="EYR54" s="5"/>
      <c r="EYS54" s="5"/>
      <c r="EYT54" s="5"/>
      <c r="EYU54" s="5"/>
      <c r="EYV54" s="5"/>
      <c r="EYW54" s="5"/>
      <c r="EYX54" s="5"/>
      <c r="EYY54" s="5"/>
      <c r="EYZ54" s="5"/>
      <c r="EZA54" s="5"/>
      <c r="EZB54" s="5"/>
      <c r="EZC54" s="5"/>
      <c r="EZD54" s="5"/>
      <c r="EZE54" s="5"/>
      <c r="EZF54" s="5"/>
      <c r="EZG54" s="5"/>
      <c r="EZH54" s="5"/>
      <c r="EZI54" s="5"/>
      <c r="EZJ54" s="5"/>
      <c r="EZK54" s="5"/>
      <c r="EZL54" s="5"/>
      <c r="EZM54" s="5"/>
      <c r="EZN54" s="5"/>
      <c r="EZO54" s="5"/>
      <c r="EZP54" s="5"/>
      <c r="EZQ54" s="5"/>
      <c r="EZR54" s="5"/>
      <c r="EZS54" s="5"/>
      <c r="EZT54" s="5"/>
      <c r="EZU54" s="5"/>
      <c r="EZV54" s="5"/>
      <c r="EZW54" s="5"/>
      <c r="EZX54" s="5"/>
      <c r="EZY54" s="5"/>
      <c r="EZZ54" s="5"/>
      <c r="FAA54" s="5"/>
      <c r="FAB54" s="5"/>
      <c r="FAC54" s="5"/>
      <c r="FAD54" s="5"/>
      <c r="FAE54" s="5"/>
      <c r="FAF54" s="5"/>
      <c r="FAG54" s="5"/>
      <c r="FAH54" s="5"/>
      <c r="FAI54" s="5"/>
      <c r="FAJ54" s="5"/>
      <c r="FAK54" s="5"/>
      <c r="FAL54" s="5"/>
      <c r="FAM54" s="5"/>
      <c r="FAN54" s="5"/>
      <c r="FAO54" s="5"/>
      <c r="FAP54" s="5"/>
      <c r="FAQ54" s="5"/>
      <c r="FAR54" s="5"/>
      <c r="FAS54" s="5"/>
      <c r="FAT54" s="5"/>
      <c r="FAU54" s="5"/>
      <c r="FAV54" s="5"/>
      <c r="FAW54" s="5"/>
      <c r="FAX54" s="5"/>
      <c r="FAY54" s="5"/>
      <c r="FAZ54" s="5"/>
      <c r="FBA54" s="5"/>
      <c r="FBB54" s="5"/>
      <c r="FBC54" s="5"/>
      <c r="FBD54" s="5"/>
      <c r="FBE54" s="5"/>
      <c r="FBF54" s="5"/>
      <c r="FBG54" s="5"/>
      <c r="FBH54" s="5"/>
      <c r="FBI54" s="5"/>
      <c r="FBJ54" s="5"/>
      <c r="FBK54" s="5"/>
      <c r="FBL54" s="5"/>
      <c r="FBM54" s="5"/>
      <c r="FBN54" s="5"/>
      <c r="FBO54" s="5"/>
      <c r="FBP54" s="5"/>
      <c r="FBQ54" s="5"/>
      <c r="FBR54" s="5"/>
      <c r="FBS54" s="5"/>
      <c r="FBT54" s="5"/>
      <c r="FBU54" s="5"/>
      <c r="FBV54" s="5"/>
      <c r="FBW54" s="5"/>
      <c r="FBX54" s="5"/>
      <c r="FBY54" s="5"/>
      <c r="FBZ54" s="5"/>
      <c r="FCA54" s="5"/>
      <c r="FCB54" s="5"/>
      <c r="FCC54" s="5"/>
      <c r="FCD54" s="5"/>
      <c r="FCE54" s="5"/>
      <c r="FCF54" s="5"/>
      <c r="FCG54" s="5"/>
      <c r="FCH54" s="5"/>
      <c r="FCI54" s="5"/>
      <c r="FCJ54" s="5"/>
      <c r="FCK54" s="5"/>
      <c r="FCL54" s="5"/>
      <c r="FCM54" s="5"/>
      <c r="FCN54" s="5"/>
      <c r="FCO54" s="5"/>
      <c r="FCP54" s="5"/>
      <c r="FCQ54" s="5"/>
      <c r="FCR54" s="5"/>
      <c r="FCS54" s="5"/>
      <c r="FCT54" s="5"/>
      <c r="FCU54" s="5"/>
      <c r="FCV54" s="5"/>
      <c r="FCW54" s="5"/>
      <c r="FCX54" s="5"/>
      <c r="FCY54" s="5"/>
      <c r="FCZ54" s="5"/>
      <c r="FDA54" s="5"/>
      <c r="FDB54" s="5"/>
      <c r="FDC54" s="5"/>
      <c r="FDD54" s="5"/>
      <c r="FDE54" s="5"/>
      <c r="FDF54" s="5"/>
      <c r="FDG54" s="5"/>
      <c r="FDH54" s="5"/>
      <c r="FDI54" s="5"/>
      <c r="FDJ54" s="5"/>
      <c r="FDK54" s="5"/>
      <c r="FDL54" s="5"/>
      <c r="FDM54" s="5"/>
      <c r="FDN54" s="5"/>
      <c r="FDO54" s="5"/>
      <c r="FDP54" s="5"/>
      <c r="FDQ54" s="5"/>
      <c r="FDR54" s="5"/>
      <c r="FDS54" s="5"/>
      <c r="FDT54" s="5"/>
      <c r="FDU54" s="5"/>
      <c r="FDV54" s="5"/>
      <c r="FDW54" s="5"/>
      <c r="FDX54" s="5"/>
      <c r="FDY54" s="5"/>
      <c r="FDZ54" s="5"/>
      <c r="FEA54" s="5"/>
      <c r="FEB54" s="5"/>
      <c r="FEC54" s="5"/>
      <c r="FED54" s="5"/>
      <c r="FEE54" s="5"/>
      <c r="FEF54" s="5"/>
      <c r="FEG54" s="5"/>
      <c r="FEH54" s="5"/>
      <c r="FEI54" s="5"/>
      <c r="FEJ54" s="5"/>
      <c r="FEK54" s="5"/>
      <c r="FEL54" s="5"/>
      <c r="FEM54" s="5"/>
      <c r="FEN54" s="5"/>
      <c r="FEO54" s="5"/>
      <c r="FEP54" s="5"/>
      <c r="FEQ54" s="5"/>
      <c r="FER54" s="5"/>
      <c r="FES54" s="5"/>
      <c r="FET54" s="5"/>
      <c r="FEU54" s="5"/>
      <c r="FEV54" s="5"/>
      <c r="FEW54" s="5"/>
      <c r="FEX54" s="5"/>
      <c r="FEY54" s="5"/>
      <c r="FEZ54" s="5"/>
      <c r="FFA54" s="5"/>
      <c r="FFB54" s="5"/>
      <c r="FFC54" s="5"/>
      <c r="FFD54" s="5"/>
      <c r="FFE54" s="5"/>
      <c r="FFF54" s="5"/>
      <c r="FFG54" s="5"/>
      <c r="FFH54" s="5"/>
      <c r="FFI54" s="5"/>
      <c r="FFJ54" s="5"/>
      <c r="FFK54" s="5"/>
      <c r="FFL54" s="5"/>
      <c r="FFM54" s="5"/>
      <c r="FFN54" s="5"/>
      <c r="FFO54" s="5"/>
      <c r="FFP54" s="5"/>
      <c r="FFQ54" s="5"/>
      <c r="FFR54" s="5"/>
      <c r="FFS54" s="5"/>
      <c r="FFT54" s="5"/>
      <c r="FFU54" s="5"/>
      <c r="FFV54" s="5"/>
      <c r="FFW54" s="5"/>
      <c r="FFX54" s="5"/>
      <c r="FFY54" s="5"/>
      <c r="FFZ54" s="5"/>
      <c r="FGA54" s="5"/>
      <c r="FGB54" s="5"/>
      <c r="FGC54" s="5"/>
      <c r="FGD54" s="5"/>
      <c r="FGE54" s="5"/>
      <c r="FGF54" s="5"/>
      <c r="FGG54" s="5"/>
      <c r="FGH54" s="5"/>
      <c r="FGI54" s="5"/>
      <c r="FGJ54" s="5"/>
      <c r="FGK54" s="5"/>
      <c r="FGL54" s="5"/>
      <c r="FGM54" s="5"/>
      <c r="FGN54" s="5"/>
      <c r="FGO54" s="5"/>
      <c r="FGP54" s="5"/>
      <c r="FGQ54" s="5"/>
      <c r="FGR54" s="5"/>
      <c r="FGS54" s="5"/>
      <c r="FGT54" s="5"/>
      <c r="FGU54" s="5"/>
      <c r="FGV54" s="5"/>
      <c r="FGW54" s="5"/>
      <c r="FGX54" s="5"/>
      <c r="FGY54" s="5"/>
      <c r="FGZ54" s="5"/>
      <c r="FHA54" s="5"/>
      <c r="FHB54" s="5"/>
      <c r="FHC54" s="5"/>
      <c r="FHD54" s="5"/>
      <c r="FHE54" s="5"/>
      <c r="FHF54" s="5"/>
      <c r="FHG54" s="5"/>
      <c r="FHH54" s="5"/>
      <c r="FHI54" s="5"/>
      <c r="FHJ54" s="5"/>
      <c r="FHK54" s="5"/>
      <c r="FHL54" s="5"/>
      <c r="FHM54" s="5"/>
      <c r="FHN54" s="5"/>
      <c r="FHO54" s="5"/>
      <c r="FHP54" s="5"/>
      <c r="FHQ54" s="5"/>
      <c r="FHR54" s="5"/>
      <c r="FHS54" s="5"/>
      <c r="FHT54" s="5"/>
      <c r="FHU54" s="5"/>
      <c r="FHV54" s="5"/>
      <c r="FHW54" s="5"/>
      <c r="FHX54" s="5"/>
      <c r="FHY54" s="5"/>
      <c r="FHZ54" s="5"/>
      <c r="FIA54" s="5"/>
      <c r="FIB54" s="5"/>
      <c r="FIC54" s="5"/>
      <c r="FID54" s="5"/>
      <c r="FIE54" s="5"/>
      <c r="FIF54" s="5"/>
      <c r="FIG54" s="5"/>
      <c r="FIH54" s="5"/>
      <c r="FII54" s="5"/>
      <c r="FIJ54" s="5"/>
      <c r="FIK54" s="5"/>
      <c r="FIL54" s="5"/>
      <c r="FIM54" s="5"/>
      <c r="FIN54" s="5"/>
      <c r="FIO54" s="5"/>
      <c r="FIP54" s="5"/>
      <c r="FIQ54" s="5"/>
      <c r="FIR54" s="5"/>
      <c r="FIS54" s="5"/>
      <c r="FIT54" s="5"/>
      <c r="FIU54" s="5"/>
      <c r="FIV54" s="5"/>
      <c r="FIW54" s="5"/>
      <c r="FIX54" s="5"/>
      <c r="FIY54" s="5"/>
      <c r="FIZ54" s="5"/>
      <c r="FJA54" s="5"/>
      <c r="FJB54" s="5"/>
      <c r="FJC54" s="5"/>
      <c r="FJD54" s="5"/>
      <c r="FJE54" s="5"/>
      <c r="FJF54" s="5"/>
      <c r="FJG54" s="5"/>
      <c r="FJH54" s="5"/>
      <c r="FJI54" s="5"/>
      <c r="FJJ54" s="5"/>
      <c r="FJK54" s="5"/>
      <c r="FJL54" s="5"/>
      <c r="FJM54" s="5"/>
      <c r="FJN54" s="5"/>
      <c r="FJO54" s="5"/>
      <c r="FJP54" s="5"/>
      <c r="FJQ54" s="5"/>
      <c r="FJR54" s="5"/>
      <c r="FJS54" s="5"/>
      <c r="FJT54" s="5"/>
      <c r="FJU54" s="5"/>
      <c r="FJV54" s="5"/>
      <c r="FJW54" s="5"/>
      <c r="FJX54" s="5"/>
      <c r="FJY54" s="5"/>
      <c r="FJZ54" s="5"/>
      <c r="FKA54" s="5"/>
      <c r="FKB54" s="5"/>
      <c r="FKC54" s="5"/>
      <c r="FKD54" s="5"/>
      <c r="FKE54" s="5"/>
      <c r="FKF54" s="5"/>
      <c r="FKG54" s="5"/>
      <c r="FKH54" s="5"/>
      <c r="FKI54" s="5"/>
      <c r="FKJ54" s="5"/>
      <c r="FKK54" s="5"/>
      <c r="FKL54" s="5"/>
      <c r="FKM54" s="5"/>
      <c r="FKN54" s="5"/>
      <c r="FKO54" s="5"/>
      <c r="FKP54" s="5"/>
      <c r="FKQ54" s="5"/>
      <c r="FKR54" s="5"/>
      <c r="FKS54" s="5"/>
      <c r="FKT54" s="5"/>
      <c r="FKU54" s="5"/>
      <c r="FKV54" s="5"/>
      <c r="FKW54" s="5"/>
      <c r="FKX54" s="5"/>
      <c r="FKY54" s="5"/>
      <c r="FKZ54" s="5"/>
      <c r="FLA54" s="5"/>
      <c r="FLB54" s="5"/>
      <c r="FLC54" s="5"/>
      <c r="FLD54" s="5"/>
      <c r="FLE54" s="5"/>
      <c r="FLF54" s="5"/>
      <c r="FLG54" s="5"/>
      <c r="FLH54" s="5"/>
      <c r="FLI54" s="5"/>
      <c r="FLJ54" s="5"/>
      <c r="FLK54" s="5"/>
      <c r="FLL54" s="5"/>
      <c r="FLM54" s="5"/>
      <c r="FLN54" s="5"/>
      <c r="FLO54" s="5"/>
      <c r="FLP54" s="5"/>
      <c r="FLQ54" s="5"/>
      <c r="FLR54" s="5"/>
      <c r="FLS54" s="5"/>
      <c r="FLT54" s="5"/>
      <c r="FLU54" s="5"/>
      <c r="FLV54" s="5"/>
      <c r="FLW54" s="5"/>
      <c r="FLX54" s="5"/>
      <c r="FLY54" s="5"/>
      <c r="FLZ54" s="5"/>
      <c r="FMA54" s="5"/>
      <c r="FMB54" s="5"/>
      <c r="FMC54" s="5"/>
      <c r="FMD54" s="5"/>
      <c r="FME54" s="5"/>
      <c r="FMF54" s="5"/>
      <c r="FMG54" s="5"/>
      <c r="FMH54" s="5"/>
      <c r="FMI54" s="5"/>
      <c r="FMJ54" s="5"/>
      <c r="FMK54" s="5"/>
      <c r="FML54" s="5"/>
      <c r="FMM54" s="5"/>
      <c r="FMN54" s="5"/>
      <c r="FMO54" s="5"/>
      <c r="FMP54" s="5"/>
      <c r="FMQ54" s="5"/>
      <c r="FMR54" s="5"/>
      <c r="FMS54" s="5"/>
      <c r="FMT54" s="5"/>
      <c r="FMU54" s="5"/>
      <c r="FMV54" s="5"/>
      <c r="FMW54" s="5"/>
      <c r="FMX54" s="5"/>
      <c r="FMY54" s="5"/>
      <c r="FMZ54" s="5"/>
      <c r="FNA54" s="5"/>
      <c r="FNB54" s="5"/>
      <c r="FNC54" s="5"/>
      <c r="FND54" s="5"/>
      <c r="FNE54" s="5"/>
      <c r="FNF54" s="5"/>
      <c r="FNG54" s="5"/>
      <c r="FNH54" s="5"/>
      <c r="FNI54" s="5"/>
      <c r="FNJ54" s="5"/>
      <c r="FNK54" s="5"/>
      <c r="FNL54" s="5"/>
      <c r="FNM54" s="5"/>
      <c r="FNN54" s="5"/>
      <c r="FNO54" s="5"/>
      <c r="FNP54" s="5"/>
      <c r="FNQ54" s="5"/>
      <c r="FNR54" s="5"/>
      <c r="FNS54" s="5"/>
      <c r="FNT54" s="5"/>
      <c r="FNU54" s="5"/>
      <c r="FNV54" s="5"/>
      <c r="FNW54" s="5"/>
      <c r="FNX54" s="5"/>
      <c r="FNY54" s="5"/>
      <c r="FNZ54" s="5"/>
      <c r="FOA54" s="5"/>
      <c r="FOB54" s="5"/>
      <c r="FOC54" s="5"/>
      <c r="FOD54" s="5"/>
      <c r="FOE54" s="5"/>
      <c r="FOF54" s="5"/>
      <c r="FOG54" s="5"/>
      <c r="FOH54" s="5"/>
      <c r="FOI54" s="5"/>
      <c r="FOJ54" s="5"/>
      <c r="FOK54" s="5"/>
      <c r="FOL54" s="5"/>
      <c r="FOM54" s="5"/>
      <c r="FON54" s="5"/>
      <c r="FOO54" s="5"/>
      <c r="FOP54" s="5"/>
      <c r="FOQ54" s="5"/>
      <c r="FOR54" s="5"/>
      <c r="FOS54" s="5"/>
      <c r="FOT54" s="5"/>
      <c r="FOU54" s="5"/>
      <c r="FOV54" s="5"/>
      <c r="FOW54" s="5"/>
      <c r="FOX54" s="5"/>
      <c r="FOY54" s="5"/>
      <c r="FOZ54" s="5"/>
      <c r="FPA54" s="5"/>
      <c r="FPB54" s="5"/>
      <c r="FPC54" s="5"/>
      <c r="FPD54" s="5"/>
      <c r="FPE54" s="5"/>
      <c r="FPF54" s="5"/>
      <c r="FPG54" s="5"/>
      <c r="FPH54" s="5"/>
      <c r="FPI54" s="5"/>
      <c r="FPJ54" s="5"/>
      <c r="FPK54" s="5"/>
      <c r="FPL54" s="5"/>
      <c r="FPM54" s="5"/>
      <c r="FPN54" s="5"/>
      <c r="FPO54" s="5"/>
      <c r="FPP54" s="5"/>
      <c r="FPQ54" s="5"/>
      <c r="FPR54" s="5"/>
      <c r="FPS54" s="5"/>
      <c r="FPT54" s="5"/>
      <c r="FPU54" s="5"/>
      <c r="FPV54" s="5"/>
      <c r="FPW54" s="5"/>
      <c r="FPX54" s="5"/>
      <c r="FPY54" s="5"/>
      <c r="FPZ54" s="5"/>
      <c r="FQA54" s="5"/>
      <c r="FQB54" s="5"/>
      <c r="FQC54" s="5"/>
      <c r="FQD54" s="5"/>
      <c r="FQE54" s="5"/>
      <c r="FQF54" s="5"/>
      <c r="FQG54" s="5"/>
      <c r="FQH54" s="5"/>
      <c r="FQI54" s="5"/>
      <c r="FQJ54" s="5"/>
      <c r="FQK54" s="5"/>
      <c r="FQL54" s="5"/>
      <c r="FQM54" s="5"/>
      <c r="FQN54" s="5"/>
      <c r="FQO54" s="5"/>
      <c r="FQP54" s="5"/>
      <c r="FQQ54" s="5"/>
      <c r="FQR54" s="5"/>
      <c r="FQS54" s="5"/>
      <c r="FQT54" s="5"/>
      <c r="FQU54" s="5"/>
      <c r="FQV54" s="5"/>
      <c r="FQW54" s="5"/>
      <c r="FQX54" s="5"/>
      <c r="FQY54" s="5"/>
      <c r="FQZ54" s="5"/>
      <c r="FRA54" s="5"/>
      <c r="FRB54" s="5"/>
      <c r="FRC54" s="5"/>
      <c r="FRD54" s="5"/>
      <c r="FRE54" s="5"/>
      <c r="FRF54" s="5"/>
      <c r="FRG54" s="5"/>
      <c r="FRH54" s="5"/>
      <c r="FRI54" s="5"/>
      <c r="FRJ54" s="5"/>
      <c r="FRK54" s="5"/>
      <c r="FRL54" s="5"/>
      <c r="FRM54" s="5"/>
      <c r="FRN54" s="5"/>
      <c r="FRO54" s="5"/>
      <c r="FRP54" s="5"/>
      <c r="FRQ54" s="5"/>
      <c r="FRR54" s="5"/>
      <c r="FRS54" s="5"/>
      <c r="FRT54" s="5"/>
      <c r="FRU54" s="5"/>
      <c r="FRV54" s="5"/>
      <c r="FRW54" s="5"/>
      <c r="FRX54" s="5"/>
      <c r="FRY54" s="5"/>
      <c r="FRZ54" s="5"/>
      <c r="FSA54" s="5"/>
      <c r="FSB54" s="5"/>
      <c r="FSC54" s="5"/>
      <c r="FSD54" s="5"/>
      <c r="FSE54" s="5"/>
      <c r="FSF54" s="5"/>
      <c r="FSG54" s="5"/>
      <c r="FSH54" s="5"/>
      <c r="FSI54" s="5"/>
      <c r="FSJ54" s="5"/>
      <c r="FSK54" s="5"/>
      <c r="FSL54" s="5"/>
      <c r="FSM54" s="5"/>
      <c r="FSN54" s="5"/>
      <c r="FSO54" s="5"/>
      <c r="FSP54" s="5"/>
      <c r="FSQ54" s="5"/>
      <c r="FSR54" s="5"/>
      <c r="FSS54" s="5"/>
      <c r="FST54" s="5"/>
      <c r="FSU54" s="5"/>
      <c r="FSV54" s="5"/>
      <c r="FSW54" s="5"/>
      <c r="FSX54" s="5"/>
      <c r="FSY54" s="5"/>
      <c r="FSZ54" s="5"/>
      <c r="FTA54" s="5"/>
      <c r="FTB54" s="5"/>
      <c r="FTC54" s="5"/>
      <c r="FTD54" s="5"/>
      <c r="FTE54" s="5"/>
      <c r="FTF54" s="5"/>
      <c r="FTG54" s="5"/>
      <c r="FTH54" s="5"/>
      <c r="FTI54" s="5"/>
      <c r="FTJ54" s="5"/>
      <c r="FTK54" s="5"/>
      <c r="FTL54" s="5"/>
      <c r="FTM54" s="5"/>
      <c r="FTN54" s="5"/>
      <c r="FTO54" s="5"/>
      <c r="FTP54" s="5"/>
      <c r="FTQ54" s="5"/>
      <c r="FTR54" s="5"/>
      <c r="FTS54" s="5"/>
      <c r="FTT54" s="5"/>
      <c r="FTU54" s="5"/>
      <c r="FTV54" s="5"/>
      <c r="FTW54" s="5"/>
      <c r="FTX54" s="5"/>
      <c r="FTY54" s="5"/>
      <c r="FTZ54" s="5"/>
      <c r="FUA54" s="5"/>
      <c r="FUB54" s="5"/>
      <c r="FUC54" s="5"/>
      <c r="FUD54" s="5"/>
      <c r="FUE54" s="5"/>
      <c r="FUF54" s="5"/>
      <c r="FUG54" s="5"/>
      <c r="FUH54" s="5"/>
      <c r="FUI54" s="5"/>
      <c r="FUJ54" s="5"/>
      <c r="FUK54" s="5"/>
      <c r="FUL54" s="5"/>
      <c r="FUM54" s="5"/>
      <c r="FUN54" s="5"/>
      <c r="FUO54" s="5"/>
      <c r="FUP54" s="5"/>
      <c r="FUQ54" s="5"/>
      <c r="FUR54" s="5"/>
      <c r="FUS54" s="5"/>
      <c r="FUT54" s="5"/>
      <c r="FUU54" s="5"/>
      <c r="FUV54" s="5"/>
      <c r="FUW54" s="5"/>
      <c r="FUX54" s="5"/>
      <c r="FUY54" s="5"/>
      <c r="FUZ54" s="5"/>
      <c r="FVA54" s="5"/>
      <c r="FVB54" s="5"/>
      <c r="FVC54" s="5"/>
      <c r="FVD54" s="5"/>
      <c r="FVE54" s="5"/>
      <c r="FVF54" s="5"/>
      <c r="FVG54" s="5"/>
      <c r="FVH54" s="5"/>
      <c r="FVI54" s="5"/>
      <c r="FVJ54" s="5"/>
      <c r="FVK54" s="5"/>
      <c r="FVL54" s="5"/>
      <c r="FVM54" s="5"/>
      <c r="FVN54" s="5"/>
      <c r="FVO54" s="5"/>
      <c r="FVP54" s="5"/>
      <c r="FVQ54" s="5"/>
      <c r="FVR54" s="5"/>
      <c r="FVS54" s="5"/>
      <c r="FVT54" s="5"/>
      <c r="FVU54" s="5"/>
      <c r="FVV54" s="5"/>
      <c r="FVW54" s="5"/>
      <c r="FVX54" s="5"/>
      <c r="FVY54" s="5"/>
      <c r="FVZ54" s="5"/>
      <c r="FWA54" s="5"/>
      <c r="FWB54" s="5"/>
      <c r="FWC54" s="5"/>
      <c r="FWD54" s="5"/>
      <c r="FWE54" s="5"/>
      <c r="FWF54" s="5"/>
      <c r="FWG54" s="5"/>
      <c r="FWH54" s="5"/>
      <c r="FWI54" s="5"/>
      <c r="FWJ54" s="5"/>
      <c r="FWK54" s="5"/>
      <c r="FWL54" s="5"/>
      <c r="FWM54" s="5"/>
      <c r="FWN54" s="5"/>
      <c r="FWO54" s="5"/>
      <c r="FWP54" s="5"/>
      <c r="FWQ54" s="5"/>
      <c r="FWR54" s="5"/>
      <c r="FWS54" s="5"/>
      <c r="FWT54" s="5"/>
      <c r="FWU54" s="5"/>
      <c r="FWV54" s="5"/>
      <c r="FWW54" s="5"/>
      <c r="FWX54" s="5"/>
      <c r="FWY54" s="5"/>
      <c r="FWZ54" s="5"/>
      <c r="FXA54" s="5"/>
      <c r="FXB54" s="5"/>
      <c r="FXC54" s="5"/>
      <c r="FXD54" s="5"/>
      <c r="FXE54" s="5"/>
      <c r="FXF54" s="5"/>
      <c r="FXG54" s="5"/>
      <c r="FXH54" s="5"/>
      <c r="FXI54" s="5"/>
      <c r="FXJ54" s="5"/>
      <c r="FXK54" s="5"/>
      <c r="FXL54" s="5"/>
      <c r="FXM54" s="5"/>
      <c r="FXN54" s="5"/>
      <c r="FXO54" s="5"/>
      <c r="FXP54" s="5"/>
      <c r="FXQ54" s="5"/>
      <c r="FXR54" s="5"/>
      <c r="FXS54" s="5"/>
      <c r="FXT54" s="5"/>
      <c r="FXU54" s="5"/>
      <c r="FXV54" s="5"/>
      <c r="FXW54" s="5"/>
      <c r="FXX54" s="5"/>
      <c r="FXY54" s="5"/>
      <c r="FXZ54" s="5"/>
      <c r="FYA54" s="5"/>
      <c r="FYB54" s="5"/>
      <c r="FYC54" s="5"/>
      <c r="FYD54" s="5"/>
      <c r="FYE54" s="5"/>
      <c r="FYF54" s="5"/>
      <c r="FYG54" s="5"/>
      <c r="FYH54" s="5"/>
      <c r="FYI54" s="5"/>
      <c r="FYJ54" s="5"/>
      <c r="FYK54" s="5"/>
      <c r="FYL54" s="5"/>
      <c r="FYM54" s="5"/>
      <c r="FYN54" s="5"/>
      <c r="FYO54" s="5"/>
      <c r="FYP54" s="5"/>
      <c r="FYQ54" s="5"/>
      <c r="FYR54" s="5"/>
      <c r="FYS54" s="5"/>
      <c r="FYT54" s="5"/>
      <c r="FYU54" s="5"/>
      <c r="FYV54" s="5"/>
      <c r="FYW54" s="5"/>
      <c r="FYX54" s="5"/>
      <c r="FYY54" s="5"/>
      <c r="FYZ54" s="5"/>
      <c r="FZA54" s="5"/>
      <c r="FZB54" s="5"/>
      <c r="FZC54" s="5"/>
      <c r="FZD54" s="5"/>
      <c r="FZE54" s="5"/>
      <c r="FZF54" s="5"/>
      <c r="FZG54" s="5"/>
      <c r="FZH54" s="5"/>
      <c r="FZI54" s="5"/>
      <c r="FZJ54" s="5"/>
      <c r="FZK54" s="5"/>
      <c r="FZL54" s="5"/>
      <c r="FZM54" s="5"/>
      <c r="FZN54" s="5"/>
      <c r="FZO54" s="5"/>
      <c r="FZP54" s="5"/>
      <c r="FZQ54" s="5"/>
      <c r="FZR54" s="5"/>
      <c r="FZS54" s="5"/>
      <c r="FZT54" s="5"/>
      <c r="FZU54" s="5"/>
      <c r="FZV54" s="5"/>
      <c r="FZW54" s="5"/>
      <c r="FZX54" s="5"/>
      <c r="FZY54" s="5"/>
      <c r="FZZ54" s="5"/>
      <c r="GAA54" s="5"/>
      <c r="GAB54" s="5"/>
      <c r="GAC54" s="5"/>
      <c r="GAD54" s="5"/>
      <c r="GAE54" s="5"/>
      <c r="GAF54" s="5"/>
      <c r="GAG54" s="5"/>
      <c r="GAH54" s="5"/>
      <c r="GAI54" s="5"/>
      <c r="GAJ54" s="5"/>
      <c r="GAK54" s="5"/>
      <c r="GAL54" s="5"/>
      <c r="GAM54" s="5"/>
      <c r="GAN54" s="5"/>
      <c r="GAO54" s="5"/>
      <c r="GAP54" s="5"/>
      <c r="GAQ54" s="5"/>
      <c r="GAR54" s="5"/>
      <c r="GAS54" s="5"/>
      <c r="GAT54" s="5"/>
      <c r="GAU54" s="5"/>
      <c r="GAV54" s="5"/>
      <c r="GAW54" s="5"/>
      <c r="GAX54" s="5"/>
      <c r="GAY54" s="5"/>
      <c r="GAZ54" s="5"/>
      <c r="GBA54" s="5"/>
      <c r="GBB54" s="5"/>
      <c r="GBC54" s="5"/>
      <c r="GBD54" s="5"/>
      <c r="GBE54" s="5"/>
      <c r="GBF54" s="5"/>
      <c r="GBG54" s="5"/>
      <c r="GBH54" s="5"/>
      <c r="GBI54" s="5"/>
      <c r="GBJ54" s="5"/>
      <c r="GBK54" s="5"/>
      <c r="GBL54" s="5"/>
      <c r="GBM54" s="5"/>
      <c r="GBN54" s="5"/>
      <c r="GBO54" s="5"/>
      <c r="GBP54" s="5"/>
      <c r="GBQ54" s="5"/>
      <c r="GBR54" s="5"/>
      <c r="GBS54" s="5"/>
      <c r="GBT54" s="5"/>
      <c r="GBU54" s="5"/>
      <c r="GBV54" s="5"/>
      <c r="GBW54" s="5"/>
      <c r="GBX54" s="5"/>
      <c r="GBY54" s="5"/>
      <c r="GBZ54" s="5"/>
      <c r="GCA54" s="5"/>
      <c r="GCB54" s="5"/>
      <c r="GCC54" s="5"/>
      <c r="GCD54" s="5"/>
      <c r="GCE54" s="5"/>
      <c r="GCF54" s="5"/>
      <c r="GCG54" s="5"/>
      <c r="GCH54" s="5"/>
      <c r="GCI54" s="5"/>
      <c r="GCJ54" s="5"/>
      <c r="GCK54" s="5"/>
      <c r="GCL54" s="5"/>
      <c r="GCM54" s="5"/>
      <c r="GCN54" s="5"/>
      <c r="GCO54" s="5"/>
      <c r="GCP54" s="5"/>
      <c r="GCQ54" s="5"/>
      <c r="GCR54" s="5"/>
      <c r="GCS54" s="5"/>
      <c r="GCT54" s="5"/>
      <c r="GCU54" s="5"/>
      <c r="GCV54" s="5"/>
      <c r="GCW54" s="5"/>
      <c r="GCX54" s="5"/>
      <c r="GCY54" s="5"/>
      <c r="GCZ54" s="5"/>
      <c r="GDA54" s="5"/>
      <c r="GDB54" s="5"/>
      <c r="GDC54" s="5"/>
      <c r="GDD54" s="5"/>
      <c r="GDE54" s="5"/>
      <c r="GDF54" s="5"/>
      <c r="GDG54" s="5"/>
      <c r="GDH54" s="5"/>
      <c r="GDI54" s="5"/>
      <c r="GDJ54" s="5"/>
      <c r="GDK54" s="5"/>
      <c r="GDL54" s="5"/>
      <c r="GDM54" s="5"/>
      <c r="GDN54" s="5"/>
      <c r="GDO54" s="5"/>
      <c r="GDP54" s="5"/>
      <c r="GDQ54" s="5"/>
      <c r="GDR54" s="5"/>
      <c r="GDS54" s="5"/>
      <c r="GDT54" s="5"/>
      <c r="GDU54" s="5"/>
      <c r="GDV54" s="5"/>
      <c r="GDW54" s="5"/>
      <c r="GDX54" s="5"/>
      <c r="GDY54" s="5"/>
      <c r="GDZ54" s="5"/>
      <c r="GEA54" s="5"/>
      <c r="GEB54" s="5"/>
      <c r="GEC54" s="5"/>
      <c r="GED54" s="5"/>
      <c r="GEE54" s="5"/>
      <c r="GEF54" s="5"/>
      <c r="GEG54" s="5"/>
      <c r="GEH54" s="5"/>
      <c r="GEI54" s="5"/>
      <c r="GEJ54" s="5"/>
      <c r="GEK54" s="5"/>
      <c r="GEL54" s="5"/>
      <c r="GEM54" s="5"/>
      <c r="GEN54" s="5"/>
      <c r="GEO54" s="5"/>
      <c r="GEP54" s="5"/>
      <c r="GEQ54" s="5"/>
      <c r="GER54" s="5"/>
      <c r="GES54" s="5"/>
      <c r="GET54" s="5"/>
      <c r="GEU54" s="5"/>
      <c r="GEV54" s="5"/>
      <c r="GEW54" s="5"/>
      <c r="GEX54" s="5"/>
      <c r="GEY54" s="5"/>
      <c r="GEZ54" s="5"/>
      <c r="GFA54" s="5"/>
      <c r="GFB54" s="5"/>
      <c r="GFC54" s="5"/>
      <c r="GFD54" s="5"/>
      <c r="GFE54" s="5"/>
      <c r="GFF54" s="5"/>
      <c r="GFG54" s="5"/>
      <c r="GFH54" s="5"/>
      <c r="GFI54" s="5"/>
      <c r="GFJ54" s="5"/>
      <c r="GFK54" s="5"/>
      <c r="GFL54" s="5"/>
      <c r="GFM54" s="5"/>
      <c r="GFN54" s="5"/>
      <c r="GFO54" s="5"/>
      <c r="GFP54" s="5"/>
      <c r="GFQ54" s="5"/>
      <c r="GFR54" s="5"/>
      <c r="GFS54" s="5"/>
      <c r="GFT54" s="5"/>
      <c r="GFU54" s="5"/>
      <c r="GFV54" s="5"/>
      <c r="GFW54" s="5"/>
      <c r="GFX54" s="5"/>
      <c r="GFY54" s="5"/>
      <c r="GFZ54" s="5"/>
      <c r="GGA54" s="5"/>
      <c r="GGB54" s="5"/>
      <c r="GGC54" s="5"/>
      <c r="GGD54" s="5"/>
      <c r="GGE54" s="5"/>
      <c r="GGF54" s="5"/>
      <c r="GGG54" s="5"/>
      <c r="GGH54" s="5"/>
      <c r="GGI54" s="5"/>
      <c r="GGJ54" s="5"/>
      <c r="GGK54" s="5"/>
      <c r="GGL54" s="5"/>
      <c r="GGM54" s="5"/>
      <c r="GGN54" s="5"/>
      <c r="GGO54" s="5"/>
      <c r="GGP54" s="5"/>
      <c r="GGQ54" s="5"/>
      <c r="GGR54" s="5"/>
      <c r="GGS54" s="5"/>
      <c r="GGT54" s="5"/>
      <c r="GGU54" s="5"/>
      <c r="GGV54" s="5"/>
      <c r="GGW54" s="5"/>
      <c r="GGX54" s="5"/>
      <c r="GGY54" s="5"/>
      <c r="GGZ54" s="5"/>
      <c r="GHA54" s="5"/>
      <c r="GHB54" s="5"/>
      <c r="GHC54" s="5"/>
      <c r="GHD54" s="5"/>
      <c r="GHE54" s="5"/>
      <c r="GHF54" s="5"/>
      <c r="GHG54" s="5"/>
      <c r="GHH54" s="5"/>
      <c r="GHI54" s="5"/>
      <c r="GHJ54" s="5"/>
      <c r="GHK54" s="5"/>
      <c r="GHL54" s="5"/>
      <c r="GHM54" s="5"/>
      <c r="GHN54" s="5"/>
      <c r="GHO54" s="5"/>
      <c r="GHP54" s="5"/>
      <c r="GHQ54" s="5"/>
      <c r="GHR54" s="5"/>
      <c r="GHS54" s="5"/>
      <c r="GHT54" s="5"/>
      <c r="GHU54" s="5"/>
      <c r="GHV54" s="5"/>
      <c r="GHW54" s="5"/>
      <c r="GHX54" s="5"/>
      <c r="GHY54" s="5"/>
      <c r="GHZ54" s="5"/>
      <c r="GIA54" s="5"/>
      <c r="GIB54" s="5"/>
      <c r="GIC54" s="5"/>
      <c r="GID54" s="5"/>
      <c r="GIE54" s="5"/>
      <c r="GIF54" s="5"/>
      <c r="GIG54" s="5"/>
      <c r="GIH54" s="5"/>
      <c r="GII54" s="5"/>
      <c r="GIJ54" s="5"/>
      <c r="GIK54" s="5"/>
      <c r="GIL54" s="5"/>
      <c r="GIM54" s="5"/>
      <c r="GIN54" s="5"/>
      <c r="GIO54" s="5"/>
      <c r="GIP54" s="5"/>
      <c r="GIQ54" s="5"/>
      <c r="GIR54" s="5"/>
      <c r="GIS54" s="5"/>
      <c r="GIT54" s="5"/>
      <c r="GIU54" s="5"/>
      <c r="GIV54" s="5"/>
      <c r="GIW54" s="5"/>
      <c r="GIX54" s="5"/>
      <c r="GIY54" s="5"/>
      <c r="GIZ54" s="5"/>
      <c r="GJA54" s="5"/>
      <c r="GJB54" s="5"/>
      <c r="GJC54" s="5"/>
      <c r="GJD54" s="5"/>
      <c r="GJE54" s="5"/>
      <c r="GJF54" s="5"/>
      <c r="GJG54" s="5"/>
      <c r="GJH54" s="5"/>
      <c r="GJI54" s="5"/>
      <c r="GJJ54" s="5"/>
      <c r="GJK54" s="5"/>
      <c r="GJL54" s="5"/>
      <c r="GJM54" s="5"/>
      <c r="GJN54" s="5"/>
      <c r="GJO54" s="5"/>
      <c r="GJP54" s="5"/>
      <c r="GJQ54" s="5"/>
      <c r="GJR54" s="5"/>
      <c r="GJS54" s="5"/>
      <c r="GJT54" s="5"/>
      <c r="GJU54" s="5"/>
      <c r="GJV54" s="5"/>
      <c r="GJW54" s="5"/>
      <c r="GJX54" s="5"/>
      <c r="GJY54" s="5"/>
      <c r="GJZ54" s="5"/>
      <c r="GKA54" s="5"/>
      <c r="GKB54" s="5"/>
      <c r="GKC54" s="5"/>
      <c r="GKD54" s="5"/>
      <c r="GKE54" s="5"/>
      <c r="GKF54" s="5"/>
      <c r="GKG54" s="5"/>
      <c r="GKH54" s="5"/>
      <c r="GKI54" s="5"/>
      <c r="GKJ54" s="5"/>
      <c r="GKK54" s="5"/>
      <c r="GKL54" s="5"/>
      <c r="GKM54" s="5"/>
      <c r="GKN54" s="5"/>
      <c r="GKO54" s="5"/>
      <c r="GKP54" s="5"/>
      <c r="GKQ54" s="5"/>
      <c r="GKR54" s="5"/>
      <c r="GKS54" s="5"/>
      <c r="GKT54" s="5"/>
      <c r="GKU54" s="5"/>
      <c r="GKV54" s="5"/>
      <c r="GKW54" s="5"/>
      <c r="GKX54" s="5"/>
      <c r="GKY54" s="5"/>
      <c r="GKZ54" s="5"/>
      <c r="GLA54" s="5"/>
      <c r="GLB54" s="5"/>
      <c r="GLC54" s="5"/>
      <c r="GLD54" s="5"/>
      <c r="GLE54" s="5"/>
      <c r="GLF54" s="5"/>
      <c r="GLG54" s="5"/>
      <c r="GLH54" s="5"/>
      <c r="GLI54" s="5"/>
      <c r="GLJ54" s="5"/>
      <c r="GLK54" s="5"/>
      <c r="GLL54" s="5"/>
      <c r="GLM54" s="5"/>
      <c r="GLN54" s="5"/>
      <c r="GLO54" s="5"/>
      <c r="GLP54" s="5"/>
      <c r="GLQ54" s="5"/>
      <c r="GLR54" s="5"/>
      <c r="GLS54" s="5"/>
      <c r="GLT54" s="5"/>
      <c r="GLU54" s="5"/>
      <c r="GLV54" s="5"/>
      <c r="GLW54" s="5"/>
      <c r="GLX54" s="5"/>
      <c r="GLY54" s="5"/>
      <c r="GLZ54" s="5"/>
      <c r="GMA54" s="5"/>
      <c r="GMB54" s="5"/>
      <c r="GMC54" s="5"/>
      <c r="GMD54" s="5"/>
      <c r="GME54" s="5"/>
      <c r="GMF54" s="5"/>
      <c r="GMG54" s="5"/>
      <c r="GMH54" s="5"/>
      <c r="GMI54" s="5"/>
      <c r="GMJ54" s="5"/>
      <c r="GMK54" s="5"/>
      <c r="GML54" s="5"/>
      <c r="GMM54" s="5"/>
      <c r="GMN54" s="5"/>
      <c r="GMO54" s="5"/>
      <c r="GMP54" s="5"/>
      <c r="GMQ54" s="5"/>
      <c r="GMR54" s="5"/>
      <c r="GMS54" s="5"/>
      <c r="GMT54" s="5"/>
      <c r="GMU54" s="5"/>
      <c r="GMV54" s="5"/>
      <c r="GMW54" s="5"/>
      <c r="GMX54" s="5"/>
      <c r="GMY54" s="5"/>
      <c r="GMZ54" s="5"/>
      <c r="GNA54" s="5"/>
      <c r="GNB54" s="5"/>
      <c r="GNC54" s="5"/>
      <c r="GND54" s="5"/>
      <c r="GNE54" s="5"/>
      <c r="GNF54" s="5"/>
      <c r="GNG54" s="5"/>
      <c r="GNH54" s="5"/>
      <c r="GNI54" s="5"/>
      <c r="GNJ54" s="5"/>
      <c r="GNK54" s="5"/>
      <c r="GNL54" s="5"/>
      <c r="GNM54" s="5"/>
      <c r="GNN54" s="5"/>
      <c r="GNO54" s="5"/>
      <c r="GNP54" s="5"/>
      <c r="GNQ54" s="5"/>
      <c r="GNR54" s="5"/>
      <c r="GNS54" s="5"/>
      <c r="GNT54" s="5"/>
      <c r="GNU54" s="5"/>
      <c r="GNV54" s="5"/>
      <c r="GNW54" s="5"/>
      <c r="GNX54" s="5"/>
      <c r="GNY54" s="5"/>
      <c r="GNZ54" s="5"/>
      <c r="GOA54" s="5"/>
      <c r="GOB54" s="5"/>
      <c r="GOC54" s="5"/>
      <c r="GOD54" s="5"/>
      <c r="GOE54" s="5"/>
      <c r="GOF54" s="5"/>
      <c r="GOG54" s="5"/>
      <c r="GOH54" s="5"/>
      <c r="GOI54" s="5"/>
      <c r="GOJ54" s="5"/>
      <c r="GOK54" s="5"/>
      <c r="GOL54" s="5"/>
      <c r="GOM54" s="5"/>
      <c r="GON54" s="5"/>
      <c r="GOO54" s="5"/>
      <c r="GOP54" s="5"/>
      <c r="GOQ54" s="5"/>
      <c r="GOR54" s="5"/>
      <c r="GOS54" s="5"/>
      <c r="GOT54" s="5"/>
      <c r="GOU54" s="5"/>
      <c r="GOV54" s="5"/>
      <c r="GOW54" s="5"/>
      <c r="GOX54" s="5"/>
      <c r="GOY54" s="5"/>
      <c r="GOZ54" s="5"/>
      <c r="GPA54" s="5"/>
      <c r="GPB54" s="5"/>
      <c r="GPC54" s="5"/>
      <c r="GPD54" s="5"/>
      <c r="GPE54" s="5"/>
      <c r="GPF54" s="5"/>
      <c r="GPG54" s="5"/>
      <c r="GPH54" s="5"/>
      <c r="GPI54" s="5"/>
      <c r="GPJ54" s="5"/>
      <c r="GPK54" s="5"/>
      <c r="GPL54" s="5"/>
      <c r="GPM54" s="5"/>
      <c r="GPN54" s="5"/>
      <c r="GPO54" s="5"/>
      <c r="GPP54" s="5"/>
      <c r="GPQ54" s="5"/>
      <c r="GPR54" s="5"/>
      <c r="GPS54" s="5"/>
      <c r="GPT54" s="5"/>
      <c r="GPU54" s="5"/>
      <c r="GPV54" s="5"/>
      <c r="GPW54" s="5"/>
      <c r="GPX54" s="5"/>
      <c r="GPY54" s="5"/>
      <c r="GPZ54" s="5"/>
      <c r="GQA54" s="5"/>
      <c r="GQB54" s="5"/>
      <c r="GQC54" s="5"/>
      <c r="GQD54" s="5"/>
      <c r="GQE54" s="5"/>
      <c r="GQF54" s="5"/>
      <c r="GQG54" s="5"/>
      <c r="GQH54" s="5"/>
      <c r="GQI54" s="5"/>
      <c r="GQJ54" s="5"/>
      <c r="GQK54" s="5"/>
      <c r="GQL54" s="5"/>
      <c r="GQM54" s="5"/>
      <c r="GQN54" s="5"/>
      <c r="GQO54" s="5"/>
      <c r="GQP54" s="5"/>
      <c r="GQQ54" s="5"/>
      <c r="GQR54" s="5"/>
      <c r="GQS54" s="5"/>
      <c r="GQT54" s="5"/>
      <c r="GQU54" s="5"/>
      <c r="GQV54" s="5"/>
      <c r="GQW54" s="5"/>
      <c r="GQX54" s="5"/>
      <c r="GQY54" s="5"/>
      <c r="GQZ54" s="5"/>
      <c r="GRA54" s="5"/>
      <c r="GRB54" s="5"/>
      <c r="GRC54" s="5"/>
      <c r="GRD54" s="5"/>
      <c r="GRE54" s="5"/>
      <c r="GRF54" s="5"/>
      <c r="GRG54" s="5"/>
      <c r="GRH54" s="5"/>
      <c r="GRI54" s="5"/>
      <c r="GRJ54" s="5"/>
      <c r="GRK54" s="5"/>
      <c r="GRL54" s="5"/>
      <c r="GRM54" s="5"/>
      <c r="GRN54" s="5"/>
      <c r="GRO54" s="5"/>
      <c r="GRP54" s="5"/>
      <c r="GRQ54" s="5"/>
      <c r="GRR54" s="5"/>
      <c r="GRS54" s="5"/>
      <c r="GRT54" s="5"/>
      <c r="GRU54" s="5"/>
      <c r="GRV54" s="5"/>
      <c r="GRW54" s="5"/>
      <c r="GRX54" s="5"/>
      <c r="GRY54" s="5"/>
      <c r="GRZ54" s="5"/>
      <c r="GSA54" s="5"/>
      <c r="GSB54" s="5"/>
      <c r="GSC54" s="5"/>
      <c r="GSD54" s="5"/>
      <c r="GSE54" s="5"/>
      <c r="GSF54" s="5"/>
      <c r="GSG54" s="5"/>
      <c r="GSH54" s="5"/>
      <c r="GSI54" s="5"/>
      <c r="GSJ54" s="5"/>
      <c r="GSK54" s="5"/>
      <c r="GSL54" s="5"/>
      <c r="GSM54" s="5"/>
      <c r="GSN54" s="5"/>
      <c r="GSO54" s="5"/>
      <c r="GSP54" s="5"/>
      <c r="GSQ54" s="5"/>
      <c r="GSR54" s="5"/>
      <c r="GSS54" s="5"/>
      <c r="GST54" s="5"/>
      <c r="GSU54" s="5"/>
      <c r="GSV54" s="5"/>
      <c r="GSW54" s="5"/>
      <c r="GSX54" s="5"/>
      <c r="GSY54" s="5"/>
      <c r="GSZ54" s="5"/>
      <c r="GTA54" s="5"/>
      <c r="GTB54" s="5"/>
      <c r="GTC54" s="5"/>
      <c r="GTD54" s="5"/>
      <c r="GTE54" s="5"/>
      <c r="GTF54" s="5"/>
      <c r="GTG54" s="5"/>
      <c r="GTH54" s="5"/>
      <c r="GTI54" s="5"/>
      <c r="GTJ54" s="5"/>
      <c r="GTK54" s="5"/>
      <c r="GTL54" s="5"/>
      <c r="GTM54" s="5"/>
      <c r="GTN54" s="5"/>
      <c r="GTO54" s="5"/>
      <c r="GTP54" s="5"/>
      <c r="GTQ54" s="5"/>
      <c r="GTR54" s="5"/>
      <c r="GTS54" s="5"/>
      <c r="GTT54" s="5"/>
      <c r="GTU54" s="5"/>
      <c r="GTV54" s="5"/>
      <c r="GTW54" s="5"/>
      <c r="GTX54" s="5"/>
      <c r="GTY54" s="5"/>
      <c r="GTZ54" s="5"/>
      <c r="GUA54" s="5"/>
      <c r="GUB54" s="5"/>
      <c r="GUC54" s="5"/>
      <c r="GUD54" s="5"/>
      <c r="GUE54" s="5"/>
      <c r="GUF54" s="5"/>
      <c r="GUG54" s="5"/>
      <c r="GUH54" s="5"/>
      <c r="GUI54" s="5"/>
      <c r="GUJ54" s="5"/>
      <c r="GUK54" s="5"/>
      <c r="GUL54" s="5"/>
      <c r="GUM54" s="5"/>
      <c r="GUN54" s="5"/>
      <c r="GUO54" s="5"/>
      <c r="GUP54" s="5"/>
      <c r="GUQ54" s="5"/>
      <c r="GUR54" s="5"/>
      <c r="GUS54" s="5"/>
      <c r="GUT54" s="5"/>
      <c r="GUU54" s="5"/>
      <c r="GUV54" s="5"/>
      <c r="GUW54" s="5"/>
      <c r="GUX54" s="5"/>
      <c r="GUY54" s="5"/>
      <c r="GUZ54" s="5"/>
      <c r="GVA54" s="5"/>
      <c r="GVB54" s="5"/>
      <c r="GVC54" s="5"/>
      <c r="GVD54" s="5"/>
      <c r="GVE54" s="5"/>
      <c r="GVF54" s="5"/>
      <c r="GVG54" s="5"/>
      <c r="GVH54" s="5"/>
      <c r="GVI54" s="5"/>
      <c r="GVJ54" s="5"/>
      <c r="GVK54" s="5"/>
      <c r="GVL54" s="5"/>
      <c r="GVM54" s="5"/>
      <c r="GVN54" s="5"/>
      <c r="GVO54" s="5"/>
      <c r="GVP54" s="5"/>
      <c r="GVQ54" s="5"/>
      <c r="GVR54" s="5"/>
      <c r="GVS54" s="5"/>
      <c r="GVT54" s="5"/>
      <c r="GVU54" s="5"/>
      <c r="GVV54" s="5"/>
      <c r="GVW54" s="5"/>
      <c r="GVX54" s="5"/>
      <c r="GVY54" s="5"/>
      <c r="GVZ54" s="5"/>
      <c r="GWA54" s="5"/>
      <c r="GWB54" s="5"/>
      <c r="GWC54" s="5"/>
      <c r="GWD54" s="5"/>
      <c r="GWE54" s="5"/>
      <c r="GWF54" s="5"/>
      <c r="GWG54" s="5"/>
      <c r="GWH54" s="5"/>
      <c r="GWI54" s="5"/>
      <c r="GWJ54" s="5"/>
      <c r="GWK54" s="5"/>
      <c r="GWL54" s="5"/>
      <c r="GWM54" s="5"/>
      <c r="GWN54" s="5"/>
      <c r="GWO54" s="5"/>
      <c r="GWP54" s="5"/>
      <c r="GWQ54" s="5"/>
      <c r="GWR54" s="5"/>
      <c r="GWS54" s="5"/>
      <c r="GWT54" s="5"/>
      <c r="GWU54" s="5"/>
      <c r="GWV54" s="5"/>
      <c r="GWW54" s="5"/>
      <c r="GWX54" s="5"/>
      <c r="GWY54" s="5"/>
      <c r="GWZ54" s="5"/>
      <c r="GXA54" s="5"/>
      <c r="GXB54" s="5"/>
      <c r="GXC54" s="5"/>
      <c r="GXD54" s="5"/>
      <c r="GXE54" s="5"/>
      <c r="GXF54" s="5"/>
      <c r="GXG54" s="5"/>
      <c r="GXH54" s="5"/>
      <c r="GXI54" s="5"/>
      <c r="GXJ54" s="5"/>
      <c r="GXK54" s="5"/>
      <c r="GXL54" s="5"/>
      <c r="GXM54" s="5"/>
      <c r="GXN54" s="5"/>
      <c r="GXO54" s="5"/>
      <c r="GXP54" s="5"/>
      <c r="GXQ54" s="5"/>
      <c r="GXR54" s="5"/>
      <c r="GXS54" s="5"/>
      <c r="GXT54" s="5"/>
      <c r="GXU54" s="5"/>
      <c r="GXV54" s="5"/>
      <c r="GXW54" s="5"/>
      <c r="GXX54" s="5"/>
      <c r="GXY54" s="5"/>
      <c r="GXZ54" s="5"/>
      <c r="GYA54" s="5"/>
      <c r="GYB54" s="5"/>
      <c r="GYC54" s="5"/>
      <c r="GYD54" s="5"/>
      <c r="GYE54" s="5"/>
      <c r="GYF54" s="5"/>
      <c r="GYG54" s="5"/>
      <c r="GYH54" s="5"/>
      <c r="GYI54" s="5"/>
      <c r="GYJ54" s="5"/>
      <c r="GYK54" s="5"/>
      <c r="GYL54" s="5"/>
      <c r="GYM54" s="5"/>
      <c r="GYN54" s="5"/>
      <c r="GYO54" s="5"/>
      <c r="GYP54" s="5"/>
      <c r="GYQ54" s="5"/>
      <c r="GYR54" s="5"/>
      <c r="GYS54" s="5"/>
      <c r="GYT54" s="5"/>
      <c r="GYU54" s="5"/>
      <c r="GYV54" s="5"/>
      <c r="GYW54" s="5"/>
      <c r="GYX54" s="5"/>
      <c r="GYY54" s="5"/>
      <c r="GYZ54" s="5"/>
      <c r="GZA54" s="5"/>
      <c r="GZB54" s="5"/>
      <c r="GZC54" s="5"/>
      <c r="GZD54" s="5"/>
      <c r="GZE54" s="5"/>
      <c r="GZF54" s="5"/>
      <c r="GZG54" s="5"/>
      <c r="GZH54" s="5"/>
      <c r="GZI54" s="5"/>
      <c r="GZJ54" s="5"/>
      <c r="GZK54" s="5"/>
      <c r="GZL54" s="5"/>
      <c r="GZM54" s="5"/>
      <c r="GZN54" s="5"/>
      <c r="GZO54" s="5"/>
      <c r="GZP54" s="5"/>
      <c r="GZQ54" s="5"/>
      <c r="GZR54" s="5"/>
      <c r="GZS54" s="5"/>
      <c r="GZT54" s="5"/>
      <c r="GZU54" s="5"/>
      <c r="GZV54" s="5"/>
      <c r="GZW54" s="5"/>
      <c r="GZX54" s="5"/>
      <c r="GZY54" s="5"/>
      <c r="GZZ54" s="5"/>
      <c r="HAA54" s="5"/>
      <c r="HAB54" s="5"/>
      <c r="HAC54" s="5"/>
      <c r="HAD54" s="5"/>
      <c r="HAE54" s="5"/>
      <c r="HAF54" s="5"/>
      <c r="HAG54" s="5"/>
      <c r="HAH54" s="5"/>
      <c r="HAI54" s="5"/>
      <c r="HAJ54" s="5"/>
      <c r="HAK54" s="5"/>
      <c r="HAL54" s="5"/>
      <c r="HAM54" s="5"/>
      <c r="HAN54" s="5"/>
      <c r="HAO54" s="5"/>
      <c r="HAP54" s="5"/>
      <c r="HAQ54" s="5"/>
      <c r="HAR54" s="5"/>
      <c r="HAS54" s="5"/>
      <c r="HAT54" s="5"/>
      <c r="HAU54" s="5"/>
      <c r="HAV54" s="5"/>
      <c r="HAW54" s="5"/>
      <c r="HAX54" s="5"/>
      <c r="HAY54" s="5"/>
      <c r="HAZ54" s="5"/>
      <c r="HBA54" s="5"/>
      <c r="HBB54" s="5"/>
      <c r="HBC54" s="5"/>
      <c r="HBD54" s="5"/>
      <c r="HBE54" s="5"/>
      <c r="HBF54" s="5"/>
      <c r="HBG54" s="5"/>
      <c r="HBH54" s="5"/>
      <c r="HBI54" s="5"/>
      <c r="HBJ54" s="5"/>
      <c r="HBK54" s="5"/>
      <c r="HBL54" s="5"/>
      <c r="HBM54" s="5"/>
      <c r="HBN54" s="5"/>
      <c r="HBO54" s="5"/>
      <c r="HBP54" s="5"/>
      <c r="HBQ54" s="5"/>
      <c r="HBR54" s="5"/>
      <c r="HBS54" s="5"/>
      <c r="HBT54" s="5"/>
      <c r="HBU54" s="5"/>
      <c r="HBV54" s="5"/>
      <c r="HBW54" s="5"/>
      <c r="HBX54" s="5"/>
      <c r="HBY54" s="5"/>
      <c r="HBZ54" s="5"/>
      <c r="HCA54" s="5"/>
      <c r="HCB54" s="5"/>
      <c r="HCC54" s="5"/>
      <c r="HCD54" s="5"/>
      <c r="HCE54" s="5"/>
      <c r="HCF54" s="5"/>
      <c r="HCG54" s="5"/>
      <c r="HCH54" s="5"/>
      <c r="HCI54" s="5"/>
      <c r="HCJ54" s="5"/>
      <c r="HCK54" s="5"/>
      <c r="HCL54" s="5"/>
      <c r="HCM54" s="5"/>
      <c r="HCN54" s="5"/>
      <c r="HCO54" s="5"/>
      <c r="HCP54" s="5"/>
      <c r="HCQ54" s="5"/>
      <c r="HCR54" s="5"/>
      <c r="HCS54" s="5"/>
      <c r="HCT54" s="5"/>
      <c r="HCU54" s="5"/>
      <c r="HCV54" s="5"/>
      <c r="HCW54" s="5"/>
      <c r="HCX54" s="5"/>
      <c r="HCY54" s="5"/>
      <c r="HCZ54" s="5"/>
      <c r="HDA54" s="5"/>
      <c r="HDB54" s="5"/>
      <c r="HDC54" s="5"/>
      <c r="HDD54" s="5"/>
      <c r="HDE54" s="5"/>
      <c r="HDF54" s="5"/>
      <c r="HDG54" s="5"/>
      <c r="HDH54" s="5"/>
      <c r="HDI54" s="5"/>
      <c r="HDJ54" s="5"/>
      <c r="HDK54" s="5"/>
      <c r="HDL54" s="5"/>
      <c r="HDM54" s="5"/>
      <c r="HDN54" s="5"/>
      <c r="HDO54" s="5"/>
      <c r="HDP54" s="5"/>
      <c r="HDQ54" s="5"/>
      <c r="HDR54" s="5"/>
      <c r="HDS54" s="5"/>
      <c r="HDT54" s="5"/>
      <c r="HDU54" s="5"/>
      <c r="HDV54" s="5"/>
      <c r="HDW54" s="5"/>
      <c r="HDX54" s="5"/>
      <c r="HDY54" s="5"/>
      <c r="HDZ54" s="5"/>
      <c r="HEA54" s="5"/>
      <c r="HEB54" s="5"/>
      <c r="HEC54" s="5"/>
      <c r="HED54" s="5"/>
      <c r="HEE54" s="5"/>
      <c r="HEF54" s="5"/>
      <c r="HEG54" s="5"/>
      <c r="HEH54" s="5"/>
      <c r="HEI54" s="5"/>
      <c r="HEJ54" s="5"/>
      <c r="HEK54" s="5"/>
      <c r="HEL54" s="5"/>
      <c r="HEM54" s="5"/>
      <c r="HEN54" s="5"/>
      <c r="HEO54" s="5"/>
      <c r="HEP54" s="5"/>
      <c r="HEQ54" s="5"/>
      <c r="HER54" s="5"/>
      <c r="HES54" s="5"/>
      <c r="HET54" s="5"/>
      <c r="HEU54" s="5"/>
      <c r="HEV54" s="5"/>
      <c r="HEW54" s="5"/>
      <c r="HEX54" s="5"/>
      <c r="HEY54" s="5"/>
      <c r="HEZ54" s="5"/>
      <c r="HFA54" s="5"/>
      <c r="HFB54" s="5"/>
      <c r="HFC54" s="5"/>
      <c r="HFD54" s="5"/>
      <c r="HFE54" s="5"/>
      <c r="HFF54" s="5"/>
      <c r="HFG54" s="5"/>
      <c r="HFH54" s="5"/>
      <c r="HFI54" s="5"/>
      <c r="HFJ54" s="5"/>
      <c r="HFK54" s="5"/>
      <c r="HFL54" s="5"/>
      <c r="HFM54" s="5"/>
      <c r="HFN54" s="5"/>
      <c r="HFO54" s="5"/>
      <c r="HFP54" s="5"/>
      <c r="HFQ54" s="5"/>
      <c r="HFR54" s="5"/>
      <c r="HFS54" s="5"/>
      <c r="HFT54" s="5"/>
      <c r="HFU54" s="5"/>
      <c r="HFV54" s="5"/>
      <c r="HFW54" s="5"/>
      <c r="HFX54" s="5"/>
      <c r="HFY54" s="5"/>
      <c r="HFZ54" s="5"/>
      <c r="HGA54" s="5"/>
      <c r="HGB54" s="5"/>
      <c r="HGC54" s="5"/>
      <c r="HGD54" s="5"/>
      <c r="HGE54" s="5"/>
      <c r="HGF54" s="5"/>
      <c r="HGG54" s="5"/>
      <c r="HGH54" s="5"/>
      <c r="HGI54" s="5"/>
      <c r="HGJ54" s="5"/>
      <c r="HGK54" s="5"/>
      <c r="HGL54" s="5"/>
      <c r="HGM54" s="5"/>
      <c r="HGN54" s="5"/>
      <c r="HGO54" s="5"/>
      <c r="HGP54" s="5"/>
      <c r="HGQ54" s="5"/>
      <c r="HGR54" s="5"/>
      <c r="HGS54" s="5"/>
      <c r="HGT54" s="5"/>
      <c r="HGU54" s="5"/>
      <c r="HGV54" s="5"/>
      <c r="HGW54" s="5"/>
      <c r="HGX54" s="5"/>
      <c r="HGY54" s="5"/>
      <c r="HGZ54" s="5"/>
      <c r="HHA54" s="5"/>
      <c r="HHB54" s="5"/>
      <c r="HHC54" s="5"/>
      <c r="HHD54" s="5"/>
      <c r="HHE54" s="5"/>
      <c r="HHF54" s="5"/>
      <c r="HHG54" s="5"/>
      <c r="HHH54" s="5"/>
      <c r="HHI54" s="5"/>
      <c r="HHJ54" s="5"/>
      <c r="HHK54" s="5"/>
      <c r="HHL54" s="5"/>
      <c r="HHM54" s="5"/>
      <c r="HHN54" s="5"/>
      <c r="HHO54" s="5"/>
      <c r="HHP54" s="5"/>
      <c r="HHQ54" s="5"/>
      <c r="HHR54" s="5"/>
      <c r="HHS54" s="5"/>
      <c r="HHT54" s="5"/>
      <c r="HHU54" s="5"/>
      <c r="HHV54" s="5"/>
      <c r="HHW54" s="5"/>
      <c r="HHX54" s="5"/>
      <c r="HHY54" s="5"/>
      <c r="HHZ54" s="5"/>
      <c r="HIA54" s="5"/>
      <c r="HIB54" s="5"/>
      <c r="HIC54" s="5"/>
      <c r="HID54" s="5"/>
      <c r="HIE54" s="5"/>
      <c r="HIF54" s="5"/>
      <c r="HIG54" s="5"/>
      <c r="HIH54" s="5"/>
      <c r="HII54" s="5"/>
      <c r="HIJ54" s="5"/>
      <c r="HIK54" s="5"/>
      <c r="HIL54" s="5"/>
      <c r="HIM54" s="5"/>
      <c r="HIN54" s="5"/>
      <c r="HIO54" s="5"/>
      <c r="HIP54" s="5"/>
      <c r="HIQ54" s="5"/>
      <c r="HIR54" s="5"/>
      <c r="HIS54" s="5"/>
      <c r="HIT54" s="5"/>
      <c r="HIU54" s="5"/>
      <c r="HIV54" s="5"/>
      <c r="HIW54" s="5"/>
      <c r="HIX54" s="5"/>
      <c r="HIY54" s="5"/>
      <c r="HIZ54" s="5"/>
      <c r="HJA54" s="5"/>
      <c r="HJB54" s="5"/>
      <c r="HJC54" s="5"/>
      <c r="HJD54" s="5"/>
      <c r="HJE54" s="5"/>
      <c r="HJF54" s="5"/>
      <c r="HJG54" s="5"/>
      <c r="HJH54" s="5"/>
      <c r="HJI54" s="5"/>
      <c r="HJJ54" s="5"/>
      <c r="HJK54" s="5"/>
      <c r="HJL54" s="5"/>
      <c r="HJM54" s="5"/>
      <c r="HJN54" s="5"/>
      <c r="HJO54" s="5"/>
      <c r="HJP54" s="5"/>
      <c r="HJQ54" s="5"/>
      <c r="HJR54" s="5"/>
      <c r="HJS54" s="5"/>
      <c r="HJT54" s="5"/>
      <c r="HJU54" s="5"/>
      <c r="HJV54" s="5"/>
      <c r="HJW54" s="5"/>
      <c r="HJX54" s="5"/>
      <c r="HJY54" s="5"/>
      <c r="HJZ54" s="5"/>
      <c r="HKA54" s="5"/>
      <c r="HKB54" s="5"/>
      <c r="HKC54" s="5"/>
      <c r="HKD54" s="5"/>
      <c r="HKE54" s="5"/>
      <c r="HKF54" s="5"/>
      <c r="HKG54" s="5"/>
      <c r="HKH54" s="5"/>
      <c r="HKI54" s="5"/>
      <c r="HKJ54" s="5"/>
      <c r="HKK54" s="5"/>
      <c r="HKL54" s="5"/>
      <c r="HKM54" s="5"/>
      <c r="HKN54" s="5"/>
      <c r="HKO54" s="5"/>
      <c r="HKP54" s="5"/>
      <c r="HKQ54" s="5"/>
      <c r="HKR54" s="5"/>
      <c r="HKS54" s="5"/>
      <c r="HKT54" s="5"/>
      <c r="HKU54" s="5"/>
      <c r="HKV54" s="5"/>
      <c r="HKW54" s="5"/>
      <c r="HKX54" s="5"/>
      <c r="HKY54" s="5"/>
      <c r="HKZ54" s="5"/>
      <c r="HLA54" s="5"/>
      <c r="HLB54" s="5"/>
      <c r="HLC54" s="5"/>
      <c r="HLD54" s="5"/>
      <c r="HLE54" s="5"/>
      <c r="HLF54" s="5"/>
      <c r="HLG54" s="5"/>
      <c r="HLH54" s="5"/>
      <c r="HLI54" s="5"/>
      <c r="HLJ54" s="5"/>
      <c r="HLK54" s="5"/>
      <c r="HLL54" s="5"/>
      <c r="HLM54" s="5"/>
      <c r="HLN54" s="5"/>
      <c r="HLO54" s="5"/>
      <c r="HLP54" s="5"/>
      <c r="HLQ54" s="5"/>
      <c r="HLR54" s="5"/>
      <c r="HLS54" s="5"/>
      <c r="HLT54" s="5"/>
      <c r="HLU54" s="5"/>
      <c r="HLV54" s="5"/>
      <c r="HLW54" s="5"/>
      <c r="HLX54" s="5"/>
      <c r="HLY54" s="5"/>
      <c r="HLZ54" s="5"/>
      <c r="HMA54" s="5"/>
      <c r="HMB54" s="5"/>
      <c r="HMC54" s="5"/>
      <c r="HMD54" s="5"/>
      <c r="HME54" s="5"/>
      <c r="HMF54" s="5"/>
      <c r="HMG54" s="5"/>
      <c r="HMH54" s="5"/>
      <c r="HMI54" s="5"/>
      <c r="HMJ54" s="5"/>
      <c r="HMK54" s="5"/>
      <c r="HML54" s="5"/>
      <c r="HMM54" s="5"/>
      <c r="HMN54" s="5"/>
      <c r="HMO54" s="5"/>
      <c r="HMP54" s="5"/>
      <c r="HMQ54" s="5"/>
      <c r="HMR54" s="5"/>
      <c r="HMS54" s="5"/>
      <c r="HMT54" s="5"/>
      <c r="HMU54" s="5"/>
      <c r="HMV54" s="5"/>
      <c r="HMW54" s="5"/>
      <c r="HMX54" s="5"/>
      <c r="HMY54" s="5"/>
      <c r="HMZ54" s="5"/>
      <c r="HNA54" s="5"/>
      <c r="HNB54" s="5"/>
      <c r="HNC54" s="5"/>
      <c r="HND54" s="5"/>
      <c r="HNE54" s="5"/>
      <c r="HNF54" s="5"/>
      <c r="HNG54" s="5"/>
      <c r="HNH54" s="5"/>
      <c r="HNI54" s="5"/>
      <c r="HNJ54" s="5"/>
      <c r="HNK54" s="5"/>
      <c r="HNL54" s="5"/>
      <c r="HNM54" s="5"/>
      <c r="HNN54" s="5"/>
      <c r="HNO54" s="5"/>
      <c r="HNP54" s="5"/>
      <c r="HNQ54" s="5"/>
      <c r="HNR54" s="5"/>
      <c r="HNS54" s="5"/>
      <c r="HNT54" s="5"/>
      <c r="HNU54" s="5"/>
      <c r="HNV54" s="5"/>
      <c r="HNW54" s="5"/>
      <c r="HNX54" s="5"/>
      <c r="HNY54" s="5"/>
      <c r="HNZ54" s="5"/>
      <c r="HOA54" s="5"/>
      <c r="HOB54" s="5"/>
      <c r="HOC54" s="5"/>
      <c r="HOD54" s="5"/>
      <c r="HOE54" s="5"/>
      <c r="HOF54" s="5"/>
      <c r="HOG54" s="5"/>
      <c r="HOH54" s="5"/>
      <c r="HOI54" s="5"/>
      <c r="HOJ54" s="5"/>
      <c r="HOK54" s="5"/>
      <c r="HOL54" s="5"/>
      <c r="HOM54" s="5"/>
      <c r="HON54" s="5"/>
      <c r="HOO54" s="5"/>
      <c r="HOP54" s="5"/>
      <c r="HOQ54" s="5"/>
      <c r="HOR54" s="5"/>
      <c r="HOS54" s="5"/>
      <c r="HOT54" s="5"/>
      <c r="HOU54" s="5"/>
      <c r="HOV54" s="5"/>
      <c r="HOW54" s="5"/>
      <c r="HOX54" s="5"/>
      <c r="HOY54" s="5"/>
      <c r="HOZ54" s="5"/>
      <c r="HPA54" s="5"/>
      <c r="HPB54" s="5"/>
      <c r="HPC54" s="5"/>
      <c r="HPD54" s="5"/>
      <c r="HPE54" s="5"/>
      <c r="HPF54" s="5"/>
      <c r="HPG54" s="5"/>
      <c r="HPH54" s="5"/>
      <c r="HPI54" s="5"/>
      <c r="HPJ54" s="5"/>
      <c r="HPK54" s="5"/>
      <c r="HPL54" s="5"/>
      <c r="HPM54" s="5"/>
      <c r="HPN54" s="5"/>
      <c r="HPO54" s="5"/>
      <c r="HPP54" s="5"/>
      <c r="HPQ54" s="5"/>
      <c r="HPR54" s="5"/>
      <c r="HPS54" s="5"/>
      <c r="HPT54" s="5"/>
      <c r="HPU54" s="5"/>
      <c r="HPV54" s="5"/>
      <c r="HPW54" s="5"/>
      <c r="HPX54" s="5"/>
      <c r="HPY54" s="5"/>
      <c r="HPZ54" s="5"/>
      <c r="HQA54" s="5"/>
      <c r="HQB54" s="5"/>
      <c r="HQC54" s="5"/>
      <c r="HQD54" s="5"/>
      <c r="HQE54" s="5"/>
      <c r="HQF54" s="5"/>
      <c r="HQG54" s="5"/>
      <c r="HQH54" s="5"/>
      <c r="HQI54" s="5"/>
      <c r="HQJ54" s="5"/>
      <c r="HQK54" s="5"/>
      <c r="HQL54" s="5"/>
      <c r="HQM54" s="5"/>
      <c r="HQN54" s="5"/>
      <c r="HQO54" s="5"/>
      <c r="HQP54" s="5"/>
      <c r="HQQ54" s="5"/>
      <c r="HQR54" s="5"/>
      <c r="HQS54" s="5"/>
      <c r="HQT54" s="5"/>
      <c r="HQU54" s="5"/>
      <c r="HQV54" s="5"/>
      <c r="HQW54" s="5"/>
      <c r="HQX54" s="5"/>
      <c r="HQY54" s="5"/>
      <c r="HQZ54" s="5"/>
      <c r="HRA54" s="5"/>
      <c r="HRB54" s="5"/>
      <c r="HRC54" s="5"/>
      <c r="HRD54" s="5"/>
      <c r="HRE54" s="5"/>
      <c r="HRF54" s="5"/>
      <c r="HRG54" s="5"/>
      <c r="HRH54" s="5"/>
      <c r="HRI54" s="5"/>
      <c r="HRJ54" s="5"/>
      <c r="HRK54" s="5"/>
      <c r="HRL54" s="5"/>
      <c r="HRM54" s="5"/>
      <c r="HRN54" s="5"/>
      <c r="HRO54" s="5"/>
      <c r="HRP54" s="5"/>
      <c r="HRQ54" s="5"/>
      <c r="HRR54" s="5"/>
      <c r="HRS54" s="5"/>
      <c r="HRT54" s="5"/>
      <c r="HRU54" s="5"/>
      <c r="HRV54" s="5"/>
      <c r="HRW54" s="5"/>
      <c r="HRX54" s="5"/>
      <c r="HRY54" s="5"/>
      <c r="HRZ54" s="5"/>
      <c r="HSA54" s="5"/>
      <c r="HSB54" s="5"/>
      <c r="HSC54" s="5"/>
      <c r="HSD54" s="5"/>
      <c r="HSE54" s="5"/>
      <c r="HSF54" s="5"/>
      <c r="HSG54" s="5"/>
      <c r="HSH54" s="5"/>
      <c r="HSI54" s="5"/>
      <c r="HSJ54" s="5"/>
      <c r="HSK54" s="5"/>
      <c r="HSL54" s="5"/>
      <c r="HSM54" s="5"/>
      <c r="HSN54" s="5"/>
      <c r="HSO54" s="5"/>
      <c r="HSP54" s="5"/>
      <c r="HSQ54" s="5"/>
      <c r="HSR54" s="5"/>
      <c r="HSS54" s="5"/>
      <c r="HST54" s="5"/>
      <c r="HSU54" s="5"/>
      <c r="HSV54" s="5"/>
      <c r="HSW54" s="5"/>
      <c r="HSX54" s="5"/>
      <c r="HSY54" s="5"/>
      <c r="HSZ54" s="5"/>
      <c r="HTA54" s="5"/>
      <c r="HTB54" s="5"/>
      <c r="HTC54" s="5"/>
      <c r="HTD54" s="5"/>
      <c r="HTE54" s="5"/>
      <c r="HTF54" s="5"/>
      <c r="HTG54" s="5"/>
      <c r="HTH54" s="5"/>
      <c r="HTI54" s="5"/>
      <c r="HTJ54" s="5"/>
      <c r="HTK54" s="5"/>
      <c r="HTL54" s="5"/>
      <c r="HTM54" s="5"/>
      <c r="HTN54" s="5"/>
      <c r="HTO54" s="5"/>
      <c r="HTP54" s="5"/>
      <c r="HTQ54" s="5"/>
      <c r="HTR54" s="5"/>
      <c r="HTS54" s="5"/>
      <c r="HTT54" s="5"/>
      <c r="HTU54" s="5"/>
      <c r="HTV54" s="5"/>
      <c r="HTW54" s="5"/>
      <c r="HTX54" s="5"/>
      <c r="HTY54" s="5"/>
      <c r="HTZ54" s="5"/>
      <c r="HUA54" s="5"/>
      <c r="HUB54" s="5"/>
      <c r="HUC54" s="5"/>
      <c r="HUD54" s="5"/>
      <c r="HUE54" s="5"/>
      <c r="HUF54" s="5"/>
      <c r="HUG54" s="5"/>
      <c r="HUH54" s="5"/>
      <c r="HUI54" s="5"/>
      <c r="HUJ54" s="5"/>
      <c r="HUK54" s="5"/>
      <c r="HUL54" s="5"/>
      <c r="HUM54" s="5"/>
      <c r="HUN54" s="5"/>
      <c r="HUO54" s="5"/>
      <c r="HUP54" s="5"/>
      <c r="HUQ54" s="5"/>
      <c r="HUR54" s="5"/>
      <c r="HUS54" s="5"/>
      <c r="HUT54" s="5"/>
      <c r="HUU54" s="5"/>
      <c r="HUV54" s="5"/>
      <c r="HUW54" s="5"/>
      <c r="HUX54" s="5"/>
      <c r="HUY54" s="5"/>
      <c r="HUZ54" s="5"/>
      <c r="HVA54" s="5"/>
      <c r="HVB54" s="5"/>
      <c r="HVC54" s="5"/>
      <c r="HVD54" s="5"/>
      <c r="HVE54" s="5"/>
      <c r="HVF54" s="5"/>
      <c r="HVG54" s="5"/>
      <c r="HVH54" s="5"/>
      <c r="HVI54" s="5"/>
      <c r="HVJ54" s="5"/>
      <c r="HVK54" s="5"/>
      <c r="HVL54" s="5"/>
      <c r="HVM54" s="5"/>
      <c r="HVN54" s="5"/>
      <c r="HVO54" s="5"/>
      <c r="HVP54" s="5"/>
      <c r="HVQ54" s="5"/>
      <c r="HVR54" s="5"/>
      <c r="HVS54" s="5"/>
      <c r="HVT54" s="5"/>
      <c r="HVU54" s="5"/>
      <c r="HVV54" s="5"/>
      <c r="HVW54" s="5"/>
      <c r="HVX54" s="5"/>
      <c r="HVY54" s="5"/>
      <c r="HVZ54" s="5"/>
      <c r="HWA54" s="5"/>
      <c r="HWB54" s="5"/>
      <c r="HWC54" s="5"/>
      <c r="HWD54" s="5"/>
      <c r="HWE54" s="5"/>
      <c r="HWF54" s="5"/>
      <c r="HWG54" s="5"/>
      <c r="HWH54" s="5"/>
      <c r="HWI54" s="5"/>
      <c r="HWJ54" s="5"/>
      <c r="HWK54" s="5"/>
      <c r="HWL54" s="5"/>
      <c r="HWM54" s="5"/>
      <c r="HWN54" s="5"/>
      <c r="HWO54" s="5"/>
      <c r="HWP54" s="5"/>
      <c r="HWQ54" s="5"/>
      <c r="HWR54" s="5"/>
      <c r="HWS54" s="5"/>
      <c r="HWT54" s="5"/>
      <c r="HWU54" s="5"/>
      <c r="HWV54" s="5"/>
      <c r="HWW54" s="5"/>
      <c r="HWX54" s="5"/>
      <c r="HWY54" s="5"/>
      <c r="HWZ54" s="5"/>
      <c r="HXA54" s="5"/>
      <c r="HXB54" s="5"/>
      <c r="HXC54" s="5"/>
      <c r="HXD54" s="5"/>
      <c r="HXE54" s="5"/>
      <c r="HXF54" s="5"/>
      <c r="HXG54" s="5"/>
      <c r="HXH54" s="5"/>
      <c r="HXI54" s="5"/>
      <c r="HXJ54" s="5"/>
      <c r="HXK54" s="5"/>
      <c r="HXL54" s="5"/>
      <c r="HXM54" s="5"/>
      <c r="HXN54" s="5"/>
      <c r="HXO54" s="5"/>
      <c r="HXP54" s="5"/>
      <c r="HXQ54" s="5"/>
      <c r="HXR54" s="5"/>
      <c r="HXS54" s="5"/>
      <c r="HXT54" s="5"/>
      <c r="HXU54" s="5"/>
      <c r="HXV54" s="5"/>
      <c r="HXW54" s="5"/>
      <c r="HXX54" s="5"/>
      <c r="HXY54" s="5"/>
      <c r="HXZ54" s="5"/>
      <c r="HYA54" s="5"/>
      <c r="HYB54" s="5"/>
      <c r="HYC54" s="5"/>
      <c r="HYD54" s="5"/>
      <c r="HYE54" s="5"/>
      <c r="HYF54" s="5"/>
      <c r="HYG54" s="5"/>
      <c r="HYH54" s="5"/>
      <c r="HYI54" s="5"/>
      <c r="HYJ54" s="5"/>
      <c r="HYK54" s="5"/>
      <c r="HYL54" s="5"/>
      <c r="HYM54" s="5"/>
      <c r="HYN54" s="5"/>
      <c r="HYO54" s="5"/>
      <c r="HYP54" s="5"/>
      <c r="HYQ54" s="5"/>
      <c r="HYR54" s="5"/>
      <c r="HYS54" s="5"/>
      <c r="HYT54" s="5"/>
      <c r="HYU54" s="5"/>
      <c r="HYV54" s="5"/>
      <c r="HYW54" s="5"/>
      <c r="HYX54" s="5"/>
      <c r="HYY54" s="5"/>
      <c r="HYZ54" s="5"/>
      <c r="HZA54" s="5"/>
      <c r="HZB54" s="5"/>
      <c r="HZC54" s="5"/>
      <c r="HZD54" s="5"/>
      <c r="HZE54" s="5"/>
      <c r="HZF54" s="5"/>
      <c r="HZG54" s="5"/>
      <c r="HZH54" s="5"/>
      <c r="HZI54" s="5"/>
      <c r="HZJ54" s="5"/>
      <c r="HZK54" s="5"/>
      <c r="HZL54" s="5"/>
      <c r="HZM54" s="5"/>
      <c r="HZN54" s="5"/>
      <c r="HZO54" s="5"/>
      <c r="HZP54" s="5"/>
      <c r="HZQ54" s="5"/>
      <c r="HZR54" s="5"/>
      <c r="HZS54" s="5"/>
      <c r="HZT54" s="5"/>
      <c r="HZU54" s="5"/>
      <c r="HZV54" s="5"/>
      <c r="HZW54" s="5"/>
      <c r="HZX54" s="5"/>
      <c r="HZY54" s="5"/>
      <c r="HZZ54" s="5"/>
      <c r="IAA54" s="5"/>
      <c r="IAB54" s="5"/>
      <c r="IAC54" s="5"/>
      <c r="IAD54" s="5"/>
      <c r="IAE54" s="5"/>
      <c r="IAF54" s="5"/>
      <c r="IAG54" s="5"/>
      <c r="IAH54" s="5"/>
      <c r="IAI54" s="5"/>
      <c r="IAJ54" s="5"/>
      <c r="IAK54" s="5"/>
      <c r="IAL54" s="5"/>
      <c r="IAM54" s="5"/>
      <c r="IAN54" s="5"/>
      <c r="IAO54" s="5"/>
      <c r="IAP54" s="5"/>
      <c r="IAQ54" s="5"/>
      <c r="IAR54" s="5"/>
      <c r="IAS54" s="5"/>
      <c r="IAT54" s="5"/>
      <c r="IAU54" s="5"/>
      <c r="IAV54" s="5"/>
      <c r="IAW54" s="5"/>
      <c r="IAX54" s="5"/>
      <c r="IAY54" s="5"/>
      <c r="IAZ54" s="5"/>
      <c r="IBA54" s="5"/>
      <c r="IBB54" s="5"/>
      <c r="IBC54" s="5"/>
      <c r="IBD54" s="5"/>
      <c r="IBE54" s="5"/>
      <c r="IBF54" s="5"/>
      <c r="IBG54" s="5"/>
      <c r="IBH54" s="5"/>
      <c r="IBI54" s="5"/>
      <c r="IBJ54" s="5"/>
      <c r="IBK54" s="5"/>
      <c r="IBL54" s="5"/>
      <c r="IBM54" s="5"/>
      <c r="IBN54" s="5"/>
      <c r="IBO54" s="5"/>
      <c r="IBP54" s="5"/>
      <c r="IBQ54" s="5"/>
      <c r="IBR54" s="5"/>
      <c r="IBS54" s="5"/>
      <c r="IBT54" s="5"/>
      <c r="IBU54" s="5"/>
      <c r="IBV54" s="5"/>
      <c r="IBW54" s="5"/>
      <c r="IBX54" s="5"/>
      <c r="IBY54" s="5"/>
      <c r="IBZ54" s="5"/>
      <c r="ICA54" s="5"/>
      <c r="ICB54" s="5"/>
      <c r="ICC54" s="5"/>
      <c r="ICD54" s="5"/>
      <c r="ICE54" s="5"/>
      <c r="ICF54" s="5"/>
      <c r="ICG54" s="5"/>
      <c r="ICH54" s="5"/>
      <c r="ICI54" s="5"/>
      <c r="ICJ54" s="5"/>
      <c r="ICK54" s="5"/>
      <c r="ICL54" s="5"/>
      <c r="ICM54" s="5"/>
      <c r="ICN54" s="5"/>
      <c r="ICO54" s="5"/>
      <c r="ICP54" s="5"/>
      <c r="ICQ54" s="5"/>
      <c r="ICR54" s="5"/>
      <c r="ICS54" s="5"/>
      <c r="ICT54" s="5"/>
      <c r="ICU54" s="5"/>
      <c r="ICV54" s="5"/>
      <c r="ICW54" s="5"/>
      <c r="ICX54" s="5"/>
      <c r="ICY54" s="5"/>
      <c r="ICZ54" s="5"/>
      <c r="IDA54" s="5"/>
      <c r="IDB54" s="5"/>
      <c r="IDC54" s="5"/>
      <c r="IDD54" s="5"/>
      <c r="IDE54" s="5"/>
      <c r="IDF54" s="5"/>
      <c r="IDG54" s="5"/>
      <c r="IDH54" s="5"/>
      <c r="IDI54" s="5"/>
      <c r="IDJ54" s="5"/>
      <c r="IDK54" s="5"/>
      <c r="IDL54" s="5"/>
      <c r="IDM54" s="5"/>
      <c r="IDN54" s="5"/>
      <c r="IDO54" s="5"/>
      <c r="IDP54" s="5"/>
      <c r="IDQ54" s="5"/>
      <c r="IDR54" s="5"/>
      <c r="IDS54" s="5"/>
      <c r="IDT54" s="5"/>
      <c r="IDU54" s="5"/>
      <c r="IDV54" s="5"/>
      <c r="IDW54" s="5"/>
      <c r="IDX54" s="5"/>
      <c r="IDY54" s="5"/>
      <c r="IDZ54" s="5"/>
      <c r="IEA54" s="5"/>
      <c r="IEB54" s="5"/>
      <c r="IEC54" s="5"/>
      <c r="IED54" s="5"/>
      <c r="IEE54" s="5"/>
      <c r="IEF54" s="5"/>
      <c r="IEG54" s="5"/>
      <c r="IEH54" s="5"/>
      <c r="IEI54" s="5"/>
      <c r="IEJ54" s="5"/>
      <c r="IEK54" s="5"/>
      <c r="IEL54" s="5"/>
      <c r="IEM54" s="5"/>
      <c r="IEN54" s="5"/>
      <c r="IEO54" s="5"/>
      <c r="IEP54" s="5"/>
      <c r="IEQ54" s="5"/>
      <c r="IER54" s="5"/>
      <c r="IES54" s="5"/>
      <c r="IET54" s="5"/>
      <c r="IEU54" s="5"/>
      <c r="IEV54" s="5"/>
      <c r="IEW54" s="5"/>
      <c r="IEX54" s="5"/>
      <c r="IEY54" s="5"/>
      <c r="IEZ54" s="5"/>
      <c r="IFA54" s="5"/>
      <c r="IFB54" s="5"/>
      <c r="IFC54" s="5"/>
      <c r="IFD54" s="5"/>
      <c r="IFE54" s="5"/>
      <c r="IFF54" s="5"/>
      <c r="IFG54" s="5"/>
      <c r="IFH54" s="5"/>
      <c r="IFI54" s="5"/>
      <c r="IFJ54" s="5"/>
      <c r="IFK54" s="5"/>
      <c r="IFL54" s="5"/>
      <c r="IFM54" s="5"/>
      <c r="IFN54" s="5"/>
      <c r="IFO54" s="5"/>
      <c r="IFP54" s="5"/>
      <c r="IFQ54" s="5"/>
      <c r="IFR54" s="5"/>
      <c r="IFS54" s="5"/>
      <c r="IFT54" s="5"/>
      <c r="IFU54" s="5"/>
      <c r="IFV54" s="5"/>
      <c r="IFW54" s="5"/>
      <c r="IFX54" s="5"/>
      <c r="IFY54" s="5"/>
      <c r="IFZ54" s="5"/>
      <c r="IGA54" s="5"/>
      <c r="IGB54" s="5"/>
      <c r="IGC54" s="5"/>
      <c r="IGD54" s="5"/>
      <c r="IGE54" s="5"/>
      <c r="IGF54" s="5"/>
      <c r="IGG54" s="5"/>
      <c r="IGH54" s="5"/>
      <c r="IGI54" s="5"/>
      <c r="IGJ54" s="5"/>
      <c r="IGK54" s="5"/>
      <c r="IGL54" s="5"/>
      <c r="IGM54" s="5"/>
      <c r="IGN54" s="5"/>
      <c r="IGO54" s="5"/>
      <c r="IGP54" s="5"/>
      <c r="IGQ54" s="5"/>
      <c r="IGR54" s="5"/>
      <c r="IGS54" s="5"/>
      <c r="IGT54" s="5"/>
      <c r="IGU54" s="5"/>
      <c r="IGV54" s="5"/>
      <c r="IGW54" s="5"/>
      <c r="IGX54" s="5"/>
      <c r="IGY54" s="5"/>
      <c r="IGZ54" s="5"/>
      <c r="IHA54" s="5"/>
      <c r="IHB54" s="5"/>
      <c r="IHC54" s="5"/>
      <c r="IHD54" s="5"/>
      <c r="IHE54" s="5"/>
      <c r="IHF54" s="5"/>
      <c r="IHG54" s="5"/>
      <c r="IHH54" s="5"/>
      <c r="IHI54" s="5"/>
      <c r="IHJ54" s="5"/>
      <c r="IHK54" s="5"/>
      <c r="IHL54" s="5"/>
      <c r="IHM54" s="5"/>
      <c r="IHN54" s="5"/>
      <c r="IHO54" s="5"/>
      <c r="IHP54" s="5"/>
      <c r="IHQ54" s="5"/>
      <c r="IHR54" s="5"/>
      <c r="IHS54" s="5"/>
      <c r="IHT54" s="5"/>
      <c r="IHU54" s="5"/>
      <c r="IHV54" s="5"/>
      <c r="IHW54" s="5"/>
      <c r="IHX54" s="5"/>
      <c r="IHY54" s="5"/>
      <c r="IHZ54" s="5"/>
      <c r="IIA54" s="5"/>
      <c r="IIB54" s="5"/>
      <c r="IIC54" s="5"/>
      <c r="IID54" s="5"/>
      <c r="IIE54" s="5"/>
      <c r="IIF54" s="5"/>
      <c r="IIG54" s="5"/>
      <c r="IIH54" s="5"/>
      <c r="III54" s="5"/>
      <c r="IIJ54" s="5"/>
      <c r="IIK54" s="5"/>
      <c r="IIL54" s="5"/>
      <c r="IIM54" s="5"/>
      <c r="IIN54" s="5"/>
      <c r="IIO54" s="5"/>
      <c r="IIP54" s="5"/>
      <c r="IIQ54" s="5"/>
      <c r="IIR54" s="5"/>
      <c r="IIS54" s="5"/>
      <c r="IIT54" s="5"/>
      <c r="IIU54" s="5"/>
      <c r="IIV54" s="5"/>
      <c r="IIW54" s="5"/>
      <c r="IIX54" s="5"/>
      <c r="IIY54" s="5"/>
      <c r="IIZ54" s="5"/>
      <c r="IJA54" s="5"/>
      <c r="IJB54" s="5"/>
      <c r="IJC54" s="5"/>
      <c r="IJD54" s="5"/>
      <c r="IJE54" s="5"/>
      <c r="IJF54" s="5"/>
      <c r="IJG54" s="5"/>
      <c r="IJH54" s="5"/>
      <c r="IJI54" s="5"/>
      <c r="IJJ54" s="5"/>
      <c r="IJK54" s="5"/>
      <c r="IJL54" s="5"/>
      <c r="IJM54" s="5"/>
      <c r="IJN54" s="5"/>
      <c r="IJO54" s="5"/>
      <c r="IJP54" s="5"/>
      <c r="IJQ54" s="5"/>
      <c r="IJR54" s="5"/>
      <c r="IJS54" s="5"/>
      <c r="IJT54" s="5"/>
      <c r="IJU54" s="5"/>
      <c r="IJV54" s="5"/>
      <c r="IJW54" s="5"/>
      <c r="IJX54" s="5"/>
      <c r="IJY54" s="5"/>
      <c r="IJZ54" s="5"/>
      <c r="IKA54" s="5"/>
      <c r="IKB54" s="5"/>
      <c r="IKC54" s="5"/>
      <c r="IKD54" s="5"/>
      <c r="IKE54" s="5"/>
      <c r="IKF54" s="5"/>
      <c r="IKG54" s="5"/>
      <c r="IKH54" s="5"/>
      <c r="IKI54" s="5"/>
      <c r="IKJ54" s="5"/>
      <c r="IKK54" s="5"/>
      <c r="IKL54" s="5"/>
      <c r="IKM54" s="5"/>
      <c r="IKN54" s="5"/>
      <c r="IKO54" s="5"/>
      <c r="IKP54" s="5"/>
      <c r="IKQ54" s="5"/>
      <c r="IKR54" s="5"/>
      <c r="IKS54" s="5"/>
      <c r="IKT54" s="5"/>
      <c r="IKU54" s="5"/>
      <c r="IKV54" s="5"/>
      <c r="IKW54" s="5"/>
      <c r="IKX54" s="5"/>
      <c r="IKY54" s="5"/>
      <c r="IKZ54" s="5"/>
      <c r="ILA54" s="5"/>
      <c r="ILB54" s="5"/>
      <c r="ILC54" s="5"/>
      <c r="ILD54" s="5"/>
      <c r="ILE54" s="5"/>
      <c r="ILF54" s="5"/>
      <c r="ILG54" s="5"/>
      <c r="ILH54" s="5"/>
      <c r="ILI54" s="5"/>
      <c r="ILJ54" s="5"/>
      <c r="ILK54" s="5"/>
      <c r="ILL54" s="5"/>
      <c r="ILM54" s="5"/>
      <c r="ILN54" s="5"/>
      <c r="ILO54" s="5"/>
      <c r="ILP54" s="5"/>
      <c r="ILQ54" s="5"/>
      <c r="ILR54" s="5"/>
      <c r="ILS54" s="5"/>
      <c r="ILT54" s="5"/>
      <c r="ILU54" s="5"/>
      <c r="ILV54" s="5"/>
      <c r="ILW54" s="5"/>
      <c r="ILX54" s="5"/>
      <c r="ILY54" s="5"/>
      <c r="ILZ54" s="5"/>
      <c r="IMA54" s="5"/>
      <c r="IMB54" s="5"/>
      <c r="IMC54" s="5"/>
      <c r="IMD54" s="5"/>
      <c r="IME54" s="5"/>
      <c r="IMF54" s="5"/>
      <c r="IMG54" s="5"/>
      <c r="IMH54" s="5"/>
      <c r="IMI54" s="5"/>
      <c r="IMJ54" s="5"/>
      <c r="IMK54" s="5"/>
      <c r="IML54" s="5"/>
      <c r="IMM54" s="5"/>
      <c r="IMN54" s="5"/>
      <c r="IMO54" s="5"/>
      <c r="IMP54" s="5"/>
      <c r="IMQ54" s="5"/>
      <c r="IMR54" s="5"/>
      <c r="IMS54" s="5"/>
      <c r="IMT54" s="5"/>
      <c r="IMU54" s="5"/>
      <c r="IMV54" s="5"/>
      <c r="IMW54" s="5"/>
      <c r="IMX54" s="5"/>
      <c r="IMY54" s="5"/>
      <c r="IMZ54" s="5"/>
      <c r="INA54" s="5"/>
      <c r="INB54" s="5"/>
      <c r="INC54" s="5"/>
      <c r="IND54" s="5"/>
      <c r="INE54" s="5"/>
      <c r="INF54" s="5"/>
      <c r="ING54" s="5"/>
      <c r="INH54" s="5"/>
      <c r="INI54" s="5"/>
      <c r="INJ54" s="5"/>
      <c r="INK54" s="5"/>
      <c r="INL54" s="5"/>
      <c r="INM54" s="5"/>
      <c r="INN54" s="5"/>
      <c r="INO54" s="5"/>
      <c r="INP54" s="5"/>
      <c r="INQ54" s="5"/>
      <c r="INR54" s="5"/>
      <c r="INS54" s="5"/>
      <c r="INT54" s="5"/>
      <c r="INU54" s="5"/>
      <c r="INV54" s="5"/>
      <c r="INW54" s="5"/>
      <c r="INX54" s="5"/>
      <c r="INY54" s="5"/>
      <c r="INZ54" s="5"/>
      <c r="IOA54" s="5"/>
      <c r="IOB54" s="5"/>
      <c r="IOC54" s="5"/>
      <c r="IOD54" s="5"/>
      <c r="IOE54" s="5"/>
      <c r="IOF54" s="5"/>
      <c r="IOG54" s="5"/>
      <c r="IOH54" s="5"/>
      <c r="IOI54" s="5"/>
      <c r="IOJ54" s="5"/>
      <c r="IOK54" s="5"/>
      <c r="IOL54" s="5"/>
      <c r="IOM54" s="5"/>
      <c r="ION54" s="5"/>
      <c r="IOO54" s="5"/>
      <c r="IOP54" s="5"/>
      <c r="IOQ54" s="5"/>
      <c r="IOR54" s="5"/>
      <c r="IOS54" s="5"/>
      <c r="IOT54" s="5"/>
      <c r="IOU54" s="5"/>
      <c r="IOV54" s="5"/>
      <c r="IOW54" s="5"/>
      <c r="IOX54" s="5"/>
      <c r="IOY54" s="5"/>
      <c r="IOZ54" s="5"/>
      <c r="IPA54" s="5"/>
      <c r="IPB54" s="5"/>
      <c r="IPC54" s="5"/>
      <c r="IPD54" s="5"/>
      <c r="IPE54" s="5"/>
      <c r="IPF54" s="5"/>
      <c r="IPG54" s="5"/>
      <c r="IPH54" s="5"/>
      <c r="IPI54" s="5"/>
      <c r="IPJ54" s="5"/>
      <c r="IPK54" s="5"/>
      <c r="IPL54" s="5"/>
      <c r="IPM54" s="5"/>
      <c r="IPN54" s="5"/>
      <c r="IPO54" s="5"/>
      <c r="IPP54" s="5"/>
      <c r="IPQ54" s="5"/>
      <c r="IPR54" s="5"/>
      <c r="IPS54" s="5"/>
      <c r="IPT54" s="5"/>
      <c r="IPU54" s="5"/>
      <c r="IPV54" s="5"/>
      <c r="IPW54" s="5"/>
      <c r="IPX54" s="5"/>
      <c r="IPY54" s="5"/>
      <c r="IPZ54" s="5"/>
      <c r="IQA54" s="5"/>
      <c r="IQB54" s="5"/>
      <c r="IQC54" s="5"/>
      <c r="IQD54" s="5"/>
      <c r="IQE54" s="5"/>
      <c r="IQF54" s="5"/>
      <c r="IQG54" s="5"/>
      <c r="IQH54" s="5"/>
      <c r="IQI54" s="5"/>
      <c r="IQJ54" s="5"/>
      <c r="IQK54" s="5"/>
      <c r="IQL54" s="5"/>
      <c r="IQM54" s="5"/>
      <c r="IQN54" s="5"/>
      <c r="IQO54" s="5"/>
      <c r="IQP54" s="5"/>
      <c r="IQQ54" s="5"/>
      <c r="IQR54" s="5"/>
      <c r="IQS54" s="5"/>
      <c r="IQT54" s="5"/>
      <c r="IQU54" s="5"/>
      <c r="IQV54" s="5"/>
      <c r="IQW54" s="5"/>
      <c r="IQX54" s="5"/>
      <c r="IQY54" s="5"/>
      <c r="IQZ54" s="5"/>
      <c r="IRA54" s="5"/>
      <c r="IRB54" s="5"/>
      <c r="IRC54" s="5"/>
      <c r="IRD54" s="5"/>
      <c r="IRE54" s="5"/>
      <c r="IRF54" s="5"/>
      <c r="IRG54" s="5"/>
      <c r="IRH54" s="5"/>
      <c r="IRI54" s="5"/>
      <c r="IRJ54" s="5"/>
      <c r="IRK54" s="5"/>
      <c r="IRL54" s="5"/>
      <c r="IRM54" s="5"/>
      <c r="IRN54" s="5"/>
      <c r="IRO54" s="5"/>
      <c r="IRP54" s="5"/>
      <c r="IRQ54" s="5"/>
      <c r="IRR54" s="5"/>
      <c r="IRS54" s="5"/>
      <c r="IRT54" s="5"/>
      <c r="IRU54" s="5"/>
      <c r="IRV54" s="5"/>
      <c r="IRW54" s="5"/>
      <c r="IRX54" s="5"/>
      <c r="IRY54" s="5"/>
      <c r="IRZ54" s="5"/>
      <c r="ISA54" s="5"/>
      <c r="ISB54" s="5"/>
      <c r="ISC54" s="5"/>
      <c r="ISD54" s="5"/>
      <c r="ISE54" s="5"/>
      <c r="ISF54" s="5"/>
      <c r="ISG54" s="5"/>
      <c r="ISH54" s="5"/>
      <c r="ISI54" s="5"/>
      <c r="ISJ54" s="5"/>
      <c r="ISK54" s="5"/>
      <c r="ISL54" s="5"/>
      <c r="ISM54" s="5"/>
      <c r="ISN54" s="5"/>
      <c r="ISO54" s="5"/>
      <c r="ISP54" s="5"/>
      <c r="ISQ54" s="5"/>
      <c r="ISR54" s="5"/>
      <c r="ISS54" s="5"/>
      <c r="IST54" s="5"/>
      <c r="ISU54" s="5"/>
      <c r="ISV54" s="5"/>
      <c r="ISW54" s="5"/>
      <c r="ISX54" s="5"/>
      <c r="ISY54" s="5"/>
      <c r="ISZ54" s="5"/>
      <c r="ITA54" s="5"/>
      <c r="ITB54" s="5"/>
      <c r="ITC54" s="5"/>
      <c r="ITD54" s="5"/>
      <c r="ITE54" s="5"/>
      <c r="ITF54" s="5"/>
      <c r="ITG54" s="5"/>
      <c r="ITH54" s="5"/>
      <c r="ITI54" s="5"/>
      <c r="ITJ54" s="5"/>
      <c r="ITK54" s="5"/>
      <c r="ITL54" s="5"/>
      <c r="ITM54" s="5"/>
      <c r="ITN54" s="5"/>
      <c r="ITO54" s="5"/>
      <c r="ITP54" s="5"/>
      <c r="ITQ54" s="5"/>
      <c r="ITR54" s="5"/>
      <c r="ITS54" s="5"/>
      <c r="ITT54" s="5"/>
      <c r="ITU54" s="5"/>
      <c r="ITV54" s="5"/>
      <c r="ITW54" s="5"/>
      <c r="ITX54" s="5"/>
      <c r="ITY54" s="5"/>
      <c r="ITZ54" s="5"/>
      <c r="IUA54" s="5"/>
      <c r="IUB54" s="5"/>
      <c r="IUC54" s="5"/>
      <c r="IUD54" s="5"/>
      <c r="IUE54" s="5"/>
      <c r="IUF54" s="5"/>
      <c r="IUG54" s="5"/>
      <c r="IUH54" s="5"/>
      <c r="IUI54" s="5"/>
      <c r="IUJ54" s="5"/>
      <c r="IUK54" s="5"/>
      <c r="IUL54" s="5"/>
      <c r="IUM54" s="5"/>
      <c r="IUN54" s="5"/>
      <c r="IUO54" s="5"/>
      <c r="IUP54" s="5"/>
      <c r="IUQ54" s="5"/>
      <c r="IUR54" s="5"/>
      <c r="IUS54" s="5"/>
      <c r="IUT54" s="5"/>
      <c r="IUU54" s="5"/>
      <c r="IUV54" s="5"/>
      <c r="IUW54" s="5"/>
      <c r="IUX54" s="5"/>
      <c r="IUY54" s="5"/>
      <c r="IUZ54" s="5"/>
      <c r="IVA54" s="5"/>
      <c r="IVB54" s="5"/>
      <c r="IVC54" s="5"/>
      <c r="IVD54" s="5"/>
      <c r="IVE54" s="5"/>
      <c r="IVF54" s="5"/>
      <c r="IVG54" s="5"/>
      <c r="IVH54" s="5"/>
      <c r="IVI54" s="5"/>
      <c r="IVJ54" s="5"/>
      <c r="IVK54" s="5"/>
      <c r="IVL54" s="5"/>
      <c r="IVM54" s="5"/>
      <c r="IVN54" s="5"/>
      <c r="IVO54" s="5"/>
      <c r="IVP54" s="5"/>
      <c r="IVQ54" s="5"/>
      <c r="IVR54" s="5"/>
      <c r="IVS54" s="5"/>
      <c r="IVT54" s="5"/>
      <c r="IVU54" s="5"/>
      <c r="IVV54" s="5"/>
      <c r="IVW54" s="5"/>
      <c r="IVX54" s="5"/>
      <c r="IVY54" s="5"/>
      <c r="IVZ54" s="5"/>
      <c r="IWA54" s="5"/>
      <c r="IWB54" s="5"/>
      <c r="IWC54" s="5"/>
      <c r="IWD54" s="5"/>
      <c r="IWE54" s="5"/>
      <c r="IWF54" s="5"/>
      <c r="IWG54" s="5"/>
      <c r="IWH54" s="5"/>
      <c r="IWI54" s="5"/>
      <c r="IWJ54" s="5"/>
      <c r="IWK54" s="5"/>
      <c r="IWL54" s="5"/>
      <c r="IWM54" s="5"/>
      <c r="IWN54" s="5"/>
      <c r="IWO54" s="5"/>
      <c r="IWP54" s="5"/>
      <c r="IWQ54" s="5"/>
      <c r="IWR54" s="5"/>
      <c r="IWS54" s="5"/>
      <c r="IWT54" s="5"/>
      <c r="IWU54" s="5"/>
      <c r="IWV54" s="5"/>
      <c r="IWW54" s="5"/>
      <c r="IWX54" s="5"/>
      <c r="IWY54" s="5"/>
      <c r="IWZ54" s="5"/>
      <c r="IXA54" s="5"/>
      <c r="IXB54" s="5"/>
      <c r="IXC54" s="5"/>
      <c r="IXD54" s="5"/>
      <c r="IXE54" s="5"/>
      <c r="IXF54" s="5"/>
      <c r="IXG54" s="5"/>
      <c r="IXH54" s="5"/>
      <c r="IXI54" s="5"/>
      <c r="IXJ54" s="5"/>
      <c r="IXK54" s="5"/>
      <c r="IXL54" s="5"/>
      <c r="IXM54" s="5"/>
      <c r="IXN54" s="5"/>
      <c r="IXO54" s="5"/>
      <c r="IXP54" s="5"/>
      <c r="IXQ54" s="5"/>
      <c r="IXR54" s="5"/>
      <c r="IXS54" s="5"/>
      <c r="IXT54" s="5"/>
      <c r="IXU54" s="5"/>
      <c r="IXV54" s="5"/>
      <c r="IXW54" s="5"/>
      <c r="IXX54" s="5"/>
      <c r="IXY54" s="5"/>
      <c r="IXZ54" s="5"/>
      <c r="IYA54" s="5"/>
      <c r="IYB54" s="5"/>
      <c r="IYC54" s="5"/>
      <c r="IYD54" s="5"/>
      <c r="IYE54" s="5"/>
      <c r="IYF54" s="5"/>
      <c r="IYG54" s="5"/>
      <c r="IYH54" s="5"/>
      <c r="IYI54" s="5"/>
      <c r="IYJ54" s="5"/>
      <c r="IYK54" s="5"/>
      <c r="IYL54" s="5"/>
      <c r="IYM54" s="5"/>
      <c r="IYN54" s="5"/>
      <c r="IYO54" s="5"/>
      <c r="IYP54" s="5"/>
      <c r="IYQ54" s="5"/>
      <c r="IYR54" s="5"/>
      <c r="IYS54" s="5"/>
      <c r="IYT54" s="5"/>
      <c r="IYU54" s="5"/>
      <c r="IYV54" s="5"/>
      <c r="IYW54" s="5"/>
      <c r="IYX54" s="5"/>
      <c r="IYY54" s="5"/>
      <c r="IYZ54" s="5"/>
      <c r="IZA54" s="5"/>
      <c r="IZB54" s="5"/>
      <c r="IZC54" s="5"/>
      <c r="IZD54" s="5"/>
      <c r="IZE54" s="5"/>
      <c r="IZF54" s="5"/>
      <c r="IZG54" s="5"/>
      <c r="IZH54" s="5"/>
      <c r="IZI54" s="5"/>
      <c r="IZJ54" s="5"/>
      <c r="IZK54" s="5"/>
      <c r="IZL54" s="5"/>
      <c r="IZM54" s="5"/>
      <c r="IZN54" s="5"/>
      <c r="IZO54" s="5"/>
      <c r="IZP54" s="5"/>
      <c r="IZQ54" s="5"/>
      <c r="IZR54" s="5"/>
      <c r="IZS54" s="5"/>
      <c r="IZT54" s="5"/>
      <c r="IZU54" s="5"/>
      <c r="IZV54" s="5"/>
      <c r="IZW54" s="5"/>
      <c r="IZX54" s="5"/>
      <c r="IZY54" s="5"/>
      <c r="IZZ54" s="5"/>
      <c r="JAA54" s="5"/>
      <c r="JAB54" s="5"/>
      <c r="JAC54" s="5"/>
      <c r="JAD54" s="5"/>
      <c r="JAE54" s="5"/>
      <c r="JAF54" s="5"/>
      <c r="JAG54" s="5"/>
      <c r="JAH54" s="5"/>
      <c r="JAI54" s="5"/>
      <c r="JAJ54" s="5"/>
      <c r="JAK54" s="5"/>
      <c r="JAL54" s="5"/>
      <c r="JAM54" s="5"/>
      <c r="JAN54" s="5"/>
      <c r="JAO54" s="5"/>
      <c r="JAP54" s="5"/>
      <c r="JAQ54" s="5"/>
      <c r="JAR54" s="5"/>
      <c r="JAS54" s="5"/>
      <c r="JAT54" s="5"/>
      <c r="JAU54" s="5"/>
      <c r="JAV54" s="5"/>
      <c r="JAW54" s="5"/>
      <c r="JAX54" s="5"/>
      <c r="JAY54" s="5"/>
      <c r="JAZ54" s="5"/>
      <c r="JBA54" s="5"/>
      <c r="JBB54" s="5"/>
      <c r="JBC54" s="5"/>
      <c r="JBD54" s="5"/>
      <c r="JBE54" s="5"/>
      <c r="JBF54" s="5"/>
      <c r="JBG54" s="5"/>
      <c r="JBH54" s="5"/>
      <c r="JBI54" s="5"/>
      <c r="JBJ54" s="5"/>
      <c r="JBK54" s="5"/>
      <c r="JBL54" s="5"/>
      <c r="JBM54" s="5"/>
      <c r="JBN54" s="5"/>
      <c r="JBO54" s="5"/>
      <c r="JBP54" s="5"/>
      <c r="JBQ54" s="5"/>
      <c r="JBR54" s="5"/>
      <c r="JBS54" s="5"/>
      <c r="JBT54" s="5"/>
      <c r="JBU54" s="5"/>
      <c r="JBV54" s="5"/>
      <c r="JBW54" s="5"/>
      <c r="JBX54" s="5"/>
      <c r="JBY54" s="5"/>
      <c r="JBZ54" s="5"/>
      <c r="JCA54" s="5"/>
      <c r="JCB54" s="5"/>
      <c r="JCC54" s="5"/>
      <c r="JCD54" s="5"/>
      <c r="JCE54" s="5"/>
      <c r="JCF54" s="5"/>
      <c r="JCG54" s="5"/>
      <c r="JCH54" s="5"/>
      <c r="JCI54" s="5"/>
      <c r="JCJ54" s="5"/>
      <c r="JCK54" s="5"/>
      <c r="JCL54" s="5"/>
      <c r="JCM54" s="5"/>
      <c r="JCN54" s="5"/>
      <c r="JCO54" s="5"/>
      <c r="JCP54" s="5"/>
      <c r="JCQ54" s="5"/>
      <c r="JCR54" s="5"/>
      <c r="JCS54" s="5"/>
      <c r="JCT54" s="5"/>
      <c r="JCU54" s="5"/>
      <c r="JCV54" s="5"/>
      <c r="JCW54" s="5"/>
      <c r="JCX54" s="5"/>
      <c r="JCY54" s="5"/>
      <c r="JCZ54" s="5"/>
      <c r="JDA54" s="5"/>
      <c r="JDB54" s="5"/>
      <c r="JDC54" s="5"/>
      <c r="JDD54" s="5"/>
      <c r="JDE54" s="5"/>
      <c r="JDF54" s="5"/>
      <c r="JDG54" s="5"/>
      <c r="JDH54" s="5"/>
      <c r="JDI54" s="5"/>
      <c r="JDJ54" s="5"/>
      <c r="JDK54" s="5"/>
      <c r="JDL54" s="5"/>
      <c r="JDM54" s="5"/>
      <c r="JDN54" s="5"/>
      <c r="JDO54" s="5"/>
      <c r="JDP54" s="5"/>
      <c r="JDQ54" s="5"/>
      <c r="JDR54" s="5"/>
      <c r="JDS54" s="5"/>
      <c r="JDT54" s="5"/>
      <c r="JDU54" s="5"/>
      <c r="JDV54" s="5"/>
      <c r="JDW54" s="5"/>
      <c r="JDX54" s="5"/>
      <c r="JDY54" s="5"/>
      <c r="JDZ54" s="5"/>
      <c r="JEA54" s="5"/>
      <c r="JEB54" s="5"/>
      <c r="JEC54" s="5"/>
      <c r="JED54" s="5"/>
      <c r="JEE54" s="5"/>
      <c r="JEF54" s="5"/>
      <c r="JEG54" s="5"/>
      <c r="JEH54" s="5"/>
      <c r="JEI54" s="5"/>
      <c r="JEJ54" s="5"/>
      <c r="JEK54" s="5"/>
      <c r="JEL54" s="5"/>
      <c r="JEM54" s="5"/>
      <c r="JEN54" s="5"/>
      <c r="JEO54" s="5"/>
      <c r="JEP54" s="5"/>
      <c r="JEQ54" s="5"/>
      <c r="JER54" s="5"/>
      <c r="JES54" s="5"/>
      <c r="JET54" s="5"/>
      <c r="JEU54" s="5"/>
      <c r="JEV54" s="5"/>
      <c r="JEW54" s="5"/>
      <c r="JEX54" s="5"/>
      <c r="JEY54" s="5"/>
      <c r="JEZ54" s="5"/>
      <c r="JFA54" s="5"/>
      <c r="JFB54" s="5"/>
      <c r="JFC54" s="5"/>
      <c r="JFD54" s="5"/>
      <c r="JFE54" s="5"/>
      <c r="JFF54" s="5"/>
      <c r="JFG54" s="5"/>
      <c r="JFH54" s="5"/>
      <c r="JFI54" s="5"/>
      <c r="JFJ54" s="5"/>
      <c r="JFK54" s="5"/>
      <c r="JFL54" s="5"/>
      <c r="JFM54" s="5"/>
      <c r="JFN54" s="5"/>
      <c r="JFO54" s="5"/>
      <c r="JFP54" s="5"/>
      <c r="JFQ54" s="5"/>
      <c r="JFR54" s="5"/>
      <c r="JFS54" s="5"/>
      <c r="JFT54" s="5"/>
      <c r="JFU54" s="5"/>
      <c r="JFV54" s="5"/>
      <c r="JFW54" s="5"/>
      <c r="JFX54" s="5"/>
      <c r="JFY54" s="5"/>
      <c r="JFZ54" s="5"/>
      <c r="JGA54" s="5"/>
      <c r="JGB54" s="5"/>
      <c r="JGC54" s="5"/>
      <c r="JGD54" s="5"/>
      <c r="JGE54" s="5"/>
      <c r="JGF54" s="5"/>
      <c r="JGG54" s="5"/>
      <c r="JGH54" s="5"/>
      <c r="JGI54" s="5"/>
      <c r="JGJ54" s="5"/>
      <c r="JGK54" s="5"/>
      <c r="JGL54" s="5"/>
      <c r="JGM54" s="5"/>
      <c r="JGN54" s="5"/>
      <c r="JGO54" s="5"/>
      <c r="JGP54" s="5"/>
      <c r="JGQ54" s="5"/>
      <c r="JGR54" s="5"/>
      <c r="JGS54" s="5"/>
      <c r="JGT54" s="5"/>
      <c r="JGU54" s="5"/>
      <c r="JGV54" s="5"/>
      <c r="JGW54" s="5"/>
      <c r="JGX54" s="5"/>
      <c r="JGY54" s="5"/>
      <c r="JGZ54" s="5"/>
      <c r="JHA54" s="5"/>
      <c r="JHB54" s="5"/>
      <c r="JHC54" s="5"/>
      <c r="JHD54" s="5"/>
      <c r="JHE54" s="5"/>
      <c r="JHF54" s="5"/>
      <c r="JHG54" s="5"/>
      <c r="JHH54" s="5"/>
      <c r="JHI54" s="5"/>
      <c r="JHJ54" s="5"/>
      <c r="JHK54" s="5"/>
      <c r="JHL54" s="5"/>
      <c r="JHM54" s="5"/>
      <c r="JHN54" s="5"/>
      <c r="JHO54" s="5"/>
      <c r="JHP54" s="5"/>
      <c r="JHQ54" s="5"/>
      <c r="JHR54" s="5"/>
      <c r="JHS54" s="5"/>
      <c r="JHT54" s="5"/>
      <c r="JHU54" s="5"/>
      <c r="JHV54" s="5"/>
      <c r="JHW54" s="5"/>
      <c r="JHX54" s="5"/>
      <c r="JHY54" s="5"/>
      <c r="JHZ54" s="5"/>
      <c r="JIA54" s="5"/>
      <c r="JIB54" s="5"/>
      <c r="JIC54" s="5"/>
      <c r="JID54" s="5"/>
      <c r="JIE54" s="5"/>
      <c r="JIF54" s="5"/>
      <c r="JIG54" s="5"/>
      <c r="JIH54" s="5"/>
      <c r="JII54" s="5"/>
      <c r="JIJ54" s="5"/>
      <c r="JIK54" s="5"/>
      <c r="JIL54" s="5"/>
      <c r="JIM54" s="5"/>
      <c r="JIN54" s="5"/>
      <c r="JIO54" s="5"/>
      <c r="JIP54" s="5"/>
      <c r="JIQ54" s="5"/>
      <c r="JIR54" s="5"/>
      <c r="JIS54" s="5"/>
      <c r="JIT54" s="5"/>
      <c r="JIU54" s="5"/>
      <c r="JIV54" s="5"/>
      <c r="JIW54" s="5"/>
      <c r="JIX54" s="5"/>
      <c r="JIY54" s="5"/>
      <c r="JIZ54" s="5"/>
      <c r="JJA54" s="5"/>
      <c r="JJB54" s="5"/>
      <c r="JJC54" s="5"/>
      <c r="JJD54" s="5"/>
      <c r="JJE54" s="5"/>
      <c r="JJF54" s="5"/>
      <c r="JJG54" s="5"/>
      <c r="JJH54" s="5"/>
      <c r="JJI54" s="5"/>
      <c r="JJJ54" s="5"/>
      <c r="JJK54" s="5"/>
      <c r="JJL54" s="5"/>
      <c r="JJM54" s="5"/>
      <c r="JJN54" s="5"/>
      <c r="JJO54" s="5"/>
      <c r="JJP54" s="5"/>
      <c r="JJQ54" s="5"/>
      <c r="JJR54" s="5"/>
      <c r="JJS54" s="5"/>
      <c r="JJT54" s="5"/>
      <c r="JJU54" s="5"/>
      <c r="JJV54" s="5"/>
      <c r="JJW54" s="5"/>
      <c r="JJX54" s="5"/>
      <c r="JJY54" s="5"/>
      <c r="JJZ54" s="5"/>
      <c r="JKA54" s="5"/>
      <c r="JKB54" s="5"/>
      <c r="JKC54" s="5"/>
      <c r="JKD54" s="5"/>
      <c r="JKE54" s="5"/>
      <c r="JKF54" s="5"/>
      <c r="JKG54" s="5"/>
      <c r="JKH54" s="5"/>
      <c r="JKI54" s="5"/>
      <c r="JKJ54" s="5"/>
      <c r="JKK54" s="5"/>
      <c r="JKL54" s="5"/>
      <c r="JKM54" s="5"/>
      <c r="JKN54" s="5"/>
      <c r="JKO54" s="5"/>
      <c r="JKP54" s="5"/>
      <c r="JKQ54" s="5"/>
      <c r="JKR54" s="5"/>
      <c r="JKS54" s="5"/>
      <c r="JKT54" s="5"/>
      <c r="JKU54" s="5"/>
      <c r="JKV54" s="5"/>
      <c r="JKW54" s="5"/>
      <c r="JKX54" s="5"/>
      <c r="JKY54" s="5"/>
      <c r="JKZ54" s="5"/>
      <c r="JLA54" s="5"/>
      <c r="JLB54" s="5"/>
      <c r="JLC54" s="5"/>
      <c r="JLD54" s="5"/>
      <c r="JLE54" s="5"/>
      <c r="JLF54" s="5"/>
      <c r="JLG54" s="5"/>
      <c r="JLH54" s="5"/>
      <c r="JLI54" s="5"/>
      <c r="JLJ54" s="5"/>
      <c r="JLK54" s="5"/>
      <c r="JLL54" s="5"/>
      <c r="JLM54" s="5"/>
      <c r="JLN54" s="5"/>
      <c r="JLO54" s="5"/>
      <c r="JLP54" s="5"/>
      <c r="JLQ54" s="5"/>
      <c r="JLR54" s="5"/>
      <c r="JLS54" s="5"/>
      <c r="JLT54" s="5"/>
      <c r="JLU54" s="5"/>
      <c r="JLV54" s="5"/>
      <c r="JLW54" s="5"/>
      <c r="JLX54" s="5"/>
      <c r="JLY54" s="5"/>
      <c r="JLZ54" s="5"/>
      <c r="JMA54" s="5"/>
      <c r="JMB54" s="5"/>
      <c r="JMC54" s="5"/>
      <c r="JMD54" s="5"/>
      <c r="JME54" s="5"/>
      <c r="JMF54" s="5"/>
      <c r="JMG54" s="5"/>
      <c r="JMH54" s="5"/>
      <c r="JMI54" s="5"/>
      <c r="JMJ54" s="5"/>
      <c r="JMK54" s="5"/>
      <c r="JML54" s="5"/>
      <c r="JMM54" s="5"/>
      <c r="JMN54" s="5"/>
      <c r="JMO54" s="5"/>
      <c r="JMP54" s="5"/>
      <c r="JMQ54" s="5"/>
      <c r="JMR54" s="5"/>
      <c r="JMS54" s="5"/>
      <c r="JMT54" s="5"/>
      <c r="JMU54" s="5"/>
      <c r="JMV54" s="5"/>
      <c r="JMW54" s="5"/>
      <c r="JMX54" s="5"/>
      <c r="JMY54" s="5"/>
      <c r="JMZ54" s="5"/>
      <c r="JNA54" s="5"/>
      <c r="JNB54" s="5"/>
      <c r="JNC54" s="5"/>
      <c r="JND54" s="5"/>
      <c r="JNE54" s="5"/>
      <c r="JNF54" s="5"/>
      <c r="JNG54" s="5"/>
      <c r="JNH54" s="5"/>
      <c r="JNI54" s="5"/>
      <c r="JNJ54" s="5"/>
      <c r="JNK54" s="5"/>
      <c r="JNL54" s="5"/>
      <c r="JNM54" s="5"/>
      <c r="JNN54" s="5"/>
      <c r="JNO54" s="5"/>
      <c r="JNP54" s="5"/>
      <c r="JNQ54" s="5"/>
      <c r="JNR54" s="5"/>
      <c r="JNS54" s="5"/>
      <c r="JNT54" s="5"/>
      <c r="JNU54" s="5"/>
      <c r="JNV54" s="5"/>
      <c r="JNW54" s="5"/>
      <c r="JNX54" s="5"/>
      <c r="JNY54" s="5"/>
      <c r="JNZ54" s="5"/>
      <c r="JOA54" s="5"/>
      <c r="JOB54" s="5"/>
      <c r="JOC54" s="5"/>
      <c r="JOD54" s="5"/>
      <c r="JOE54" s="5"/>
      <c r="JOF54" s="5"/>
      <c r="JOG54" s="5"/>
      <c r="JOH54" s="5"/>
      <c r="JOI54" s="5"/>
      <c r="JOJ54" s="5"/>
      <c r="JOK54" s="5"/>
      <c r="JOL54" s="5"/>
      <c r="JOM54" s="5"/>
      <c r="JON54" s="5"/>
      <c r="JOO54" s="5"/>
      <c r="JOP54" s="5"/>
      <c r="JOQ54" s="5"/>
      <c r="JOR54" s="5"/>
      <c r="JOS54" s="5"/>
      <c r="JOT54" s="5"/>
      <c r="JOU54" s="5"/>
      <c r="JOV54" s="5"/>
      <c r="JOW54" s="5"/>
      <c r="JOX54" s="5"/>
      <c r="JOY54" s="5"/>
      <c r="JOZ54" s="5"/>
      <c r="JPA54" s="5"/>
      <c r="JPB54" s="5"/>
      <c r="JPC54" s="5"/>
      <c r="JPD54" s="5"/>
      <c r="JPE54" s="5"/>
      <c r="JPF54" s="5"/>
      <c r="JPG54" s="5"/>
      <c r="JPH54" s="5"/>
      <c r="JPI54" s="5"/>
      <c r="JPJ54" s="5"/>
      <c r="JPK54" s="5"/>
      <c r="JPL54" s="5"/>
      <c r="JPM54" s="5"/>
      <c r="JPN54" s="5"/>
      <c r="JPO54" s="5"/>
      <c r="JPP54" s="5"/>
      <c r="JPQ54" s="5"/>
      <c r="JPR54" s="5"/>
      <c r="JPS54" s="5"/>
      <c r="JPT54" s="5"/>
      <c r="JPU54" s="5"/>
      <c r="JPV54" s="5"/>
      <c r="JPW54" s="5"/>
      <c r="JPX54" s="5"/>
      <c r="JPY54" s="5"/>
      <c r="JPZ54" s="5"/>
      <c r="JQA54" s="5"/>
      <c r="JQB54" s="5"/>
      <c r="JQC54" s="5"/>
      <c r="JQD54" s="5"/>
      <c r="JQE54" s="5"/>
      <c r="JQF54" s="5"/>
      <c r="JQG54" s="5"/>
      <c r="JQH54" s="5"/>
      <c r="JQI54" s="5"/>
      <c r="JQJ54" s="5"/>
      <c r="JQK54" s="5"/>
      <c r="JQL54" s="5"/>
      <c r="JQM54" s="5"/>
      <c r="JQN54" s="5"/>
      <c r="JQO54" s="5"/>
      <c r="JQP54" s="5"/>
      <c r="JQQ54" s="5"/>
      <c r="JQR54" s="5"/>
      <c r="JQS54" s="5"/>
      <c r="JQT54" s="5"/>
      <c r="JQU54" s="5"/>
      <c r="JQV54" s="5"/>
      <c r="JQW54" s="5"/>
      <c r="JQX54" s="5"/>
      <c r="JQY54" s="5"/>
      <c r="JQZ54" s="5"/>
      <c r="JRA54" s="5"/>
      <c r="JRB54" s="5"/>
      <c r="JRC54" s="5"/>
      <c r="JRD54" s="5"/>
      <c r="JRE54" s="5"/>
      <c r="JRF54" s="5"/>
      <c r="JRG54" s="5"/>
      <c r="JRH54" s="5"/>
      <c r="JRI54" s="5"/>
      <c r="JRJ54" s="5"/>
      <c r="JRK54" s="5"/>
      <c r="JRL54" s="5"/>
      <c r="JRM54" s="5"/>
      <c r="JRN54" s="5"/>
      <c r="JRO54" s="5"/>
      <c r="JRP54" s="5"/>
      <c r="JRQ54" s="5"/>
      <c r="JRR54" s="5"/>
      <c r="JRS54" s="5"/>
      <c r="JRT54" s="5"/>
      <c r="JRU54" s="5"/>
      <c r="JRV54" s="5"/>
      <c r="JRW54" s="5"/>
      <c r="JRX54" s="5"/>
      <c r="JRY54" s="5"/>
      <c r="JRZ54" s="5"/>
      <c r="JSA54" s="5"/>
      <c r="JSB54" s="5"/>
      <c r="JSC54" s="5"/>
      <c r="JSD54" s="5"/>
      <c r="JSE54" s="5"/>
      <c r="JSF54" s="5"/>
      <c r="JSG54" s="5"/>
      <c r="JSH54" s="5"/>
      <c r="JSI54" s="5"/>
      <c r="JSJ54" s="5"/>
      <c r="JSK54" s="5"/>
      <c r="JSL54" s="5"/>
      <c r="JSM54" s="5"/>
      <c r="JSN54" s="5"/>
      <c r="JSO54" s="5"/>
      <c r="JSP54" s="5"/>
      <c r="JSQ54" s="5"/>
      <c r="JSR54" s="5"/>
      <c r="JSS54" s="5"/>
      <c r="JST54" s="5"/>
      <c r="JSU54" s="5"/>
      <c r="JSV54" s="5"/>
      <c r="JSW54" s="5"/>
      <c r="JSX54" s="5"/>
      <c r="JSY54" s="5"/>
      <c r="JSZ54" s="5"/>
      <c r="JTA54" s="5"/>
      <c r="JTB54" s="5"/>
      <c r="JTC54" s="5"/>
      <c r="JTD54" s="5"/>
      <c r="JTE54" s="5"/>
      <c r="JTF54" s="5"/>
      <c r="JTG54" s="5"/>
      <c r="JTH54" s="5"/>
      <c r="JTI54" s="5"/>
      <c r="JTJ54" s="5"/>
      <c r="JTK54" s="5"/>
      <c r="JTL54" s="5"/>
      <c r="JTM54" s="5"/>
      <c r="JTN54" s="5"/>
      <c r="JTO54" s="5"/>
      <c r="JTP54" s="5"/>
      <c r="JTQ54" s="5"/>
      <c r="JTR54" s="5"/>
      <c r="JTS54" s="5"/>
      <c r="JTT54" s="5"/>
      <c r="JTU54" s="5"/>
      <c r="JTV54" s="5"/>
      <c r="JTW54" s="5"/>
      <c r="JTX54" s="5"/>
      <c r="JTY54" s="5"/>
      <c r="JTZ54" s="5"/>
      <c r="JUA54" s="5"/>
      <c r="JUB54" s="5"/>
      <c r="JUC54" s="5"/>
      <c r="JUD54" s="5"/>
      <c r="JUE54" s="5"/>
      <c r="JUF54" s="5"/>
      <c r="JUG54" s="5"/>
      <c r="JUH54" s="5"/>
      <c r="JUI54" s="5"/>
      <c r="JUJ54" s="5"/>
      <c r="JUK54" s="5"/>
      <c r="JUL54" s="5"/>
      <c r="JUM54" s="5"/>
      <c r="JUN54" s="5"/>
      <c r="JUO54" s="5"/>
      <c r="JUP54" s="5"/>
      <c r="JUQ54" s="5"/>
      <c r="JUR54" s="5"/>
      <c r="JUS54" s="5"/>
      <c r="JUT54" s="5"/>
      <c r="JUU54" s="5"/>
      <c r="JUV54" s="5"/>
      <c r="JUW54" s="5"/>
      <c r="JUX54" s="5"/>
      <c r="JUY54" s="5"/>
      <c r="JUZ54" s="5"/>
      <c r="JVA54" s="5"/>
      <c r="JVB54" s="5"/>
      <c r="JVC54" s="5"/>
      <c r="JVD54" s="5"/>
      <c r="JVE54" s="5"/>
      <c r="JVF54" s="5"/>
      <c r="JVG54" s="5"/>
      <c r="JVH54" s="5"/>
      <c r="JVI54" s="5"/>
      <c r="JVJ54" s="5"/>
      <c r="JVK54" s="5"/>
      <c r="JVL54" s="5"/>
      <c r="JVM54" s="5"/>
      <c r="JVN54" s="5"/>
      <c r="JVO54" s="5"/>
      <c r="JVP54" s="5"/>
      <c r="JVQ54" s="5"/>
      <c r="JVR54" s="5"/>
      <c r="JVS54" s="5"/>
      <c r="JVT54" s="5"/>
      <c r="JVU54" s="5"/>
      <c r="JVV54" s="5"/>
      <c r="JVW54" s="5"/>
      <c r="JVX54" s="5"/>
      <c r="JVY54" s="5"/>
      <c r="JVZ54" s="5"/>
      <c r="JWA54" s="5"/>
      <c r="JWB54" s="5"/>
      <c r="JWC54" s="5"/>
      <c r="JWD54" s="5"/>
      <c r="JWE54" s="5"/>
      <c r="JWF54" s="5"/>
      <c r="JWG54" s="5"/>
      <c r="JWH54" s="5"/>
      <c r="JWI54" s="5"/>
      <c r="JWJ54" s="5"/>
      <c r="JWK54" s="5"/>
      <c r="JWL54" s="5"/>
      <c r="JWM54" s="5"/>
      <c r="JWN54" s="5"/>
      <c r="JWO54" s="5"/>
      <c r="JWP54" s="5"/>
      <c r="JWQ54" s="5"/>
      <c r="JWR54" s="5"/>
      <c r="JWS54" s="5"/>
      <c r="JWT54" s="5"/>
      <c r="JWU54" s="5"/>
      <c r="JWV54" s="5"/>
      <c r="JWW54" s="5"/>
      <c r="JWX54" s="5"/>
      <c r="JWY54" s="5"/>
      <c r="JWZ54" s="5"/>
      <c r="JXA54" s="5"/>
      <c r="JXB54" s="5"/>
      <c r="JXC54" s="5"/>
      <c r="JXD54" s="5"/>
      <c r="JXE54" s="5"/>
      <c r="JXF54" s="5"/>
      <c r="JXG54" s="5"/>
      <c r="JXH54" s="5"/>
      <c r="JXI54" s="5"/>
      <c r="JXJ54" s="5"/>
      <c r="JXK54" s="5"/>
      <c r="JXL54" s="5"/>
      <c r="JXM54" s="5"/>
      <c r="JXN54" s="5"/>
      <c r="JXO54" s="5"/>
      <c r="JXP54" s="5"/>
      <c r="JXQ54" s="5"/>
      <c r="JXR54" s="5"/>
      <c r="JXS54" s="5"/>
      <c r="JXT54" s="5"/>
      <c r="JXU54" s="5"/>
      <c r="JXV54" s="5"/>
      <c r="JXW54" s="5"/>
      <c r="JXX54" s="5"/>
      <c r="JXY54" s="5"/>
      <c r="JXZ54" s="5"/>
      <c r="JYA54" s="5"/>
      <c r="JYB54" s="5"/>
      <c r="JYC54" s="5"/>
      <c r="JYD54" s="5"/>
      <c r="JYE54" s="5"/>
      <c r="JYF54" s="5"/>
      <c r="JYG54" s="5"/>
      <c r="JYH54" s="5"/>
      <c r="JYI54" s="5"/>
      <c r="JYJ54" s="5"/>
      <c r="JYK54" s="5"/>
      <c r="JYL54" s="5"/>
      <c r="JYM54" s="5"/>
      <c r="JYN54" s="5"/>
      <c r="JYO54" s="5"/>
      <c r="JYP54" s="5"/>
      <c r="JYQ54" s="5"/>
      <c r="JYR54" s="5"/>
      <c r="JYS54" s="5"/>
      <c r="JYT54" s="5"/>
      <c r="JYU54" s="5"/>
      <c r="JYV54" s="5"/>
      <c r="JYW54" s="5"/>
      <c r="JYX54" s="5"/>
      <c r="JYY54" s="5"/>
      <c r="JYZ54" s="5"/>
      <c r="JZA54" s="5"/>
      <c r="JZB54" s="5"/>
      <c r="JZC54" s="5"/>
      <c r="JZD54" s="5"/>
      <c r="JZE54" s="5"/>
      <c r="JZF54" s="5"/>
      <c r="JZG54" s="5"/>
      <c r="JZH54" s="5"/>
      <c r="JZI54" s="5"/>
      <c r="JZJ54" s="5"/>
      <c r="JZK54" s="5"/>
      <c r="JZL54" s="5"/>
      <c r="JZM54" s="5"/>
      <c r="JZN54" s="5"/>
      <c r="JZO54" s="5"/>
      <c r="JZP54" s="5"/>
      <c r="JZQ54" s="5"/>
      <c r="JZR54" s="5"/>
      <c r="JZS54" s="5"/>
      <c r="JZT54" s="5"/>
      <c r="JZU54" s="5"/>
      <c r="JZV54" s="5"/>
      <c r="JZW54" s="5"/>
      <c r="JZX54" s="5"/>
      <c r="JZY54" s="5"/>
      <c r="JZZ54" s="5"/>
      <c r="KAA54" s="5"/>
      <c r="KAB54" s="5"/>
      <c r="KAC54" s="5"/>
      <c r="KAD54" s="5"/>
      <c r="KAE54" s="5"/>
      <c r="KAF54" s="5"/>
      <c r="KAG54" s="5"/>
      <c r="KAH54" s="5"/>
      <c r="KAI54" s="5"/>
      <c r="KAJ54" s="5"/>
      <c r="KAK54" s="5"/>
      <c r="KAL54" s="5"/>
      <c r="KAM54" s="5"/>
      <c r="KAN54" s="5"/>
      <c r="KAO54" s="5"/>
      <c r="KAP54" s="5"/>
      <c r="KAQ54" s="5"/>
      <c r="KAR54" s="5"/>
      <c r="KAS54" s="5"/>
      <c r="KAT54" s="5"/>
      <c r="KAU54" s="5"/>
      <c r="KAV54" s="5"/>
      <c r="KAW54" s="5"/>
      <c r="KAX54" s="5"/>
      <c r="KAY54" s="5"/>
      <c r="KAZ54" s="5"/>
      <c r="KBA54" s="5"/>
      <c r="KBB54" s="5"/>
      <c r="KBC54" s="5"/>
      <c r="KBD54" s="5"/>
      <c r="KBE54" s="5"/>
      <c r="KBF54" s="5"/>
      <c r="KBG54" s="5"/>
      <c r="KBH54" s="5"/>
      <c r="KBI54" s="5"/>
      <c r="KBJ54" s="5"/>
      <c r="KBK54" s="5"/>
      <c r="KBL54" s="5"/>
      <c r="KBM54" s="5"/>
      <c r="KBN54" s="5"/>
      <c r="KBO54" s="5"/>
      <c r="KBP54" s="5"/>
      <c r="KBQ54" s="5"/>
      <c r="KBR54" s="5"/>
      <c r="KBS54" s="5"/>
      <c r="KBT54" s="5"/>
      <c r="KBU54" s="5"/>
      <c r="KBV54" s="5"/>
      <c r="KBW54" s="5"/>
      <c r="KBX54" s="5"/>
      <c r="KBY54" s="5"/>
      <c r="KBZ54" s="5"/>
      <c r="KCA54" s="5"/>
      <c r="KCB54" s="5"/>
      <c r="KCC54" s="5"/>
      <c r="KCD54" s="5"/>
      <c r="KCE54" s="5"/>
      <c r="KCF54" s="5"/>
      <c r="KCG54" s="5"/>
      <c r="KCH54" s="5"/>
      <c r="KCI54" s="5"/>
      <c r="KCJ54" s="5"/>
      <c r="KCK54" s="5"/>
      <c r="KCL54" s="5"/>
      <c r="KCM54" s="5"/>
      <c r="KCN54" s="5"/>
      <c r="KCO54" s="5"/>
      <c r="KCP54" s="5"/>
      <c r="KCQ54" s="5"/>
      <c r="KCR54" s="5"/>
      <c r="KCS54" s="5"/>
      <c r="KCT54" s="5"/>
      <c r="KCU54" s="5"/>
      <c r="KCV54" s="5"/>
      <c r="KCW54" s="5"/>
      <c r="KCX54" s="5"/>
      <c r="KCY54" s="5"/>
      <c r="KCZ54" s="5"/>
      <c r="KDA54" s="5"/>
      <c r="KDB54" s="5"/>
      <c r="KDC54" s="5"/>
      <c r="KDD54" s="5"/>
      <c r="KDE54" s="5"/>
      <c r="KDF54" s="5"/>
      <c r="KDG54" s="5"/>
      <c r="KDH54" s="5"/>
      <c r="KDI54" s="5"/>
      <c r="KDJ54" s="5"/>
      <c r="KDK54" s="5"/>
      <c r="KDL54" s="5"/>
      <c r="KDM54" s="5"/>
      <c r="KDN54" s="5"/>
      <c r="KDO54" s="5"/>
      <c r="KDP54" s="5"/>
      <c r="KDQ54" s="5"/>
      <c r="KDR54" s="5"/>
      <c r="KDS54" s="5"/>
      <c r="KDT54" s="5"/>
      <c r="KDU54" s="5"/>
      <c r="KDV54" s="5"/>
      <c r="KDW54" s="5"/>
      <c r="KDX54" s="5"/>
      <c r="KDY54" s="5"/>
      <c r="KDZ54" s="5"/>
      <c r="KEA54" s="5"/>
      <c r="KEB54" s="5"/>
      <c r="KEC54" s="5"/>
      <c r="KED54" s="5"/>
      <c r="KEE54" s="5"/>
      <c r="KEF54" s="5"/>
      <c r="KEG54" s="5"/>
      <c r="KEH54" s="5"/>
      <c r="KEI54" s="5"/>
      <c r="KEJ54" s="5"/>
      <c r="KEK54" s="5"/>
      <c r="KEL54" s="5"/>
      <c r="KEM54" s="5"/>
      <c r="KEN54" s="5"/>
      <c r="KEO54" s="5"/>
      <c r="KEP54" s="5"/>
      <c r="KEQ54" s="5"/>
      <c r="KER54" s="5"/>
      <c r="KES54" s="5"/>
      <c r="KET54" s="5"/>
      <c r="KEU54" s="5"/>
      <c r="KEV54" s="5"/>
      <c r="KEW54" s="5"/>
      <c r="KEX54" s="5"/>
      <c r="KEY54" s="5"/>
      <c r="KEZ54" s="5"/>
      <c r="KFA54" s="5"/>
      <c r="KFB54" s="5"/>
      <c r="KFC54" s="5"/>
      <c r="KFD54" s="5"/>
      <c r="KFE54" s="5"/>
      <c r="KFF54" s="5"/>
      <c r="KFG54" s="5"/>
      <c r="KFH54" s="5"/>
      <c r="KFI54" s="5"/>
      <c r="KFJ54" s="5"/>
      <c r="KFK54" s="5"/>
      <c r="KFL54" s="5"/>
      <c r="KFM54" s="5"/>
      <c r="KFN54" s="5"/>
      <c r="KFO54" s="5"/>
      <c r="KFP54" s="5"/>
      <c r="KFQ54" s="5"/>
      <c r="KFR54" s="5"/>
      <c r="KFS54" s="5"/>
      <c r="KFT54" s="5"/>
      <c r="KFU54" s="5"/>
      <c r="KFV54" s="5"/>
      <c r="KFW54" s="5"/>
      <c r="KFX54" s="5"/>
      <c r="KFY54" s="5"/>
      <c r="KFZ54" s="5"/>
      <c r="KGA54" s="5"/>
      <c r="KGB54" s="5"/>
      <c r="KGC54" s="5"/>
      <c r="KGD54" s="5"/>
      <c r="KGE54" s="5"/>
      <c r="KGF54" s="5"/>
      <c r="KGG54" s="5"/>
      <c r="KGH54" s="5"/>
      <c r="KGI54" s="5"/>
      <c r="KGJ54" s="5"/>
      <c r="KGK54" s="5"/>
      <c r="KGL54" s="5"/>
      <c r="KGM54" s="5"/>
      <c r="KGN54" s="5"/>
      <c r="KGO54" s="5"/>
      <c r="KGP54" s="5"/>
      <c r="KGQ54" s="5"/>
      <c r="KGR54" s="5"/>
      <c r="KGS54" s="5"/>
      <c r="KGT54" s="5"/>
      <c r="KGU54" s="5"/>
      <c r="KGV54" s="5"/>
      <c r="KGW54" s="5"/>
      <c r="KGX54" s="5"/>
      <c r="KGY54" s="5"/>
      <c r="KGZ54" s="5"/>
      <c r="KHA54" s="5"/>
      <c r="KHB54" s="5"/>
      <c r="KHC54" s="5"/>
      <c r="KHD54" s="5"/>
      <c r="KHE54" s="5"/>
      <c r="KHF54" s="5"/>
      <c r="KHG54" s="5"/>
      <c r="KHH54" s="5"/>
      <c r="KHI54" s="5"/>
      <c r="KHJ54" s="5"/>
      <c r="KHK54" s="5"/>
      <c r="KHL54" s="5"/>
      <c r="KHM54" s="5"/>
      <c r="KHN54" s="5"/>
      <c r="KHO54" s="5"/>
      <c r="KHP54" s="5"/>
      <c r="KHQ54" s="5"/>
      <c r="KHR54" s="5"/>
      <c r="KHS54" s="5"/>
      <c r="KHT54" s="5"/>
      <c r="KHU54" s="5"/>
      <c r="KHV54" s="5"/>
      <c r="KHW54" s="5"/>
      <c r="KHX54" s="5"/>
      <c r="KHY54" s="5"/>
      <c r="KHZ54" s="5"/>
      <c r="KIA54" s="5"/>
      <c r="KIB54" s="5"/>
      <c r="KIC54" s="5"/>
      <c r="KID54" s="5"/>
      <c r="KIE54" s="5"/>
      <c r="KIF54" s="5"/>
      <c r="KIG54" s="5"/>
      <c r="KIH54" s="5"/>
      <c r="KII54" s="5"/>
      <c r="KIJ54" s="5"/>
      <c r="KIK54" s="5"/>
      <c r="KIL54" s="5"/>
      <c r="KIM54" s="5"/>
      <c r="KIN54" s="5"/>
      <c r="KIO54" s="5"/>
      <c r="KIP54" s="5"/>
      <c r="KIQ54" s="5"/>
      <c r="KIR54" s="5"/>
      <c r="KIS54" s="5"/>
      <c r="KIT54" s="5"/>
      <c r="KIU54" s="5"/>
      <c r="KIV54" s="5"/>
      <c r="KIW54" s="5"/>
      <c r="KIX54" s="5"/>
      <c r="KIY54" s="5"/>
      <c r="KIZ54" s="5"/>
      <c r="KJA54" s="5"/>
      <c r="KJB54" s="5"/>
      <c r="KJC54" s="5"/>
      <c r="KJD54" s="5"/>
      <c r="KJE54" s="5"/>
      <c r="KJF54" s="5"/>
      <c r="KJG54" s="5"/>
      <c r="KJH54" s="5"/>
      <c r="KJI54" s="5"/>
      <c r="KJJ54" s="5"/>
      <c r="KJK54" s="5"/>
      <c r="KJL54" s="5"/>
      <c r="KJM54" s="5"/>
      <c r="KJN54" s="5"/>
      <c r="KJO54" s="5"/>
      <c r="KJP54" s="5"/>
      <c r="KJQ54" s="5"/>
      <c r="KJR54" s="5"/>
      <c r="KJS54" s="5"/>
      <c r="KJT54" s="5"/>
      <c r="KJU54" s="5"/>
      <c r="KJV54" s="5"/>
      <c r="KJW54" s="5"/>
      <c r="KJX54" s="5"/>
      <c r="KJY54" s="5"/>
      <c r="KJZ54" s="5"/>
      <c r="KKA54" s="5"/>
      <c r="KKB54" s="5"/>
      <c r="KKC54" s="5"/>
      <c r="KKD54" s="5"/>
      <c r="KKE54" s="5"/>
      <c r="KKF54" s="5"/>
      <c r="KKG54" s="5"/>
      <c r="KKH54" s="5"/>
      <c r="KKI54" s="5"/>
      <c r="KKJ54" s="5"/>
      <c r="KKK54" s="5"/>
      <c r="KKL54" s="5"/>
      <c r="KKM54" s="5"/>
      <c r="KKN54" s="5"/>
      <c r="KKO54" s="5"/>
      <c r="KKP54" s="5"/>
      <c r="KKQ54" s="5"/>
      <c r="KKR54" s="5"/>
      <c r="KKS54" s="5"/>
      <c r="KKT54" s="5"/>
      <c r="KKU54" s="5"/>
      <c r="KKV54" s="5"/>
      <c r="KKW54" s="5"/>
      <c r="KKX54" s="5"/>
      <c r="KKY54" s="5"/>
      <c r="KKZ54" s="5"/>
      <c r="KLA54" s="5"/>
      <c r="KLB54" s="5"/>
      <c r="KLC54" s="5"/>
      <c r="KLD54" s="5"/>
      <c r="KLE54" s="5"/>
      <c r="KLF54" s="5"/>
      <c r="KLG54" s="5"/>
      <c r="KLH54" s="5"/>
      <c r="KLI54" s="5"/>
      <c r="KLJ54" s="5"/>
      <c r="KLK54" s="5"/>
      <c r="KLL54" s="5"/>
      <c r="KLM54" s="5"/>
      <c r="KLN54" s="5"/>
      <c r="KLO54" s="5"/>
      <c r="KLP54" s="5"/>
      <c r="KLQ54" s="5"/>
      <c r="KLR54" s="5"/>
      <c r="KLS54" s="5"/>
      <c r="KLT54" s="5"/>
      <c r="KLU54" s="5"/>
      <c r="KLV54" s="5"/>
      <c r="KLW54" s="5"/>
      <c r="KLX54" s="5"/>
      <c r="KLY54" s="5"/>
      <c r="KLZ54" s="5"/>
      <c r="KMA54" s="5"/>
      <c r="KMB54" s="5"/>
      <c r="KMC54" s="5"/>
      <c r="KMD54" s="5"/>
      <c r="KME54" s="5"/>
      <c r="KMF54" s="5"/>
      <c r="KMG54" s="5"/>
      <c r="KMH54" s="5"/>
      <c r="KMI54" s="5"/>
      <c r="KMJ54" s="5"/>
      <c r="KMK54" s="5"/>
      <c r="KML54" s="5"/>
      <c r="KMM54" s="5"/>
      <c r="KMN54" s="5"/>
      <c r="KMO54" s="5"/>
      <c r="KMP54" s="5"/>
      <c r="KMQ54" s="5"/>
      <c r="KMR54" s="5"/>
      <c r="KMS54" s="5"/>
      <c r="KMT54" s="5"/>
      <c r="KMU54" s="5"/>
      <c r="KMV54" s="5"/>
      <c r="KMW54" s="5"/>
      <c r="KMX54" s="5"/>
      <c r="KMY54" s="5"/>
      <c r="KMZ54" s="5"/>
      <c r="KNA54" s="5"/>
      <c r="KNB54" s="5"/>
      <c r="KNC54" s="5"/>
      <c r="KND54" s="5"/>
      <c r="KNE54" s="5"/>
      <c r="KNF54" s="5"/>
      <c r="KNG54" s="5"/>
      <c r="KNH54" s="5"/>
      <c r="KNI54" s="5"/>
      <c r="KNJ54" s="5"/>
      <c r="KNK54" s="5"/>
      <c r="KNL54" s="5"/>
      <c r="KNM54" s="5"/>
      <c r="KNN54" s="5"/>
      <c r="KNO54" s="5"/>
      <c r="KNP54" s="5"/>
      <c r="KNQ54" s="5"/>
      <c r="KNR54" s="5"/>
      <c r="KNS54" s="5"/>
      <c r="KNT54" s="5"/>
      <c r="KNU54" s="5"/>
      <c r="KNV54" s="5"/>
      <c r="KNW54" s="5"/>
      <c r="KNX54" s="5"/>
      <c r="KNY54" s="5"/>
      <c r="KNZ54" s="5"/>
      <c r="KOA54" s="5"/>
      <c r="KOB54" s="5"/>
      <c r="KOC54" s="5"/>
      <c r="KOD54" s="5"/>
      <c r="KOE54" s="5"/>
      <c r="KOF54" s="5"/>
      <c r="KOG54" s="5"/>
      <c r="KOH54" s="5"/>
      <c r="KOI54" s="5"/>
      <c r="KOJ54" s="5"/>
      <c r="KOK54" s="5"/>
      <c r="KOL54" s="5"/>
      <c r="KOM54" s="5"/>
      <c r="KON54" s="5"/>
      <c r="KOO54" s="5"/>
      <c r="KOP54" s="5"/>
      <c r="KOQ54" s="5"/>
      <c r="KOR54" s="5"/>
      <c r="KOS54" s="5"/>
      <c r="KOT54" s="5"/>
      <c r="KOU54" s="5"/>
      <c r="KOV54" s="5"/>
      <c r="KOW54" s="5"/>
      <c r="KOX54" s="5"/>
      <c r="KOY54" s="5"/>
      <c r="KOZ54" s="5"/>
      <c r="KPA54" s="5"/>
      <c r="KPB54" s="5"/>
      <c r="KPC54" s="5"/>
      <c r="KPD54" s="5"/>
      <c r="KPE54" s="5"/>
      <c r="KPF54" s="5"/>
      <c r="KPG54" s="5"/>
      <c r="KPH54" s="5"/>
      <c r="KPI54" s="5"/>
      <c r="KPJ54" s="5"/>
      <c r="KPK54" s="5"/>
      <c r="KPL54" s="5"/>
      <c r="KPM54" s="5"/>
      <c r="KPN54" s="5"/>
      <c r="KPO54" s="5"/>
      <c r="KPP54" s="5"/>
      <c r="KPQ54" s="5"/>
      <c r="KPR54" s="5"/>
      <c r="KPS54" s="5"/>
      <c r="KPT54" s="5"/>
      <c r="KPU54" s="5"/>
      <c r="KPV54" s="5"/>
      <c r="KPW54" s="5"/>
      <c r="KPX54" s="5"/>
      <c r="KPY54" s="5"/>
      <c r="KPZ54" s="5"/>
      <c r="KQA54" s="5"/>
      <c r="KQB54" s="5"/>
      <c r="KQC54" s="5"/>
      <c r="KQD54" s="5"/>
      <c r="KQE54" s="5"/>
      <c r="KQF54" s="5"/>
      <c r="KQG54" s="5"/>
      <c r="KQH54" s="5"/>
      <c r="KQI54" s="5"/>
      <c r="KQJ54" s="5"/>
      <c r="KQK54" s="5"/>
      <c r="KQL54" s="5"/>
      <c r="KQM54" s="5"/>
      <c r="KQN54" s="5"/>
      <c r="KQO54" s="5"/>
      <c r="KQP54" s="5"/>
      <c r="KQQ54" s="5"/>
      <c r="KQR54" s="5"/>
      <c r="KQS54" s="5"/>
      <c r="KQT54" s="5"/>
      <c r="KQU54" s="5"/>
      <c r="KQV54" s="5"/>
      <c r="KQW54" s="5"/>
      <c r="KQX54" s="5"/>
      <c r="KQY54" s="5"/>
      <c r="KQZ54" s="5"/>
      <c r="KRA54" s="5"/>
      <c r="KRB54" s="5"/>
      <c r="KRC54" s="5"/>
      <c r="KRD54" s="5"/>
      <c r="KRE54" s="5"/>
      <c r="KRF54" s="5"/>
      <c r="KRG54" s="5"/>
      <c r="KRH54" s="5"/>
      <c r="KRI54" s="5"/>
      <c r="KRJ54" s="5"/>
      <c r="KRK54" s="5"/>
      <c r="KRL54" s="5"/>
      <c r="KRM54" s="5"/>
      <c r="KRN54" s="5"/>
      <c r="KRO54" s="5"/>
      <c r="KRP54" s="5"/>
      <c r="KRQ54" s="5"/>
      <c r="KRR54" s="5"/>
      <c r="KRS54" s="5"/>
      <c r="KRT54" s="5"/>
      <c r="KRU54" s="5"/>
      <c r="KRV54" s="5"/>
      <c r="KRW54" s="5"/>
      <c r="KRX54" s="5"/>
      <c r="KRY54" s="5"/>
      <c r="KRZ54" s="5"/>
      <c r="KSA54" s="5"/>
      <c r="KSB54" s="5"/>
      <c r="KSC54" s="5"/>
      <c r="KSD54" s="5"/>
      <c r="KSE54" s="5"/>
      <c r="KSF54" s="5"/>
      <c r="KSG54" s="5"/>
      <c r="KSH54" s="5"/>
      <c r="KSI54" s="5"/>
      <c r="KSJ54" s="5"/>
      <c r="KSK54" s="5"/>
      <c r="KSL54" s="5"/>
      <c r="KSM54" s="5"/>
      <c r="KSN54" s="5"/>
      <c r="KSO54" s="5"/>
      <c r="KSP54" s="5"/>
      <c r="KSQ54" s="5"/>
      <c r="KSR54" s="5"/>
      <c r="KSS54" s="5"/>
      <c r="KST54" s="5"/>
      <c r="KSU54" s="5"/>
      <c r="KSV54" s="5"/>
      <c r="KSW54" s="5"/>
      <c r="KSX54" s="5"/>
      <c r="KSY54" s="5"/>
      <c r="KSZ54" s="5"/>
      <c r="KTA54" s="5"/>
      <c r="KTB54" s="5"/>
      <c r="KTC54" s="5"/>
      <c r="KTD54" s="5"/>
      <c r="KTE54" s="5"/>
      <c r="KTF54" s="5"/>
      <c r="KTG54" s="5"/>
      <c r="KTH54" s="5"/>
      <c r="KTI54" s="5"/>
      <c r="KTJ54" s="5"/>
      <c r="KTK54" s="5"/>
      <c r="KTL54" s="5"/>
      <c r="KTM54" s="5"/>
      <c r="KTN54" s="5"/>
      <c r="KTO54" s="5"/>
      <c r="KTP54" s="5"/>
      <c r="KTQ54" s="5"/>
      <c r="KTR54" s="5"/>
      <c r="KTS54" s="5"/>
      <c r="KTT54" s="5"/>
      <c r="KTU54" s="5"/>
      <c r="KTV54" s="5"/>
      <c r="KTW54" s="5"/>
      <c r="KTX54" s="5"/>
      <c r="KTY54" s="5"/>
      <c r="KTZ54" s="5"/>
      <c r="KUA54" s="5"/>
      <c r="KUB54" s="5"/>
      <c r="KUC54" s="5"/>
      <c r="KUD54" s="5"/>
      <c r="KUE54" s="5"/>
      <c r="KUF54" s="5"/>
      <c r="KUG54" s="5"/>
      <c r="KUH54" s="5"/>
      <c r="KUI54" s="5"/>
      <c r="KUJ54" s="5"/>
      <c r="KUK54" s="5"/>
      <c r="KUL54" s="5"/>
      <c r="KUM54" s="5"/>
      <c r="KUN54" s="5"/>
      <c r="KUO54" s="5"/>
      <c r="KUP54" s="5"/>
      <c r="KUQ54" s="5"/>
      <c r="KUR54" s="5"/>
      <c r="KUS54" s="5"/>
      <c r="KUT54" s="5"/>
      <c r="KUU54" s="5"/>
      <c r="KUV54" s="5"/>
      <c r="KUW54" s="5"/>
      <c r="KUX54" s="5"/>
      <c r="KUY54" s="5"/>
      <c r="KUZ54" s="5"/>
      <c r="KVA54" s="5"/>
      <c r="KVB54" s="5"/>
      <c r="KVC54" s="5"/>
      <c r="KVD54" s="5"/>
      <c r="KVE54" s="5"/>
      <c r="KVF54" s="5"/>
      <c r="KVG54" s="5"/>
      <c r="KVH54" s="5"/>
      <c r="KVI54" s="5"/>
      <c r="KVJ54" s="5"/>
      <c r="KVK54" s="5"/>
      <c r="KVL54" s="5"/>
      <c r="KVM54" s="5"/>
      <c r="KVN54" s="5"/>
      <c r="KVO54" s="5"/>
      <c r="KVP54" s="5"/>
      <c r="KVQ54" s="5"/>
      <c r="KVR54" s="5"/>
      <c r="KVS54" s="5"/>
      <c r="KVT54" s="5"/>
      <c r="KVU54" s="5"/>
      <c r="KVV54" s="5"/>
      <c r="KVW54" s="5"/>
      <c r="KVX54" s="5"/>
      <c r="KVY54" s="5"/>
      <c r="KVZ54" s="5"/>
      <c r="KWA54" s="5"/>
      <c r="KWB54" s="5"/>
      <c r="KWC54" s="5"/>
      <c r="KWD54" s="5"/>
      <c r="KWE54" s="5"/>
      <c r="KWF54" s="5"/>
      <c r="KWG54" s="5"/>
      <c r="KWH54" s="5"/>
      <c r="KWI54" s="5"/>
      <c r="KWJ54" s="5"/>
      <c r="KWK54" s="5"/>
      <c r="KWL54" s="5"/>
      <c r="KWM54" s="5"/>
      <c r="KWN54" s="5"/>
      <c r="KWO54" s="5"/>
      <c r="KWP54" s="5"/>
      <c r="KWQ54" s="5"/>
      <c r="KWR54" s="5"/>
      <c r="KWS54" s="5"/>
      <c r="KWT54" s="5"/>
      <c r="KWU54" s="5"/>
      <c r="KWV54" s="5"/>
      <c r="KWW54" s="5"/>
      <c r="KWX54" s="5"/>
      <c r="KWY54" s="5"/>
      <c r="KWZ54" s="5"/>
      <c r="KXA54" s="5"/>
      <c r="KXB54" s="5"/>
      <c r="KXC54" s="5"/>
      <c r="KXD54" s="5"/>
      <c r="KXE54" s="5"/>
      <c r="KXF54" s="5"/>
      <c r="KXG54" s="5"/>
      <c r="KXH54" s="5"/>
      <c r="KXI54" s="5"/>
      <c r="KXJ54" s="5"/>
      <c r="KXK54" s="5"/>
      <c r="KXL54" s="5"/>
      <c r="KXM54" s="5"/>
      <c r="KXN54" s="5"/>
      <c r="KXO54" s="5"/>
      <c r="KXP54" s="5"/>
      <c r="KXQ54" s="5"/>
      <c r="KXR54" s="5"/>
      <c r="KXS54" s="5"/>
      <c r="KXT54" s="5"/>
      <c r="KXU54" s="5"/>
      <c r="KXV54" s="5"/>
      <c r="KXW54" s="5"/>
      <c r="KXX54" s="5"/>
      <c r="KXY54" s="5"/>
      <c r="KXZ54" s="5"/>
      <c r="KYA54" s="5"/>
      <c r="KYB54" s="5"/>
      <c r="KYC54" s="5"/>
      <c r="KYD54" s="5"/>
      <c r="KYE54" s="5"/>
      <c r="KYF54" s="5"/>
      <c r="KYG54" s="5"/>
      <c r="KYH54" s="5"/>
      <c r="KYI54" s="5"/>
      <c r="KYJ54" s="5"/>
      <c r="KYK54" s="5"/>
      <c r="KYL54" s="5"/>
      <c r="KYM54" s="5"/>
      <c r="KYN54" s="5"/>
      <c r="KYO54" s="5"/>
      <c r="KYP54" s="5"/>
      <c r="KYQ54" s="5"/>
      <c r="KYR54" s="5"/>
      <c r="KYS54" s="5"/>
      <c r="KYT54" s="5"/>
      <c r="KYU54" s="5"/>
      <c r="KYV54" s="5"/>
      <c r="KYW54" s="5"/>
      <c r="KYX54" s="5"/>
      <c r="KYY54" s="5"/>
      <c r="KYZ54" s="5"/>
      <c r="KZA54" s="5"/>
      <c r="KZB54" s="5"/>
      <c r="KZC54" s="5"/>
      <c r="KZD54" s="5"/>
      <c r="KZE54" s="5"/>
      <c r="KZF54" s="5"/>
      <c r="KZG54" s="5"/>
      <c r="KZH54" s="5"/>
      <c r="KZI54" s="5"/>
      <c r="KZJ54" s="5"/>
      <c r="KZK54" s="5"/>
      <c r="KZL54" s="5"/>
      <c r="KZM54" s="5"/>
      <c r="KZN54" s="5"/>
      <c r="KZO54" s="5"/>
      <c r="KZP54" s="5"/>
      <c r="KZQ54" s="5"/>
      <c r="KZR54" s="5"/>
      <c r="KZS54" s="5"/>
      <c r="KZT54" s="5"/>
      <c r="KZU54" s="5"/>
      <c r="KZV54" s="5"/>
      <c r="KZW54" s="5"/>
      <c r="KZX54" s="5"/>
      <c r="KZY54" s="5"/>
      <c r="KZZ54" s="5"/>
      <c r="LAA54" s="5"/>
      <c r="LAB54" s="5"/>
      <c r="LAC54" s="5"/>
      <c r="LAD54" s="5"/>
      <c r="LAE54" s="5"/>
      <c r="LAF54" s="5"/>
      <c r="LAG54" s="5"/>
      <c r="LAH54" s="5"/>
      <c r="LAI54" s="5"/>
      <c r="LAJ54" s="5"/>
      <c r="LAK54" s="5"/>
      <c r="LAL54" s="5"/>
      <c r="LAM54" s="5"/>
      <c r="LAN54" s="5"/>
      <c r="LAO54" s="5"/>
      <c r="LAP54" s="5"/>
      <c r="LAQ54" s="5"/>
      <c r="LAR54" s="5"/>
      <c r="LAS54" s="5"/>
      <c r="LAT54" s="5"/>
      <c r="LAU54" s="5"/>
      <c r="LAV54" s="5"/>
      <c r="LAW54" s="5"/>
      <c r="LAX54" s="5"/>
      <c r="LAY54" s="5"/>
      <c r="LAZ54" s="5"/>
      <c r="LBA54" s="5"/>
      <c r="LBB54" s="5"/>
      <c r="LBC54" s="5"/>
      <c r="LBD54" s="5"/>
      <c r="LBE54" s="5"/>
      <c r="LBF54" s="5"/>
      <c r="LBG54" s="5"/>
      <c r="LBH54" s="5"/>
      <c r="LBI54" s="5"/>
      <c r="LBJ54" s="5"/>
      <c r="LBK54" s="5"/>
      <c r="LBL54" s="5"/>
      <c r="LBM54" s="5"/>
      <c r="LBN54" s="5"/>
      <c r="LBO54" s="5"/>
      <c r="LBP54" s="5"/>
      <c r="LBQ54" s="5"/>
      <c r="LBR54" s="5"/>
      <c r="LBS54" s="5"/>
      <c r="LBT54" s="5"/>
      <c r="LBU54" s="5"/>
      <c r="LBV54" s="5"/>
      <c r="LBW54" s="5"/>
      <c r="LBX54" s="5"/>
      <c r="LBY54" s="5"/>
      <c r="LBZ54" s="5"/>
      <c r="LCA54" s="5"/>
      <c r="LCB54" s="5"/>
      <c r="LCC54" s="5"/>
      <c r="LCD54" s="5"/>
      <c r="LCE54" s="5"/>
      <c r="LCF54" s="5"/>
      <c r="LCG54" s="5"/>
      <c r="LCH54" s="5"/>
      <c r="LCI54" s="5"/>
      <c r="LCJ54" s="5"/>
      <c r="LCK54" s="5"/>
      <c r="LCL54" s="5"/>
      <c r="LCM54" s="5"/>
      <c r="LCN54" s="5"/>
      <c r="LCO54" s="5"/>
      <c r="LCP54" s="5"/>
      <c r="LCQ54" s="5"/>
      <c r="LCR54" s="5"/>
      <c r="LCS54" s="5"/>
      <c r="LCT54" s="5"/>
      <c r="LCU54" s="5"/>
      <c r="LCV54" s="5"/>
      <c r="LCW54" s="5"/>
      <c r="LCX54" s="5"/>
      <c r="LCY54" s="5"/>
      <c r="LCZ54" s="5"/>
      <c r="LDA54" s="5"/>
      <c r="LDB54" s="5"/>
      <c r="LDC54" s="5"/>
      <c r="LDD54" s="5"/>
      <c r="LDE54" s="5"/>
      <c r="LDF54" s="5"/>
      <c r="LDG54" s="5"/>
      <c r="LDH54" s="5"/>
      <c r="LDI54" s="5"/>
      <c r="LDJ54" s="5"/>
      <c r="LDK54" s="5"/>
      <c r="LDL54" s="5"/>
      <c r="LDM54" s="5"/>
      <c r="LDN54" s="5"/>
      <c r="LDO54" s="5"/>
      <c r="LDP54" s="5"/>
      <c r="LDQ54" s="5"/>
      <c r="LDR54" s="5"/>
      <c r="LDS54" s="5"/>
      <c r="LDT54" s="5"/>
      <c r="LDU54" s="5"/>
      <c r="LDV54" s="5"/>
      <c r="LDW54" s="5"/>
      <c r="LDX54" s="5"/>
      <c r="LDY54" s="5"/>
      <c r="LDZ54" s="5"/>
      <c r="LEA54" s="5"/>
      <c r="LEB54" s="5"/>
      <c r="LEC54" s="5"/>
      <c r="LED54" s="5"/>
      <c r="LEE54" s="5"/>
      <c r="LEF54" s="5"/>
      <c r="LEG54" s="5"/>
      <c r="LEH54" s="5"/>
      <c r="LEI54" s="5"/>
      <c r="LEJ54" s="5"/>
      <c r="LEK54" s="5"/>
      <c r="LEL54" s="5"/>
      <c r="LEM54" s="5"/>
      <c r="LEN54" s="5"/>
      <c r="LEO54" s="5"/>
      <c r="LEP54" s="5"/>
      <c r="LEQ54" s="5"/>
      <c r="LER54" s="5"/>
      <c r="LES54" s="5"/>
      <c r="LET54" s="5"/>
      <c r="LEU54" s="5"/>
      <c r="LEV54" s="5"/>
      <c r="LEW54" s="5"/>
      <c r="LEX54" s="5"/>
      <c r="LEY54" s="5"/>
      <c r="LEZ54" s="5"/>
      <c r="LFA54" s="5"/>
      <c r="LFB54" s="5"/>
      <c r="LFC54" s="5"/>
      <c r="LFD54" s="5"/>
      <c r="LFE54" s="5"/>
      <c r="LFF54" s="5"/>
      <c r="LFG54" s="5"/>
      <c r="LFH54" s="5"/>
      <c r="LFI54" s="5"/>
      <c r="LFJ54" s="5"/>
      <c r="LFK54" s="5"/>
      <c r="LFL54" s="5"/>
      <c r="LFM54" s="5"/>
      <c r="LFN54" s="5"/>
      <c r="LFO54" s="5"/>
      <c r="LFP54" s="5"/>
      <c r="LFQ54" s="5"/>
      <c r="LFR54" s="5"/>
      <c r="LFS54" s="5"/>
      <c r="LFT54" s="5"/>
      <c r="LFU54" s="5"/>
      <c r="LFV54" s="5"/>
      <c r="LFW54" s="5"/>
      <c r="LFX54" s="5"/>
      <c r="LFY54" s="5"/>
      <c r="LFZ54" s="5"/>
      <c r="LGA54" s="5"/>
      <c r="LGB54" s="5"/>
      <c r="LGC54" s="5"/>
      <c r="LGD54" s="5"/>
      <c r="LGE54" s="5"/>
      <c r="LGF54" s="5"/>
      <c r="LGG54" s="5"/>
      <c r="LGH54" s="5"/>
      <c r="LGI54" s="5"/>
      <c r="LGJ54" s="5"/>
      <c r="LGK54" s="5"/>
      <c r="LGL54" s="5"/>
      <c r="LGM54" s="5"/>
      <c r="LGN54" s="5"/>
      <c r="LGO54" s="5"/>
      <c r="LGP54" s="5"/>
      <c r="LGQ54" s="5"/>
      <c r="LGR54" s="5"/>
      <c r="LGS54" s="5"/>
      <c r="LGT54" s="5"/>
      <c r="LGU54" s="5"/>
      <c r="LGV54" s="5"/>
      <c r="LGW54" s="5"/>
      <c r="LGX54" s="5"/>
      <c r="LGY54" s="5"/>
      <c r="LGZ54" s="5"/>
      <c r="LHA54" s="5"/>
      <c r="LHB54" s="5"/>
      <c r="LHC54" s="5"/>
      <c r="LHD54" s="5"/>
      <c r="LHE54" s="5"/>
      <c r="LHF54" s="5"/>
      <c r="LHG54" s="5"/>
      <c r="LHH54" s="5"/>
      <c r="LHI54" s="5"/>
      <c r="LHJ54" s="5"/>
      <c r="LHK54" s="5"/>
      <c r="LHL54" s="5"/>
      <c r="LHM54" s="5"/>
      <c r="LHN54" s="5"/>
      <c r="LHO54" s="5"/>
      <c r="LHP54" s="5"/>
      <c r="LHQ54" s="5"/>
      <c r="LHR54" s="5"/>
      <c r="LHS54" s="5"/>
      <c r="LHT54" s="5"/>
      <c r="LHU54" s="5"/>
      <c r="LHV54" s="5"/>
      <c r="LHW54" s="5"/>
      <c r="LHX54" s="5"/>
      <c r="LHY54" s="5"/>
      <c r="LHZ54" s="5"/>
      <c r="LIA54" s="5"/>
      <c r="LIB54" s="5"/>
      <c r="LIC54" s="5"/>
      <c r="LID54" s="5"/>
      <c r="LIE54" s="5"/>
      <c r="LIF54" s="5"/>
      <c r="LIG54" s="5"/>
      <c r="LIH54" s="5"/>
      <c r="LII54" s="5"/>
      <c r="LIJ54" s="5"/>
      <c r="LIK54" s="5"/>
      <c r="LIL54" s="5"/>
      <c r="LIM54" s="5"/>
      <c r="LIN54" s="5"/>
      <c r="LIO54" s="5"/>
      <c r="LIP54" s="5"/>
      <c r="LIQ54" s="5"/>
      <c r="LIR54" s="5"/>
      <c r="LIS54" s="5"/>
      <c r="LIT54" s="5"/>
      <c r="LIU54" s="5"/>
      <c r="LIV54" s="5"/>
      <c r="LIW54" s="5"/>
      <c r="LIX54" s="5"/>
      <c r="LIY54" s="5"/>
      <c r="LIZ54" s="5"/>
      <c r="LJA54" s="5"/>
      <c r="LJB54" s="5"/>
      <c r="LJC54" s="5"/>
      <c r="LJD54" s="5"/>
      <c r="LJE54" s="5"/>
      <c r="LJF54" s="5"/>
      <c r="LJG54" s="5"/>
      <c r="LJH54" s="5"/>
      <c r="LJI54" s="5"/>
      <c r="LJJ54" s="5"/>
      <c r="LJK54" s="5"/>
      <c r="LJL54" s="5"/>
      <c r="LJM54" s="5"/>
      <c r="LJN54" s="5"/>
      <c r="LJO54" s="5"/>
      <c r="LJP54" s="5"/>
      <c r="LJQ54" s="5"/>
      <c r="LJR54" s="5"/>
      <c r="LJS54" s="5"/>
      <c r="LJT54" s="5"/>
      <c r="LJU54" s="5"/>
      <c r="LJV54" s="5"/>
      <c r="LJW54" s="5"/>
      <c r="LJX54" s="5"/>
      <c r="LJY54" s="5"/>
      <c r="LJZ54" s="5"/>
      <c r="LKA54" s="5"/>
      <c r="LKB54" s="5"/>
      <c r="LKC54" s="5"/>
      <c r="LKD54" s="5"/>
      <c r="LKE54" s="5"/>
      <c r="LKF54" s="5"/>
      <c r="LKG54" s="5"/>
      <c r="LKH54" s="5"/>
      <c r="LKI54" s="5"/>
      <c r="LKJ54" s="5"/>
      <c r="LKK54" s="5"/>
      <c r="LKL54" s="5"/>
      <c r="LKM54" s="5"/>
      <c r="LKN54" s="5"/>
      <c r="LKO54" s="5"/>
      <c r="LKP54" s="5"/>
      <c r="LKQ54" s="5"/>
      <c r="LKR54" s="5"/>
      <c r="LKS54" s="5"/>
      <c r="LKT54" s="5"/>
      <c r="LKU54" s="5"/>
      <c r="LKV54" s="5"/>
      <c r="LKW54" s="5"/>
      <c r="LKX54" s="5"/>
      <c r="LKY54" s="5"/>
      <c r="LKZ54" s="5"/>
      <c r="LLA54" s="5"/>
      <c r="LLB54" s="5"/>
      <c r="LLC54" s="5"/>
      <c r="LLD54" s="5"/>
      <c r="LLE54" s="5"/>
      <c r="LLF54" s="5"/>
      <c r="LLG54" s="5"/>
      <c r="LLH54" s="5"/>
      <c r="LLI54" s="5"/>
      <c r="LLJ54" s="5"/>
      <c r="LLK54" s="5"/>
      <c r="LLL54" s="5"/>
      <c r="LLM54" s="5"/>
      <c r="LLN54" s="5"/>
      <c r="LLO54" s="5"/>
      <c r="LLP54" s="5"/>
      <c r="LLQ54" s="5"/>
      <c r="LLR54" s="5"/>
      <c r="LLS54" s="5"/>
      <c r="LLT54" s="5"/>
      <c r="LLU54" s="5"/>
      <c r="LLV54" s="5"/>
      <c r="LLW54" s="5"/>
      <c r="LLX54" s="5"/>
      <c r="LLY54" s="5"/>
      <c r="LLZ54" s="5"/>
      <c r="LMA54" s="5"/>
      <c r="LMB54" s="5"/>
      <c r="LMC54" s="5"/>
      <c r="LMD54" s="5"/>
      <c r="LME54" s="5"/>
      <c r="LMF54" s="5"/>
      <c r="LMG54" s="5"/>
      <c r="LMH54" s="5"/>
      <c r="LMI54" s="5"/>
      <c r="LMJ54" s="5"/>
      <c r="LMK54" s="5"/>
      <c r="LML54" s="5"/>
      <c r="LMM54" s="5"/>
      <c r="LMN54" s="5"/>
      <c r="LMO54" s="5"/>
      <c r="LMP54" s="5"/>
      <c r="LMQ54" s="5"/>
      <c r="LMR54" s="5"/>
      <c r="LMS54" s="5"/>
      <c r="LMT54" s="5"/>
      <c r="LMU54" s="5"/>
      <c r="LMV54" s="5"/>
      <c r="LMW54" s="5"/>
      <c r="LMX54" s="5"/>
      <c r="LMY54" s="5"/>
      <c r="LMZ54" s="5"/>
      <c r="LNA54" s="5"/>
      <c r="LNB54" s="5"/>
      <c r="LNC54" s="5"/>
      <c r="LND54" s="5"/>
      <c r="LNE54" s="5"/>
      <c r="LNF54" s="5"/>
      <c r="LNG54" s="5"/>
      <c r="LNH54" s="5"/>
      <c r="LNI54" s="5"/>
      <c r="LNJ54" s="5"/>
      <c r="LNK54" s="5"/>
      <c r="LNL54" s="5"/>
      <c r="LNM54" s="5"/>
      <c r="LNN54" s="5"/>
      <c r="LNO54" s="5"/>
      <c r="LNP54" s="5"/>
      <c r="LNQ54" s="5"/>
      <c r="LNR54" s="5"/>
      <c r="LNS54" s="5"/>
      <c r="LNT54" s="5"/>
      <c r="LNU54" s="5"/>
      <c r="LNV54" s="5"/>
      <c r="LNW54" s="5"/>
      <c r="LNX54" s="5"/>
      <c r="LNY54" s="5"/>
      <c r="LNZ54" s="5"/>
      <c r="LOA54" s="5"/>
      <c r="LOB54" s="5"/>
      <c r="LOC54" s="5"/>
      <c r="LOD54" s="5"/>
      <c r="LOE54" s="5"/>
      <c r="LOF54" s="5"/>
      <c r="LOG54" s="5"/>
      <c r="LOH54" s="5"/>
      <c r="LOI54" s="5"/>
      <c r="LOJ54" s="5"/>
      <c r="LOK54" s="5"/>
      <c r="LOL54" s="5"/>
      <c r="LOM54" s="5"/>
      <c r="LON54" s="5"/>
      <c r="LOO54" s="5"/>
      <c r="LOP54" s="5"/>
      <c r="LOQ54" s="5"/>
      <c r="LOR54" s="5"/>
      <c r="LOS54" s="5"/>
      <c r="LOT54" s="5"/>
      <c r="LOU54" s="5"/>
      <c r="LOV54" s="5"/>
      <c r="LOW54" s="5"/>
      <c r="LOX54" s="5"/>
      <c r="LOY54" s="5"/>
      <c r="LOZ54" s="5"/>
      <c r="LPA54" s="5"/>
      <c r="LPB54" s="5"/>
      <c r="LPC54" s="5"/>
      <c r="LPD54" s="5"/>
      <c r="LPE54" s="5"/>
      <c r="LPF54" s="5"/>
      <c r="LPG54" s="5"/>
      <c r="LPH54" s="5"/>
      <c r="LPI54" s="5"/>
      <c r="LPJ54" s="5"/>
      <c r="LPK54" s="5"/>
      <c r="LPL54" s="5"/>
      <c r="LPM54" s="5"/>
      <c r="LPN54" s="5"/>
      <c r="LPO54" s="5"/>
      <c r="LPP54" s="5"/>
      <c r="LPQ54" s="5"/>
      <c r="LPR54" s="5"/>
      <c r="LPS54" s="5"/>
      <c r="LPT54" s="5"/>
      <c r="LPU54" s="5"/>
      <c r="LPV54" s="5"/>
      <c r="LPW54" s="5"/>
      <c r="LPX54" s="5"/>
      <c r="LPY54" s="5"/>
      <c r="LPZ54" s="5"/>
      <c r="LQA54" s="5"/>
      <c r="LQB54" s="5"/>
      <c r="LQC54" s="5"/>
      <c r="LQD54" s="5"/>
      <c r="LQE54" s="5"/>
      <c r="LQF54" s="5"/>
      <c r="LQG54" s="5"/>
      <c r="LQH54" s="5"/>
      <c r="LQI54" s="5"/>
      <c r="LQJ54" s="5"/>
      <c r="LQK54" s="5"/>
      <c r="LQL54" s="5"/>
      <c r="LQM54" s="5"/>
      <c r="LQN54" s="5"/>
      <c r="LQO54" s="5"/>
      <c r="LQP54" s="5"/>
      <c r="LQQ54" s="5"/>
      <c r="LQR54" s="5"/>
      <c r="LQS54" s="5"/>
      <c r="LQT54" s="5"/>
      <c r="LQU54" s="5"/>
      <c r="LQV54" s="5"/>
      <c r="LQW54" s="5"/>
      <c r="LQX54" s="5"/>
      <c r="LQY54" s="5"/>
      <c r="LQZ54" s="5"/>
      <c r="LRA54" s="5"/>
      <c r="LRB54" s="5"/>
      <c r="LRC54" s="5"/>
      <c r="LRD54" s="5"/>
      <c r="LRE54" s="5"/>
      <c r="LRF54" s="5"/>
      <c r="LRG54" s="5"/>
      <c r="LRH54" s="5"/>
      <c r="LRI54" s="5"/>
      <c r="LRJ54" s="5"/>
      <c r="LRK54" s="5"/>
      <c r="LRL54" s="5"/>
      <c r="LRM54" s="5"/>
      <c r="LRN54" s="5"/>
      <c r="LRO54" s="5"/>
      <c r="LRP54" s="5"/>
      <c r="LRQ54" s="5"/>
      <c r="LRR54" s="5"/>
      <c r="LRS54" s="5"/>
      <c r="LRT54" s="5"/>
      <c r="LRU54" s="5"/>
      <c r="LRV54" s="5"/>
      <c r="LRW54" s="5"/>
      <c r="LRX54" s="5"/>
      <c r="LRY54" s="5"/>
      <c r="LRZ54" s="5"/>
      <c r="LSA54" s="5"/>
      <c r="LSB54" s="5"/>
      <c r="LSC54" s="5"/>
      <c r="LSD54" s="5"/>
      <c r="LSE54" s="5"/>
      <c r="LSF54" s="5"/>
      <c r="LSG54" s="5"/>
      <c r="LSH54" s="5"/>
      <c r="LSI54" s="5"/>
      <c r="LSJ54" s="5"/>
      <c r="LSK54" s="5"/>
      <c r="LSL54" s="5"/>
      <c r="LSM54" s="5"/>
      <c r="LSN54" s="5"/>
      <c r="LSO54" s="5"/>
      <c r="LSP54" s="5"/>
      <c r="LSQ54" s="5"/>
      <c r="LSR54" s="5"/>
      <c r="LSS54" s="5"/>
      <c r="LST54" s="5"/>
      <c r="LSU54" s="5"/>
      <c r="LSV54" s="5"/>
      <c r="LSW54" s="5"/>
      <c r="LSX54" s="5"/>
      <c r="LSY54" s="5"/>
      <c r="LSZ54" s="5"/>
      <c r="LTA54" s="5"/>
      <c r="LTB54" s="5"/>
      <c r="LTC54" s="5"/>
      <c r="LTD54" s="5"/>
      <c r="LTE54" s="5"/>
      <c r="LTF54" s="5"/>
      <c r="LTG54" s="5"/>
      <c r="LTH54" s="5"/>
      <c r="LTI54" s="5"/>
      <c r="LTJ54" s="5"/>
      <c r="LTK54" s="5"/>
      <c r="LTL54" s="5"/>
      <c r="LTM54" s="5"/>
      <c r="LTN54" s="5"/>
      <c r="LTO54" s="5"/>
      <c r="LTP54" s="5"/>
      <c r="LTQ54" s="5"/>
      <c r="LTR54" s="5"/>
      <c r="LTS54" s="5"/>
      <c r="LTT54" s="5"/>
      <c r="LTU54" s="5"/>
      <c r="LTV54" s="5"/>
      <c r="LTW54" s="5"/>
      <c r="LTX54" s="5"/>
      <c r="LTY54" s="5"/>
      <c r="LTZ54" s="5"/>
      <c r="LUA54" s="5"/>
      <c r="LUB54" s="5"/>
      <c r="LUC54" s="5"/>
      <c r="LUD54" s="5"/>
      <c r="LUE54" s="5"/>
      <c r="LUF54" s="5"/>
      <c r="LUG54" s="5"/>
      <c r="LUH54" s="5"/>
      <c r="LUI54" s="5"/>
      <c r="LUJ54" s="5"/>
      <c r="LUK54" s="5"/>
      <c r="LUL54" s="5"/>
      <c r="LUM54" s="5"/>
      <c r="LUN54" s="5"/>
      <c r="LUO54" s="5"/>
      <c r="LUP54" s="5"/>
      <c r="LUQ54" s="5"/>
      <c r="LUR54" s="5"/>
      <c r="LUS54" s="5"/>
      <c r="LUT54" s="5"/>
      <c r="LUU54" s="5"/>
      <c r="LUV54" s="5"/>
      <c r="LUW54" s="5"/>
      <c r="LUX54" s="5"/>
      <c r="LUY54" s="5"/>
      <c r="LUZ54" s="5"/>
      <c r="LVA54" s="5"/>
      <c r="LVB54" s="5"/>
      <c r="LVC54" s="5"/>
      <c r="LVD54" s="5"/>
      <c r="LVE54" s="5"/>
      <c r="LVF54" s="5"/>
      <c r="LVG54" s="5"/>
      <c r="LVH54" s="5"/>
      <c r="LVI54" s="5"/>
      <c r="LVJ54" s="5"/>
      <c r="LVK54" s="5"/>
      <c r="LVL54" s="5"/>
      <c r="LVM54" s="5"/>
      <c r="LVN54" s="5"/>
      <c r="LVO54" s="5"/>
      <c r="LVP54" s="5"/>
      <c r="LVQ54" s="5"/>
      <c r="LVR54" s="5"/>
      <c r="LVS54" s="5"/>
      <c r="LVT54" s="5"/>
      <c r="LVU54" s="5"/>
      <c r="LVV54" s="5"/>
      <c r="LVW54" s="5"/>
      <c r="LVX54" s="5"/>
      <c r="LVY54" s="5"/>
      <c r="LVZ54" s="5"/>
      <c r="LWA54" s="5"/>
      <c r="LWB54" s="5"/>
      <c r="LWC54" s="5"/>
      <c r="LWD54" s="5"/>
      <c r="LWE54" s="5"/>
      <c r="LWF54" s="5"/>
      <c r="LWG54" s="5"/>
      <c r="LWH54" s="5"/>
      <c r="LWI54" s="5"/>
      <c r="LWJ54" s="5"/>
      <c r="LWK54" s="5"/>
      <c r="LWL54" s="5"/>
      <c r="LWM54" s="5"/>
      <c r="LWN54" s="5"/>
      <c r="LWO54" s="5"/>
      <c r="LWP54" s="5"/>
      <c r="LWQ54" s="5"/>
      <c r="LWR54" s="5"/>
      <c r="LWS54" s="5"/>
      <c r="LWT54" s="5"/>
      <c r="LWU54" s="5"/>
      <c r="LWV54" s="5"/>
      <c r="LWW54" s="5"/>
      <c r="LWX54" s="5"/>
      <c r="LWY54" s="5"/>
      <c r="LWZ54" s="5"/>
      <c r="LXA54" s="5"/>
      <c r="LXB54" s="5"/>
      <c r="LXC54" s="5"/>
      <c r="LXD54" s="5"/>
      <c r="LXE54" s="5"/>
      <c r="LXF54" s="5"/>
      <c r="LXG54" s="5"/>
      <c r="LXH54" s="5"/>
      <c r="LXI54" s="5"/>
      <c r="LXJ54" s="5"/>
      <c r="LXK54" s="5"/>
      <c r="LXL54" s="5"/>
      <c r="LXM54" s="5"/>
      <c r="LXN54" s="5"/>
      <c r="LXO54" s="5"/>
      <c r="LXP54" s="5"/>
      <c r="LXQ54" s="5"/>
      <c r="LXR54" s="5"/>
      <c r="LXS54" s="5"/>
      <c r="LXT54" s="5"/>
      <c r="LXU54" s="5"/>
      <c r="LXV54" s="5"/>
      <c r="LXW54" s="5"/>
      <c r="LXX54" s="5"/>
      <c r="LXY54" s="5"/>
      <c r="LXZ54" s="5"/>
      <c r="LYA54" s="5"/>
      <c r="LYB54" s="5"/>
      <c r="LYC54" s="5"/>
      <c r="LYD54" s="5"/>
      <c r="LYE54" s="5"/>
      <c r="LYF54" s="5"/>
      <c r="LYG54" s="5"/>
      <c r="LYH54" s="5"/>
      <c r="LYI54" s="5"/>
      <c r="LYJ54" s="5"/>
      <c r="LYK54" s="5"/>
      <c r="LYL54" s="5"/>
      <c r="LYM54" s="5"/>
      <c r="LYN54" s="5"/>
      <c r="LYO54" s="5"/>
      <c r="LYP54" s="5"/>
      <c r="LYQ54" s="5"/>
      <c r="LYR54" s="5"/>
      <c r="LYS54" s="5"/>
      <c r="LYT54" s="5"/>
      <c r="LYU54" s="5"/>
      <c r="LYV54" s="5"/>
      <c r="LYW54" s="5"/>
      <c r="LYX54" s="5"/>
      <c r="LYY54" s="5"/>
      <c r="LYZ54" s="5"/>
      <c r="LZA54" s="5"/>
      <c r="LZB54" s="5"/>
      <c r="LZC54" s="5"/>
      <c r="LZD54" s="5"/>
      <c r="LZE54" s="5"/>
      <c r="LZF54" s="5"/>
      <c r="LZG54" s="5"/>
      <c r="LZH54" s="5"/>
      <c r="LZI54" s="5"/>
      <c r="LZJ54" s="5"/>
      <c r="LZK54" s="5"/>
      <c r="LZL54" s="5"/>
      <c r="LZM54" s="5"/>
      <c r="LZN54" s="5"/>
      <c r="LZO54" s="5"/>
      <c r="LZP54" s="5"/>
      <c r="LZQ54" s="5"/>
      <c r="LZR54" s="5"/>
      <c r="LZS54" s="5"/>
      <c r="LZT54" s="5"/>
      <c r="LZU54" s="5"/>
      <c r="LZV54" s="5"/>
      <c r="LZW54" s="5"/>
      <c r="LZX54" s="5"/>
      <c r="LZY54" s="5"/>
      <c r="LZZ54" s="5"/>
      <c r="MAA54" s="5"/>
      <c r="MAB54" s="5"/>
      <c r="MAC54" s="5"/>
      <c r="MAD54" s="5"/>
      <c r="MAE54" s="5"/>
      <c r="MAF54" s="5"/>
      <c r="MAG54" s="5"/>
      <c r="MAH54" s="5"/>
      <c r="MAI54" s="5"/>
      <c r="MAJ54" s="5"/>
      <c r="MAK54" s="5"/>
      <c r="MAL54" s="5"/>
      <c r="MAM54" s="5"/>
      <c r="MAN54" s="5"/>
      <c r="MAO54" s="5"/>
      <c r="MAP54" s="5"/>
      <c r="MAQ54" s="5"/>
      <c r="MAR54" s="5"/>
      <c r="MAS54" s="5"/>
      <c r="MAT54" s="5"/>
      <c r="MAU54" s="5"/>
      <c r="MAV54" s="5"/>
      <c r="MAW54" s="5"/>
      <c r="MAX54" s="5"/>
      <c r="MAY54" s="5"/>
      <c r="MAZ54" s="5"/>
      <c r="MBA54" s="5"/>
      <c r="MBB54" s="5"/>
      <c r="MBC54" s="5"/>
      <c r="MBD54" s="5"/>
      <c r="MBE54" s="5"/>
      <c r="MBF54" s="5"/>
      <c r="MBG54" s="5"/>
      <c r="MBH54" s="5"/>
      <c r="MBI54" s="5"/>
      <c r="MBJ54" s="5"/>
      <c r="MBK54" s="5"/>
      <c r="MBL54" s="5"/>
      <c r="MBM54" s="5"/>
      <c r="MBN54" s="5"/>
      <c r="MBO54" s="5"/>
      <c r="MBP54" s="5"/>
      <c r="MBQ54" s="5"/>
      <c r="MBR54" s="5"/>
      <c r="MBS54" s="5"/>
      <c r="MBT54" s="5"/>
      <c r="MBU54" s="5"/>
      <c r="MBV54" s="5"/>
      <c r="MBW54" s="5"/>
      <c r="MBX54" s="5"/>
      <c r="MBY54" s="5"/>
      <c r="MBZ54" s="5"/>
      <c r="MCA54" s="5"/>
      <c r="MCB54" s="5"/>
      <c r="MCC54" s="5"/>
      <c r="MCD54" s="5"/>
      <c r="MCE54" s="5"/>
      <c r="MCF54" s="5"/>
      <c r="MCG54" s="5"/>
      <c r="MCH54" s="5"/>
      <c r="MCI54" s="5"/>
      <c r="MCJ54" s="5"/>
      <c r="MCK54" s="5"/>
      <c r="MCL54" s="5"/>
      <c r="MCM54" s="5"/>
      <c r="MCN54" s="5"/>
      <c r="MCO54" s="5"/>
      <c r="MCP54" s="5"/>
      <c r="MCQ54" s="5"/>
      <c r="MCR54" s="5"/>
      <c r="MCS54" s="5"/>
      <c r="MCT54" s="5"/>
      <c r="MCU54" s="5"/>
      <c r="MCV54" s="5"/>
      <c r="MCW54" s="5"/>
      <c r="MCX54" s="5"/>
      <c r="MCY54" s="5"/>
      <c r="MCZ54" s="5"/>
      <c r="MDA54" s="5"/>
      <c r="MDB54" s="5"/>
      <c r="MDC54" s="5"/>
      <c r="MDD54" s="5"/>
      <c r="MDE54" s="5"/>
      <c r="MDF54" s="5"/>
      <c r="MDG54" s="5"/>
      <c r="MDH54" s="5"/>
      <c r="MDI54" s="5"/>
      <c r="MDJ54" s="5"/>
      <c r="MDK54" s="5"/>
      <c r="MDL54" s="5"/>
      <c r="MDM54" s="5"/>
      <c r="MDN54" s="5"/>
      <c r="MDO54" s="5"/>
      <c r="MDP54" s="5"/>
      <c r="MDQ54" s="5"/>
      <c r="MDR54" s="5"/>
      <c r="MDS54" s="5"/>
      <c r="MDT54" s="5"/>
      <c r="MDU54" s="5"/>
      <c r="MDV54" s="5"/>
      <c r="MDW54" s="5"/>
      <c r="MDX54" s="5"/>
      <c r="MDY54" s="5"/>
      <c r="MDZ54" s="5"/>
      <c r="MEA54" s="5"/>
      <c r="MEB54" s="5"/>
      <c r="MEC54" s="5"/>
      <c r="MED54" s="5"/>
      <c r="MEE54" s="5"/>
      <c r="MEF54" s="5"/>
      <c r="MEG54" s="5"/>
      <c r="MEH54" s="5"/>
      <c r="MEI54" s="5"/>
      <c r="MEJ54" s="5"/>
      <c r="MEK54" s="5"/>
      <c r="MEL54" s="5"/>
      <c r="MEM54" s="5"/>
      <c r="MEN54" s="5"/>
      <c r="MEO54" s="5"/>
      <c r="MEP54" s="5"/>
      <c r="MEQ54" s="5"/>
      <c r="MER54" s="5"/>
      <c r="MES54" s="5"/>
      <c r="MET54" s="5"/>
      <c r="MEU54" s="5"/>
      <c r="MEV54" s="5"/>
      <c r="MEW54" s="5"/>
      <c r="MEX54" s="5"/>
      <c r="MEY54" s="5"/>
      <c r="MEZ54" s="5"/>
      <c r="MFA54" s="5"/>
      <c r="MFB54" s="5"/>
      <c r="MFC54" s="5"/>
      <c r="MFD54" s="5"/>
      <c r="MFE54" s="5"/>
      <c r="MFF54" s="5"/>
      <c r="MFG54" s="5"/>
      <c r="MFH54" s="5"/>
      <c r="MFI54" s="5"/>
      <c r="MFJ54" s="5"/>
      <c r="MFK54" s="5"/>
      <c r="MFL54" s="5"/>
      <c r="MFM54" s="5"/>
      <c r="MFN54" s="5"/>
      <c r="MFO54" s="5"/>
      <c r="MFP54" s="5"/>
      <c r="MFQ54" s="5"/>
      <c r="MFR54" s="5"/>
      <c r="MFS54" s="5"/>
      <c r="MFT54" s="5"/>
      <c r="MFU54" s="5"/>
      <c r="MFV54" s="5"/>
      <c r="MFW54" s="5"/>
      <c r="MFX54" s="5"/>
      <c r="MFY54" s="5"/>
      <c r="MFZ54" s="5"/>
      <c r="MGA54" s="5"/>
      <c r="MGB54" s="5"/>
      <c r="MGC54" s="5"/>
      <c r="MGD54" s="5"/>
      <c r="MGE54" s="5"/>
      <c r="MGF54" s="5"/>
      <c r="MGG54" s="5"/>
      <c r="MGH54" s="5"/>
      <c r="MGI54" s="5"/>
      <c r="MGJ54" s="5"/>
      <c r="MGK54" s="5"/>
      <c r="MGL54" s="5"/>
      <c r="MGM54" s="5"/>
      <c r="MGN54" s="5"/>
      <c r="MGO54" s="5"/>
      <c r="MGP54" s="5"/>
      <c r="MGQ54" s="5"/>
      <c r="MGR54" s="5"/>
      <c r="MGS54" s="5"/>
      <c r="MGT54" s="5"/>
      <c r="MGU54" s="5"/>
      <c r="MGV54" s="5"/>
      <c r="MGW54" s="5"/>
      <c r="MGX54" s="5"/>
      <c r="MGY54" s="5"/>
      <c r="MGZ54" s="5"/>
      <c r="MHA54" s="5"/>
      <c r="MHB54" s="5"/>
      <c r="MHC54" s="5"/>
      <c r="MHD54" s="5"/>
      <c r="MHE54" s="5"/>
      <c r="MHF54" s="5"/>
      <c r="MHG54" s="5"/>
      <c r="MHH54" s="5"/>
      <c r="MHI54" s="5"/>
      <c r="MHJ54" s="5"/>
      <c r="MHK54" s="5"/>
      <c r="MHL54" s="5"/>
      <c r="MHM54" s="5"/>
      <c r="MHN54" s="5"/>
      <c r="MHO54" s="5"/>
      <c r="MHP54" s="5"/>
      <c r="MHQ54" s="5"/>
      <c r="MHR54" s="5"/>
      <c r="MHS54" s="5"/>
      <c r="MHT54" s="5"/>
      <c r="MHU54" s="5"/>
      <c r="MHV54" s="5"/>
      <c r="MHW54" s="5"/>
      <c r="MHX54" s="5"/>
      <c r="MHY54" s="5"/>
      <c r="MHZ54" s="5"/>
      <c r="MIA54" s="5"/>
      <c r="MIB54" s="5"/>
      <c r="MIC54" s="5"/>
      <c r="MID54" s="5"/>
      <c r="MIE54" s="5"/>
      <c r="MIF54" s="5"/>
      <c r="MIG54" s="5"/>
      <c r="MIH54" s="5"/>
      <c r="MII54" s="5"/>
      <c r="MIJ54" s="5"/>
      <c r="MIK54" s="5"/>
      <c r="MIL54" s="5"/>
      <c r="MIM54" s="5"/>
      <c r="MIN54" s="5"/>
      <c r="MIO54" s="5"/>
      <c r="MIP54" s="5"/>
      <c r="MIQ54" s="5"/>
      <c r="MIR54" s="5"/>
      <c r="MIS54" s="5"/>
      <c r="MIT54" s="5"/>
      <c r="MIU54" s="5"/>
      <c r="MIV54" s="5"/>
      <c r="MIW54" s="5"/>
      <c r="MIX54" s="5"/>
      <c r="MIY54" s="5"/>
      <c r="MIZ54" s="5"/>
      <c r="MJA54" s="5"/>
      <c r="MJB54" s="5"/>
      <c r="MJC54" s="5"/>
      <c r="MJD54" s="5"/>
      <c r="MJE54" s="5"/>
      <c r="MJF54" s="5"/>
      <c r="MJG54" s="5"/>
      <c r="MJH54" s="5"/>
      <c r="MJI54" s="5"/>
      <c r="MJJ54" s="5"/>
      <c r="MJK54" s="5"/>
      <c r="MJL54" s="5"/>
      <c r="MJM54" s="5"/>
      <c r="MJN54" s="5"/>
      <c r="MJO54" s="5"/>
      <c r="MJP54" s="5"/>
      <c r="MJQ54" s="5"/>
      <c r="MJR54" s="5"/>
      <c r="MJS54" s="5"/>
      <c r="MJT54" s="5"/>
      <c r="MJU54" s="5"/>
      <c r="MJV54" s="5"/>
      <c r="MJW54" s="5"/>
      <c r="MJX54" s="5"/>
      <c r="MJY54" s="5"/>
      <c r="MJZ54" s="5"/>
      <c r="MKA54" s="5"/>
      <c r="MKB54" s="5"/>
      <c r="MKC54" s="5"/>
      <c r="MKD54" s="5"/>
      <c r="MKE54" s="5"/>
      <c r="MKF54" s="5"/>
      <c r="MKG54" s="5"/>
      <c r="MKH54" s="5"/>
      <c r="MKI54" s="5"/>
      <c r="MKJ54" s="5"/>
      <c r="MKK54" s="5"/>
      <c r="MKL54" s="5"/>
      <c r="MKM54" s="5"/>
      <c r="MKN54" s="5"/>
      <c r="MKO54" s="5"/>
      <c r="MKP54" s="5"/>
      <c r="MKQ54" s="5"/>
      <c r="MKR54" s="5"/>
      <c r="MKS54" s="5"/>
      <c r="MKT54" s="5"/>
      <c r="MKU54" s="5"/>
      <c r="MKV54" s="5"/>
      <c r="MKW54" s="5"/>
      <c r="MKX54" s="5"/>
      <c r="MKY54" s="5"/>
      <c r="MKZ54" s="5"/>
      <c r="MLA54" s="5"/>
      <c r="MLB54" s="5"/>
      <c r="MLC54" s="5"/>
      <c r="MLD54" s="5"/>
      <c r="MLE54" s="5"/>
      <c r="MLF54" s="5"/>
      <c r="MLG54" s="5"/>
      <c r="MLH54" s="5"/>
      <c r="MLI54" s="5"/>
      <c r="MLJ54" s="5"/>
      <c r="MLK54" s="5"/>
      <c r="MLL54" s="5"/>
      <c r="MLM54" s="5"/>
      <c r="MLN54" s="5"/>
      <c r="MLO54" s="5"/>
      <c r="MLP54" s="5"/>
      <c r="MLQ54" s="5"/>
      <c r="MLR54" s="5"/>
      <c r="MLS54" s="5"/>
      <c r="MLT54" s="5"/>
      <c r="MLU54" s="5"/>
      <c r="MLV54" s="5"/>
      <c r="MLW54" s="5"/>
      <c r="MLX54" s="5"/>
      <c r="MLY54" s="5"/>
      <c r="MLZ54" s="5"/>
      <c r="MMA54" s="5"/>
      <c r="MMB54" s="5"/>
      <c r="MMC54" s="5"/>
      <c r="MMD54" s="5"/>
      <c r="MME54" s="5"/>
      <c r="MMF54" s="5"/>
      <c r="MMG54" s="5"/>
      <c r="MMH54" s="5"/>
      <c r="MMI54" s="5"/>
      <c r="MMJ54" s="5"/>
      <c r="MMK54" s="5"/>
      <c r="MML54" s="5"/>
      <c r="MMM54" s="5"/>
      <c r="MMN54" s="5"/>
      <c r="MMO54" s="5"/>
      <c r="MMP54" s="5"/>
      <c r="MMQ54" s="5"/>
      <c r="MMR54" s="5"/>
      <c r="MMS54" s="5"/>
      <c r="MMT54" s="5"/>
      <c r="MMU54" s="5"/>
      <c r="MMV54" s="5"/>
      <c r="MMW54" s="5"/>
      <c r="MMX54" s="5"/>
      <c r="MMY54" s="5"/>
      <c r="MMZ54" s="5"/>
      <c r="MNA54" s="5"/>
      <c r="MNB54" s="5"/>
      <c r="MNC54" s="5"/>
      <c r="MND54" s="5"/>
      <c r="MNE54" s="5"/>
      <c r="MNF54" s="5"/>
      <c r="MNG54" s="5"/>
      <c r="MNH54" s="5"/>
      <c r="MNI54" s="5"/>
      <c r="MNJ54" s="5"/>
      <c r="MNK54" s="5"/>
      <c r="MNL54" s="5"/>
      <c r="MNM54" s="5"/>
      <c r="MNN54" s="5"/>
      <c r="MNO54" s="5"/>
      <c r="MNP54" s="5"/>
      <c r="MNQ54" s="5"/>
      <c r="MNR54" s="5"/>
      <c r="MNS54" s="5"/>
      <c r="MNT54" s="5"/>
      <c r="MNU54" s="5"/>
      <c r="MNV54" s="5"/>
      <c r="MNW54" s="5"/>
      <c r="MNX54" s="5"/>
      <c r="MNY54" s="5"/>
      <c r="MNZ54" s="5"/>
      <c r="MOA54" s="5"/>
      <c r="MOB54" s="5"/>
      <c r="MOC54" s="5"/>
      <c r="MOD54" s="5"/>
      <c r="MOE54" s="5"/>
      <c r="MOF54" s="5"/>
      <c r="MOG54" s="5"/>
      <c r="MOH54" s="5"/>
      <c r="MOI54" s="5"/>
      <c r="MOJ54" s="5"/>
      <c r="MOK54" s="5"/>
      <c r="MOL54" s="5"/>
      <c r="MOM54" s="5"/>
      <c r="MON54" s="5"/>
      <c r="MOO54" s="5"/>
      <c r="MOP54" s="5"/>
      <c r="MOQ54" s="5"/>
      <c r="MOR54" s="5"/>
      <c r="MOS54" s="5"/>
      <c r="MOT54" s="5"/>
      <c r="MOU54" s="5"/>
      <c r="MOV54" s="5"/>
      <c r="MOW54" s="5"/>
      <c r="MOX54" s="5"/>
      <c r="MOY54" s="5"/>
      <c r="MOZ54" s="5"/>
      <c r="MPA54" s="5"/>
      <c r="MPB54" s="5"/>
      <c r="MPC54" s="5"/>
      <c r="MPD54" s="5"/>
      <c r="MPE54" s="5"/>
      <c r="MPF54" s="5"/>
      <c r="MPG54" s="5"/>
      <c r="MPH54" s="5"/>
      <c r="MPI54" s="5"/>
      <c r="MPJ54" s="5"/>
      <c r="MPK54" s="5"/>
      <c r="MPL54" s="5"/>
      <c r="MPM54" s="5"/>
      <c r="MPN54" s="5"/>
      <c r="MPO54" s="5"/>
      <c r="MPP54" s="5"/>
      <c r="MPQ54" s="5"/>
      <c r="MPR54" s="5"/>
      <c r="MPS54" s="5"/>
      <c r="MPT54" s="5"/>
      <c r="MPU54" s="5"/>
      <c r="MPV54" s="5"/>
      <c r="MPW54" s="5"/>
      <c r="MPX54" s="5"/>
      <c r="MPY54" s="5"/>
      <c r="MPZ54" s="5"/>
      <c r="MQA54" s="5"/>
      <c r="MQB54" s="5"/>
      <c r="MQC54" s="5"/>
      <c r="MQD54" s="5"/>
      <c r="MQE54" s="5"/>
      <c r="MQF54" s="5"/>
      <c r="MQG54" s="5"/>
      <c r="MQH54" s="5"/>
      <c r="MQI54" s="5"/>
      <c r="MQJ54" s="5"/>
      <c r="MQK54" s="5"/>
      <c r="MQL54" s="5"/>
      <c r="MQM54" s="5"/>
      <c r="MQN54" s="5"/>
      <c r="MQO54" s="5"/>
      <c r="MQP54" s="5"/>
      <c r="MQQ54" s="5"/>
      <c r="MQR54" s="5"/>
      <c r="MQS54" s="5"/>
      <c r="MQT54" s="5"/>
      <c r="MQU54" s="5"/>
      <c r="MQV54" s="5"/>
      <c r="MQW54" s="5"/>
      <c r="MQX54" s="5"/>
      <c r="MQY54" s="5"/>
      <c r="MQZ54" s="5"/>
      <c r="MRA54" s="5"/>
      <c r="MRB54" s="5"/>
      <c r="MRC54" s="5"/>
      <c r="MRD54" s="5"/>
      <c r="MRE54" s="5"/>
      <c r="MRF54" s="5"/>
      <c r="MRG54" s="5"/>
      <c r="MRH54" s="5"/>
      <c r="MRI54" s="5"/>
      <c r="MRJ54" s="5"/>
      <c r="MRK54" s="5"/>
      <c r="MRL54" s="5"/>
      <c r="MRM54" s="5"/>
      <c r="MRN54" s="5"/>
      <c r="MRO54" s="5"/>
      <c r="MRP54" s="5"/>
      <c r="MRQ54" s="5"/>
      <c r="MRR54" s="5"/>
      <c r="MRS54" s="5"/>
      <c r="MRT54" s="5"/>
      <c r="MRU54" s="5"/>
      <c r="MRV54" s="5"/>
      <c r="MRW54" s="5"/>
      <c r="MRX54" s="5"/>
      <c r="MRY54" s="5"/>
      <c r="MRZ54" s="5"/>
      <c r="MSA54" s="5"/>
      <c r="MSB54" s="5"/>
      <c r="MSC54" s="5"/>
      <c r="MSD54" s="5"/>
      <c r="MSE54" s="5"/>
      <c r="MSF54" s="5"/>
      <c r="MSG54" s="5"/>
      <c r="MSH54" s="5"/>
      <c r="MSI54" s="5"/>
      <c r="MSJ54" s="5"/>
      <c r="MSK54" s="5"/>
      <c r="MSL54" s="5"/>
      <c r="MSM54" s="5"/>
      <c r="MSN54" s="5"/>
      <c r="MSO54" s="5"/>
      <c r="MSP54" s="5"/>
      <c r="MSQ54" s="5"/>
      <c r="MSR54" s="5"/>
      <c r="MSS54" s="5"/>
      <c r="MST54" s="5"/>
      <c r="MSU54" s="5"/>
      <c r="MSV54" s="5"/>
      <c r="MSW54" s="5"/>
      <c r="MSX54" s="5"/>
      <c r="MSY54" s="5"/>
      <c r="MSZ54" s="5"/>
      <c r="MTA54" s="5"/>
      <c r="MTB54" s="5"/>
      <c r="MTC54" s="5"/>
      <c r="MTD54" s="5"/>
      <c r="MTE54" s="5"/>
      <c r="MTF54" s="5"/>
      <c r="MTG54" s="5"/>
      <c r="MTH54" s="5"/>
      <c r="MTI54" s="5"/>
      <c r="MTJ54" s="5"/>
      <c r="MTK54" s="5"/>
      <c r="MTL54" s="5"/>
      <c r="MTM54" s="5"/>
      <c r="MTN54" s="5"/>
      <c r="MTO54" s="5"/>
      <c r="MTP54" s="5"/>
      <c r="MTQ54" s="5"/>
      <c r="MTR54" s="5"/>
      <c r="MTS54" s="5"/>
      <c r="MTT54" s="5"/>
      <c r="MTU54" s="5"/>
      <c r="MTV54" s="5"/>
      <c r="MTW54" s="5"/>
      <c r="MTX54" s="5"/>
      <c r="MTY54" s="5"/>
      <c r="MTZ54" s="5"/>
      <c r="MUA54" s="5"/>
      <c r="MUB54" s="5"/>
      <c r="MUC54" s="5"/>
      <c r="MUD54" s="5"/>
      <c r="MUE54" s="5"/>
      <c r="MUF54" s="5"/>
      <c r="MUG54" s="5"/>
      <c r="MUH54" s="5"/>
      <c r="MUI54" s="5"/>
      <c r="MUJ54" s="5"/>
      <c r="MUK54" s="5"/>
      <c r="MUL54" s="5"/>
      <c r="MUM54" s="5"/>
      <c r="MUN54" s="5"/>
      <c r="MUO54" s="5"/>
      <c r="MUP54" s="5"/>
      <c r="MUQ54" s="5"/>
      <c r="MUR54" s="5"/>
      <c r="MUS54" s="5"/>
      <c r="MUT54" s="5"/>
      <c r="MUU54" s="5"/>
      <c r="MUV54" s="5"/>
      <c r="MUW54" s="5"/>
      <c r="MUX54" s="5"/>
      <c r="MUY54" s="5"/>
      <c r="MUZ54" s="5"/>
      <c r="MVA54" s="5"/>
      <c r="MVB54" s="5"/>
      <c r="MVC54" s="5"/>
      <c r="MVD54" s="5"/>
      <c r="MVE54" s="5"/>
      <c r="MVF54" s="5"/>
      <c r="MVG54" s="5"/>
      <c r="MVH54" s="5"/>
      <c r="MVI54" s="5"/>
      <c r="MVJ54" s="5"/>
      <c r="MVK54" s="5"/>
      <c r="MVL54" s="5"/>
      <c r="MVM54" s="5"/>
      <c r="MVN54" s="5"/>
      <c r="MVO54" s="5"/>
      <c r="MVP54" s="5"/>
      <c r="MVQ54" s="5"/>
      <c r="MVR54" s="5"/>
      <c r="MVS54" s="5"/>
      <c r="MVT54" s="5"/>
      <c r="MVU54" s="5"/>
      <c r="MVV54" s="5"/>
      <c r="MVW54" s="5"/>
      <c r="MVX54" s="5"/>
      <c r="MVY54" s="5"/>
      <c r="MVZ54" s="5"/>
      <c r="MWA54" s="5"/>
      <c r="MWB54" s="5"/>
      <c r="MWC54" s="5"/>
      <c r="MWD54" s="5"/>
      <c r="MWE54" s="5"/>
      <c r="MWF54" s="5"/>
      <c r="MWG54" s="5"/>
      <c r="MWH54" s="5"/>
      <c r="MWI54" s="5"/>
      <c r="MWJ54" s="5"/>
      <c r="MWK54" s="5"/>
      <c r="MWL54" s="5"/>
      <c r="MWM54" s="5"/>
      <c r="MWN54" s="5"/>
      <c r="MWO54" s="5"/>
      <c r="MWP54" s="5"/>
      <c r="MWQ54" s="5"/>
      <c r="MWR54" s="5"/>
      <c r="MWS54" s="5"/>
      <c r="MWT54" s="5"/>
      <c r="MWU54" s="5"/>
      <c r="MWV54" s="5"/>
      <c r="MWW54" s="5"/>
      <c r="MWX54" s="5"/>
      <c r="MWY54" s="5"/>
      <c r="MWZ54" s="5"/>
      <c r="MXA54" s="5"/>
      <c r="MXB54" s="5"/>
      <c r="MXC54" s="5"/>
      <c r="MXD54" s="5"/>
      <c r="MXE54" s="5"/>
      <c r="MXF54" s="5"/>
      <c r="MXG54" s="5"/>
      <c r="MXH54" s="5"/>
      <c r="MXI54" s="5"/>
      <c r="MXJ54" s="5"/>
      <c r="MXK54" s="5"/>
      <c r="MXL54" s="5"/>
      <c r="MXM54" s="5"/>
      <c r="MXN54" s="5"/>
      <c r="MXO54" s="5"/>
      <c r="MXP54" s="5"/>
      <c r="MXQ54" s="5"/>
      <c r="MXR54" s="5"/>
      <c r="MXS54" s="5"/>
      <c r="MXT54" s="5"/>
      <c r="MXU54" s="5"/>
      <c r="MXV54" s="5"/>
      <c r="MXW54" s="5"/>
      <c r="MXX54" s="5"/>
      <c r="MXY54" s="5"/>
      <c r="MXZ54" s="5"/>
      <c r="MYA54" s="5"/>
      <c r="MYB54" s="5"/>
      <c r="MYC54" s="5"/>
      <c r="MYD54" s="5"/>
      <c r="MYE54" s="5"/>
      <c r="MYF54" s="5"/>
      <c r="MYG54" s="5"/>
      <c r="MYH54" s="5"/>
      <c r="MYI54" s="5"/>
      <c r="MYJ54" s="5"/>
      <c r="MYK54" s="5"/>
      <c r="MYL54" s="5"/>
      <c r="MYM54" s="5"/>
      <c r="MYN54" s="5"/>
      <c r="MYO54" s="5"/>
      <c r="MYP54" s="5"/>
      <c r="MYQ54" s="5"/>
      <c r="MYR54" s="5"/>
      <c r="MYS54" s="5"/>
      <c r="MYT54" s="5"/>
      <c r="MYU54" s="5"/>
      <c r="MYV54" s="5"/>
      <c r="MYW54" s="5"/>
      <c r="MYX54" s="5"/>
      <c r="MYY54" s="5"/>
      <c r="MYZ54" s="5"/>
      <c r="MZA54" s="5"/>
      <c r="MZB54" s="5"/>
      <c r="MZC54" s="5"/>
      <c r="MZD54" s="5"/>
      <c r="MZE54" s="5"/>
      <c r="MZF54" s="5"/>
      <c r="MZG54" s="5"/>
      <c r="MZH54" s="5"/>
      <c r="MZI54" s="5"/>
      <c r="MZJ54" s="5"/>
      <c r="MZK54" s="5"/>
      <c r="MZL54" s="5"/>
      <c r="MZM54" s="5"/>
      <c r="MZN54" s="5"/>
      <c r="MZO54" s="5"/>
      <c r="MZP54" s="5"/>
      <c r="MZQ54" s="5"/>
      <c r="MZR54" s="5"/>
      <c r="MZS54" s="5"/>
      <c r="MZT54" s="5"/>
      <c r="MZU54" s="5"/>
      <c r="MZV54" s="5"/>
      <c r="MZW54" s="5"/>
      <c r="MZX54" s="5"/>
      <c r="MZY54" s="5"/>
      <c r="MZZ54" s="5"/>
      <c r="NAA54" s="5"/>
      <c r="NAB54" s="5"/>
      <c r="NAC54" s="5"/>
      <c r="NAD54" s="5"/>
      <c r="NAE54" s="5"/>
      <c r="NAF54" s="5"/>
      <c r="NAG54" s="5"/>
      <c r="NAH54" s="5"/>
      <c r="NAI54" s="5"/>
      <c r="NAJ54" s="5"/>
      <c r="NAK54" s="5"/>
      <c r="NAL54" s="5"/>
      <c r="NAM54" s="5"/>
      <c r="NAN54" s="5"/>
      <c r="NAO54" s="5"/>
      <c r="NAP54" s="5"/>
      <c r="NAQ54" s="5"/>
      <c r="NAR54" s="5"/>
      <c r="NAS54" s="5"/>
      <c r="NAT54" s="5"/>
      <c r="NAU54" s="5"/>
      <c r="NAV54" s="5"/>
      <c r="NAW54" s="5"/>
      <c r="NAX54" s="5"/>
      <c r="NAY54" s="5"/>
      <c r="NAZ54" s="5"/>
      <c r="NBA54" s="5"/>
      <c r="NBB54" s="5"/>
      <c r="NBC54" s="5"/>
      <c r="NBD54" s="5"/>
      <c r="NBE54" s="5"/>
      <c r="NBF54" s="5"/>
      <c r="NBG54" s="5"/>
      <c r="NBH54" s="5"/>
      <c r="NBI54" s="5"/>
      <c r="NBJ54" s="5"/>
      <c r="NBK54" s="5"/>
      <c r="NBL54" s="5"/>
      <c r="NBM54" s="5"/>
      <c r="NBN54" s="5"/>
      <c r="NBO54" s="5"/>
      <c r="NBP54" s="5"/>
      <c r="NBQ54" s="5"/>
      <c r="NBR54" s="5"/>
      <c r="NBS54" s="5"/>
      <c r="NBT54" s="5"/>
      <c r="NBU54" s="5"/>
      <c r="NBV54" s="5"/>
      <c r="NBW54" s="5"/>
      <c r="NBX54" s="5"/>
      <c r="NBY54" s="5"/>
      <c r="NBZ54" s="5"/>
      <c r="NCA54" s="5"/>
      <c r="NCB54" s="5"/>
      <c r="NCC54" s="5"/>
      <c r="NCD54" s="5"/>
      <c r="NCE54" s="5"/>
      <c r="NCF54" s="5"/>
      <c r="NCG54" s="5"/>
      <c r="NCH54" s="5"/>
      <c r="NCI54" s="5"/>
      <c r="NCJ54" s="5"/>
      <c r="NCK54" s="5"/>
      <c r="NCL54" s="5"/>
      <c r="NCM54" s="5"/>
      <c r="NCN54" s="5"/>
      <c r="NCO54" s="5"/>
      <c r="NCP54" s="5"/>
      <c r="NCQ54" s="5"/>
      <c r="NCR54" s="5"/>
      <c r="NCS54" s="5"/>
      <c r="NCT54" s="5"/>
      <c r="NCU54" s="5"/>
      <c r="NCV54" s="5"/>
      <c r="NCW54" s="5"/>
      <c r="NCX54" s="5"/>
      <c r="NCY54" s="5"/>
      <c r="NCZ54" s="5"/>
      <c r="NDA54" s="5"/>
      <c r="NDB54" s="5"/>
      <c r="NDC54" s="5"/>
      <c r="NDD54" s="5"/>
      <c r="NDE54" s="5"/>
      <c r="NDF54" s="5"/>
      <c r="NDG54" s="5"/>
      <c r="NDH54" s="5"/>
      <c r="NDI54" s="5"/>
      <c r="NDJ54" s="5"/>
      <c r="NDK54" s="5"/>
      <c r="NDL54" s="5"/>
      <c r="NDM54" s="5"/>
      <c r="NDN54" s="5"/>
      <c r="NDO54" s="5"/>
      <c r="NDP54" s="5"/>
      <c r="NDQ54" s="5"/>
      <c r="NDR54" s="5"/>
      <c r="NDS54" s="5"/>
      <c r="NDT54" s="5"/>
      <c r="NDU54" s="5"/>
      <c r="NDV54" s="5"/>
      <c r="NDW54" s="5"/>
      <c r="NDX54" s="5"/>
      <c r="NDY54" s="5"/>
      <c r="NDZ54" s="5"/>
      <c r="NEA54" s="5"/>
      <c r="NEB54" s="5"/>
      <c r="NEC54" s="5"/>
      <c r="NED54" s="5"/>
      <c r="NEE54" s="5"/>
      <c r="NEF54" s="5"/>
      <c r="NEG54" s="5"/>
      <c r="NEH54" s="5"/>
      <c r="NEI54" s="5"/>
      <c r="NEJ54" s="5"/>
      <c r="NEK54" s="5"/>
      <c r="NEL54" s="5"/>
      <c r="NEM54" s="5"/>
      <c r="NEN54" s="5"/>
      <c r="NEO54" s="5"/>
      <c r="NEP54" s="5"/>
      <c r="NEQ54" s="5"/>
      <c r="NER54" s="5"/>
      <c r="NES54" s="5"/>
      <c r="NET54" s="5"/>
      <c r="NEU54" s="5"/>
      <c r="NEV54" s="5"/>
      <c r="NEW54" s="5"/>
      <c r="NEX54" s="5"/>
      <c r="NEY54" s="5"/>
      <c r="NEZ54" s="5"/>
      <c r="NFA54" s="5"/>
      <c r="NFB54" s="5"/>
      <c r="NFC54" s="5"/>
      <c r="NFD54" s="5"/>
      <c r="NFE54" s="5"/>
      <c r="NFF54" s="5"/>
      <c r="NFG54" s="5"/>
      <c r="NFH54" s="5"/>
      <c r="NFI54" s="5"/>
      <c r="NFJ54" s="5"/>
      <c r="NFK54" s="5"/>
      <c r="NFL54" s="5"/>
      <c r="NFM54" s="5"/>
      <c r="NFN54" s="5"/>
      <c r="NFO54" s="5"/>
      <c r="NFP54" s="5"/>
      <c r="NFQ54" s="5"/>
      <c r="NFR54" s="5"/>
      <c r="NFS54" s="5"/>
      <c r="NFT54" s="5"/>
      <c r="NFU54" s="5"/>
      <c r="NFV54" s="5"/>
      <c r="NFW54" s="5"/>
      <c r="NFX54" s="5"/>
      <c r="NFY54" s="5"/>
      <c r="NFZ54" s="5"/>
      <c r="NGA54" s="5"/>
      <c r="NGB54" s="5"/>
      <c r="NGC54" s="5"/>
      <c r="NGD54" s="5"/>
      <c r="NGE54" s="5"/>
      <c r="NGF54" s="5"/>
      <c r="NGG54" s="5"/>
      <c r="NGH54" s="5"/>
      <c r="NGI54" s="5"/>
      <c r="NGJ54" s="5"/>
      <c r="NGK54" s="5"/>
      <c r="NGL54" s="5"/>
      <c r="NGM54" s="5"/>
      <c r="NGN54" s="5"/>
      <c r="NGO54" s="5"/>
      <c r="NGP54" s="5"/>
      <c r="NGQ54" s="5"/>
      <c r="NGR54" s="5"/>
      <c r="NGS54" s="5"/>
      <c r="NGT54" s="5"/>
      <c r="NGU54" s="5"/>
      <c r="NGV54" s="5"/>
      <c r="NGW54" s="5"/>
      <c r="NGX54" s="5"/>
      <c r="NGY54" s="5"/>
      <c r="NGZ54" s="5"/>
      <c r="NHA54" s="5"/>
      <c r="NHB54" s="5"/>
      <c r="NHC54" s="5"/>
      <c r="NHD54" s="5"/>
      <c r="NHE54" s="5"/>
      <c r="NHF54" s="5"/>
      <c r="NHG54" s="5"/>
      <c r="NHH54" s="5"/>
      <c r="NHI54" s="5"/>
      <c r="NHJ54" s="5"/>
      <c r="NHK54" s="5"/>
      <c r="NHL54" s="5"/>
      <c r="NHM54" s="5"/>
      <c r="NHN54" s="5"/>
      <c r="NHO54" s="5"/>
      <c r="NHP54" s="5"/>
      <c r="NHQ54" s="5"/>
      <c r="NHR54" s="5"/>
      <c r="NHS54" s="5"/>
      <c r="NHT54" s="5"/>
      <c r="NHU54" s="5"/>
      <c r="NHV54" s="5"/>
      <c r="NHW54" s="5"/>
      <c r="NHX54" s="5"/>
      <c r="NHY54" s="5"/>
      <c r="NHZ54" s="5"/>
      <c r="NIA54" s="5"/>
      <c r="NIB54" s="5"/>
      <c r="NIC54" s="5"/>
      <c r="NID54" s="5"/>
      <c r="NIE54" s="5"/>
      <c r="NIF54" s="5"/>
      <c r="NIG54" s="5"/>
      <c r="NIH54" s="5"/>
      <c r="NII54" s="5"/>
      <c r="NIJ54" s="5"/>
      <c r="NIK54" s="5"/>
      <c r="NIL54" s="5"/>
      <c r="NIM54" s="5"/>
      <c r="NIN54" s="5"/>
      <c r="NIO54" s="5"/>
      <c r="NIP54" s="5"/>
      <c r="NIQ54" s="5"/>
      <c r="NIR54" s="5"/>
      <c r="NIS54" s="5"/>
      <c r="NIT54" s="5"/>
      <c r="NIU54" s="5"/>
      <c r="NIV54" s="5"/>
      <c r="NIW54" s="5"/>
      <c r="NIX54" s="5"/>
      <c r="NIY54" s="5"/>
      <c r="NIZ54" s="5"/>
      <c r="NJA54" s="5"/>
      <c r="NJB54" s="5"/>
      <c r="NJC54" s="5"/>
      <c r="NJD54" s="5"/>
      <c r="NJE54" s="5"/>
      <c r="NJF54" s="5"/>
      <c r="NJG54" s="5"/>
      <c r="NJH54" s="5"/>
      <c r="NJI54" s="5"/>
      <c r="NJJ54" s="5"/>
      <c r="NJK54" s="5"/>
      <c r="NJL54" s="5"/>
      <c r="NJM54" s="5"/>
      <c r="NJN54" s="5"/>
      <c r="NJO54" s="5"/>
      <c r="NJP54" s="5"/>
      <c r="NJQ54" s="5"/>
      <c r="NJR54" s="5"/>
      <c r="NJS54" s="5"/>
      <c r="NJT54" s="5"/>
      <c r="NJU54" s="5"/>
      <c r="NJV54" s="5"/>
      <c r="NJW54" s="5"/>
      <c r="NJX54" s="5"/>
      <c r="NJY54" s="5"/>
      <c r="NJZ54" s="5"/>
      <c r="NKA54" s="5"/>
      <c r="NKB54" s="5"/>
      <c r="NKC54" s="5"/>
      <c r="NKD54" s="5"/>
      <c r="NKE54" s="5"/>
      <c r="NKF54" s="5"/>
      <c r="NKG54" s="5"/>
      <c r="NKH54" s="5"/>
      <c r="NKI54" s="5"/>
      <c r="NKJ54" s="5"/>
      <c r="NKK54" s="5"/>
      <c r="NKL54" s="5"/>
      <c r="NKM54" s="5"/>
      <c r="NKN54" s="5"/>
      <c r="NKO54" s="5"/>
      <c r="NKP54" s="5"/>
      <c r="NKQ54" s="5"/>
      <c r="NKR54" s="5"/>
      <c r="NKS54" s="5"/>
      <c r="NKT54" s="5"/>
      <c r="NKU54" s="5"/>
      <c r="NKV54" s="5"/>
      <c r="NKW54" s="5"/>
      <c r="NKX54" s="5"/>
      <c r="NKY54" s="5"/>
      <c r="NKZ54" s="5"/>
      <c r="NLA54" s="5"/>
      <c r="NLB54" s="5"/>
      <c r="NLC54" s="5"/>
      <c r="NLD54" s="5"/>
      <c r="NLE54" s="5"/>
      <c r="NLF54" s="5"/>
      <c r="NLG54" s="5"/>
      <c r="NLH54" s="5"/>
      <c r="NLI54" s="5"/>
      <c r="NLJ54" s="5"/>
      <c r="NLK54" s="5"/>
      <c r="NLL54" s="5"/>
      <c r="NLM54" s="5"/>
      <c r="NLN54" s="5"/>
      <c r="NLO54" s="5"/>
      <c r="NLP54" s="5"/>
      <c r="NLQ54" s="5"/>
      <c r="NLR54" s="5"/>
      <c r="NLS54" s="5"/>
      <c r="NLT54" s="5"/>
      <c r="NLU54" s="5"/>
      <c r="NLV54" s="5"/>
      <c r="NLW54" s="5"/>
      <c r="NLX54" s="5"/>
      <c r="NLY54" s="5"/>
      <c r="NLZ54" s="5"/>
      <c r="NMA54" s="5"/>
      <c r="NMB54" s="5"/>
      <c r="NMC54" s="5"/>
      <c r="NMD54" s="5"/>
      <c r="NME54" s="5"/>
      <c r="NMF54" s="5"/>
      <c r="NMG54" s="5"/>
      <c r="NMH54" s="5"/>
      <c r="NMI54" s="5"/>
      <c r="NMJ54" s="5"/>
      <c r="NMK54" s="5"/>
      <c r="NML54" s="5"/>
      <c r="NMM54" s="5"/>
      <c r="NMN54" s="5"/>
      <c r="NMO54" s="5"/>
      <c r="NMP54" s="5"/>
      <c r="NMQ54" s="5"/>
      <c r="NMR54" s="5"/>
      <c r="NMS54" s="5"/>
      <c r="NMT54" s="5"/>
      <c r="NMU54" s="5"/>
      <c r="NMV54" s="5"/>
      <c r="NMW54" s="5"/>
      <c r="NMX54" s="5"/>
      <c r="NMY54" s="5"/>
      <c r="NMZ54" s="5"/>
      <c r="NNA54" s="5"/>
      <c r="NNB54" s="5"/>
      <c r="NNC54" s="5"/>
      <c r="NND54" s="5"/>
      <c r="NNE54" s="5"/>
      <c r="NNF54" s="5"/>
      <c r="NNG54" s="5"/>
      <c r="NNH54" s="5"/>
      <c r="NNI54" s="5"/>
      <c r="NNJ54" s="5"/>
      <c r="NNK54" s="5"/>
      <c r="NNL54" s="5"/>
      <c r="NNM54" s="5"/>
      <c r="NNN54" s="5"/>
      <c r="NNO54" s="5"/>
      <c r="NNP54" s="5"/>
      <c r="NNQ54" s="5"/>
      <c r="NNR54" s="5"/>
      <c r="NNS54" s="5"/>
      <c r="NNT54" s="5"/>
      <c r="NNU54" s="5"/>
      <c r="NNV54" s="5"/>
      <c r="NNW54" s="5"/>
      <c r="NNX54" s="5"/>
      <c r="NNY54" s="5"/>
      <c r="NNZ54" s="5"/>
      <c r="NOA54" s="5"/>
      <c r="NOB54" s="5"/>
      <c r="NOC54" s="5"/>
      <c r="NOD54" s="5"/>
      <c r="NOE54" s="5"/>
      <c r="NOF54" s="5"/>
      <c r="NOG54" s="5"/>
      <c r="NOH54" s="5"/>
      <c r="NOI54" s="5"/>
      <c r="NOJ54" s="5"/>
      <c r="NOK54" s="5"/>
      <c r="NOL54" s="5"/>
      <c r="NOM54" s="5"/>
      <c r="NON54" s="5"/>
      <c r="NOO54" s="5"/>
      <c r="NOP54" s="5"/>
      <c r="NOQ54" s="5"/>
      <c r="NOR54" s="5"/>
      <c r="NOS54" s="5"/>
      <c r="NOT54" s="5"/>
      <c r="NOU54" s="5"/>
      <c r="NOV54" s="5"/>
      <c r="NOW54" s="5"/>
      <c r="NOX54" s="5"/>
      <c r="NOY54" s="5"/>
      <c r="NOZ54" s="5"/>
      <c r="NPA54" s="5"/>
      <c r="NPB54" s="5"/>
      <c r="NPC54" s="5"/>
      <c r="NPD54" s="5"/>
      <c r="NPE54" s="5"/>
      <c r="NPF54" s="5"/>
      <c r="NPG54" s="5"/>
      <c r="NPH54" s="5"/>
      <c r="NPI54" s="5"/>
      <c r="NPJ54" s="5"/>
      <c r="NPK54" s="5"/>
      <c r="NPL54" s="5"/>
      <c r="NPM54" s="5"/>
      <c r="NPN54" s="5"/>
      <c r="NPO54" s="5"/>
      <c r="NPP54" s="5"/>
      <c r="NPQ54" s="5"/>
      <c r="NPR54" s="5"/>
      <c r="NPS54" s="5"/>
      <c r="NPT54" s="5"/>
      <c r="NPU54" s="5"/>
      <c r="NPV54" s="5"/>
      <c r="NPW54" s="5"/>
      <c r="NPX54" s="5"/>
      <c r="NPY54" s="5"/>
      <c r="NPZ54" s="5"/>
      <c r="NQA54" s="5"/>
      <c r="NQB54" s="5"/>
      <c r="NQC54" s="5"/>
      <c r="NQD54" s="5"/>
      <c r="NQE54" s="5"/>
      <c r="NQF54" s="5"/>
      <c r="NQG54" s="5"/>
      <c r="NQH54" s="5"/>
      <c r="NQI54" s="5"/>
      <c r="NQJ54" s="5"/>
      <c r="NQK54" s="5"/>
      <c r="NQL54" s="5"/>
      <c r="NQM54" s="5"/>
      <c r="NQN54" s="5"/>
      <c r="NQO54" s="5"/>
      <c r="NQP54" s="5"/>
      <c r="NQQ54" s="5"/>
      <c r="NQR54" s="5"/>
      <c r="NQS54" s="5"/>
      <c r="NQT54" s="5"/>
      <c r="NQU54" s="5"/>
      <c r="NQV54" s="5"/>
      <c r="NQW54" s="5"/>
      <c r="NQX54" s="5"/>
      <c r="NQY54" s="5"/>
      <c r="NQZ54" s="5"/>
      <c r="NRA54" s="5"/>
      <c r="NRB54" s="5"/>
      <c r="NRC54" s="5"/>
      <c r="NRD54" s="5"/>
      <c r="NRE54" s="5"/>
      <c r="NRF54" s="5"/>
      <c r="NRG54" s="5"/>
      <c r="NRH54" s="5"/>
      <c r="NRI54" s="5"/>
      <c r="NRJ54" s="5"/>
      <c r="NRK54" s="5"/>
      <c r="NRL54" s="5"/>
      <c r="NRM54" s="5"/>
      <c r="NRN54" s="5"/>
      <c r="NRO54" s="5"/>
      <c r="NRP54" s="5"/>
      <c r="NRQ54" s="5"/>
      <c r="NRR54" s="5"/>
      <c r="NRS54" s="5"/>
      <c r="NRT54" s="5"/>
      <c r="NRU54" s="5"/>
      <c r="NRV54" s="5"/>
      <c r="NRW54" s="5"/>
      <c r="NRX54" s="5"/>
      <c r="NRY54" s="5"/>
      <c r="NRZ54" s="5"/>
      <c r="NSA54" s="5"/>
      <c r="NSB54" s="5"/>
      <c r="NSC54" s="5"/>
      <c r="NSD54" s="5"/>
      <c r="NSE54" s="5"/>
      <c r="NSF54" s="5"/>
      <c r="NSG54" s="5"/>
      <c r="NSH54" s="5"/>
      <c r="NSI54" s="5"/>
      <c r="NSJ54" s="5"/>
      <c r="NSK54" s="5"/>
      <c r="NSL54" s="5"/>
      <c r="NSM54" s="5"/>
      <c r="NSN54" s="5"/>
      <c r="NSO54" s="5"/>
      <c r="NSP54" s="5"/>
      <c r="NSQ54" s="5"/>
      <c r="NSR54" s="5"/>
      <c r="NSS54" s="5"/>
      <c r="NST54" s="5"/>
      <c r="NSU54" s="5"/>
      <c r="NSV54" s="5"/>
      <c r="NSW54" s="5"/>
      <c r="NSX54" s="5"/>
      <c r="NSY54" s="5"/>
      <c r="NSZ54" s="5"/>
      <c r="NTA54" s="5"/>
      <c r="NTB54" s="5"/>
      <c r="NTC54" s="5"/>
      <c r="NTD54" s="5"/>
      <c r="NTE54" s="5"/>
      <c r="NTF54" s="5"/>
      <c r="NTG54" s="5"/>
      <c r="NTH54" s="5"/>
      <c r="NTI54" s="5"/>
      <c r="NTJ54" s="5"/>
      <c r="NTK54" s="5"/>
      <c r="NTL54" s="5"/>
      <c r="NTM54" s="5"/>
      <c r="NTN54" s="5"/>
      <c r="NTO54" s="5"/>
      <c r="NTP54" s="5"/>
      <c r="NTQ54" s="5"/>
      <c r="NTR54" s="5"/>
      <c r="NTS54" s="5"/>
      <c r="NTT54" s="5"/>
      <c r="NTU54" s="5"/>
      <c r="NTV54" s="5"/>
      <c r="NTW54" s="5"/>
      <c r="NTX54" s="5"/>
      <c r="NTY54" s="5"/>
      <c r="NTZ54" s="5"/>
      <c r="NUA54" s="5"/>
      <c r="NUB54" s="5"/>
      <c r="NUC54" s="5"/>
      <c r="NUD54" s="5"/>
      <c r="NUE54" s="5"/>
      <c r="NUF54" s="5"/>
      <c r="NUG54" s="5"/>
      <c r="NUH54" s="5"/>
      <c r="NUI54" s="5"/>
      <c r="NUJ54" s="5"/>
      <c r="NUK54" s="5"/>
      <c r="NUL54" s="5"/>
      <c r="NUM54" s="5"/>
      <c r="NUN54" s="5"/>
      <c r="NUO54" s="5"/>
      <c r="NUP54" s="5"/>
      <c r="NUQ54" s="5"/>
      <c r="NUR54" s="5"/>
      <c r="NUS54" s="5"/>
      <c r="NUT54" s="5"/>
      <c r="NUU54" s="5"/>
      <c r="NUV54" s="5"/>
      <c r="NUW54" s="5"/>
      <c r="NUX54" s="5"/>
      <c r="NUY54" s="5"/>
      <c r="NUZ54" s="5"/>
      <c r="NVA54" s="5"/>
      <c r="NVB54" s="5"/>
      <c r="NVC54" s="5"/>
      <c r="NVD54" s="5"/>
      <c r="NVE54" s="5"/>
      <c r="NVF54" s="5"/>
      <c r="NVG54" s="5"/>
      <c r="NVH54" s="5"/>
      <c r="NVI54" s="5"/>
      <c r="NVJ54" s="5"/>
      <c r="NVK54" s="5"/>
      <c r="NVL54" s="5"/>
      <c r="NVM54" s="5"/>
      <c r="NVN54" s="5"/>
      <c r="NVO54" s="5"/>
      <c r="NVP54" s="5"/>
      <c r="NVQ54" s="5"/>
      <c r="NVR54" s="5"/>
      <c r="NVS54" s="5"/>
      <c r="NVT54" s="5"/>
      <c r="NVU54" s="5"/>
      <c r="NVV54" s="5"/>
      <c r="NVW54" s="5"/>
      <c r="NVX54" s="5"/>
      <c r="NVY54" s="5"/>
      <c r="NVZ54" s="5"/>
      <c r="NWA54" s="5"/>
      <c r="NWB54" s="5"/>
      <c r="NWC54" s="5"/>
      <c r="NWD54" s="5"/>
      <c r="NWE54" s="5"/>
      <c r="NWF54" s="5"/>
      <c r="NWG54" s="5"/>
      <c r="NWH54" s="5"/>
      <c r="NWI54" s="5"/>
      <c r="NWJ54" s="5"/>
      <c r="NWK54" s="5"/>
      <c r="NWL54" s="5"/>
      <c r="NWM54" s="5"/>
      <c r="NWN54" s="5"/>
      <c r="NWO54" s="5"/>
      <c r="NWP54" s="5"/>
      <c r="NWQ54" s="5"/>
      <c r="NWR54" s="5"/>
      <c r="NWS54" s="5"/>
      <c r="NWT54" s="5"/>
      <c r="NWU54" s="5"/>
      <c r="NWV54" s="5"/>
      <c r="NWW54" s="5"/>
      <c r="NWX54" s="5"/>
      <c r="NWY54" s="5"/>
      <c r="NWZ54" s="5"/>
      <c r="NXA54" s="5"/>
      <c r="NXB54" s="5"/>
      <c r="NXC54" s="5"/>
      <c r="NXD54" s="5"/>
      <c r="NXE54" s="5"/>
      <c r="NXF54" s="5"/>
      <c r="NXG54" s="5"/>
      <c r="NXH54" s="5"/>
      <c r="NXI54" s="5"/>
      <c r="NXJ54" s="5"/>
      <c r="NXK54" s="5"/>
      <c r="NXL54" s="5"/>
      <c r="NXM54" s="5"/>
      <c r="NXN54" s="5"/>
      <c r="NXO54" s="5"/>
      <c r="NXP54" s="5"/>
      <c r="NXQ54" s="5"/>
      <c r="NXR54" s="5"/>
      <c r="NXS54" s="5"/>
      <c r="NXT54" s="5"/>
      <c r="NXU54" s="5"/>
      <c r="NXV54" s="5"/>
      <c r="NXW54" s="5"/>
      <c r="NXX54" s="5"/>
      <c r="NXY54" s="5"/>
      <c r="NXZ54" s="5"/>
      <c r="NYA54" s="5"/>
      <c r="NYB54" s="5"/>
      <c r="NYC54" s="5"/>
      <c r="NYD54" s="5"/>
      <c r="NYE54" s="5"/>
      <c r="NYF54" s="5"/>
      <c r="NYG54" s="5"/>
      <c r="NYH54" s="5"/>
      <c r="NYI54" s="5"/>
      <c r="NYJ54" s="5"/>
      <c r="NYK54" s="5"/>
      <c r="NYL54" s="5"/>
      <c r="NYM54" s="5"/>
      <c r="NYN54" s="5"/>
      <c r="NYO54" s="5"/>
      <c r="NYP54" s="5"/>
      <c r="NYQ54" s="5"/>
      <c r="NYR54" s="5"/>
      <c r="NYS54" s="5"/>
      <c r="NYT54" s="5"/>
      <c r="NYU54" s="5"/>
      <c r="NYV54" s="5"/>
      <c r="NYW54" s="5"/>
      <c r="NYX54" s="5"/>
      <c r="NYY54" s="5"/>
      <c r="NYZ54" s="5"/>
      <c r="NZA54" s="5"/>
      <c r="NZB54" s="5"/>
      <c r="NZC54" s="5"/>
      <c r="NZD54" s="5"/>
      <c r="NZE54" s="5"/>
      <c r="NZF54" s="5"/>
      <c r="NZG54" s="5"/>
      <c r="NZH54" s="5"/>
      <c r="NZI54" s="5"/>
      <c r="NZJ54" s="5"/>
      <c r="NZK54" s="5"/>
      <c r="NZL54" s="5"/>
      <c r="NZM54" s="5"/>
      <c r="NZN54" s="5"/>
      <c r="NZO54" s="5"/>
      <c r="NZP54" s="5"/>
      <c r="NZQ54" s="5"/>
      <c r="NZR54" s="5"/>
      <c r="NZS54" s="5"/>
      <c r="NZT54" s="5"/>
      <c r="NZU54" s="5"/>
      <c r="NZV54" s="5"/>
      <c r="NZW54" s="5"/>
      <c r="NZX54" s="5"/>
      <c r="NZY54" s="5"/>
      <c r="NZZ54" s="5"/>
      <c r="OAA54" s="5"/>
      <c r="OAB54" s="5"/>
      <c r="OAC54" s="5"/>
      <c r="OAD54" s="5"/>
      <c r="OAE54" s="5"/>
      <c r="OAF54" s="5"/>
      <c r="OAG54" s="5"/>
      <c r="OAH54" s="5"/>
      <c r="OAI54" s="5"/>
      <c r="OAJ54" s="5"/>
      <c r="OAK54" s="5"/>
      <c r="OAL54" s="5"/>
      <c r="OAM54" s="5"/>
      <c r="OAN54" s="5"/>
      <c r="OAO54" s="5"/>
      <c r="OAP54" s="5"/>
      <c r="OAQ54" s="5"/>
      <c r="OAR54" s="5"/>
      <c r="OAS54" s="5"/>
      <c r="OAT54" s="5"/>
      <c r="OAU54" s="5"/>
      <c r="OAV54" s="5"/>
      <c r="OAW54" s="5"/>
      <c r="OAX54" s="5"/>
      <c r="OAY54" s="5"/>
      <c r="OAZ54" s="5"/>
      <c r="OBA54" s="5"/>
      <c r="OBB54" s="5"/>
      <c r="OBC54" s="5"/>
      <c r="OBD54" s="5"/>
      <c r="OBE54" s="5"/>
      <c r="OBF54" s="5"/>
      <c r="OBG54" s="5"/>
      <c r="OBH54" s="5"/>
      <c r="OBI54" s="5"/>
      <c r="OBJ54" s="5"/>
      <c r="OBK54" s="5"/>
      <c r="OBL54" s="5"/>
      <c r="OBM54" s="5"/>
      <c r="OBN54" s="5"/>
      <c r="OBO54" s="5"/>
      <c r="OBP54" s="5"/>
      <c r="OBQ54" s="5"/>
      <c r="OBR54" s="5"/>
      <c r="OBS54" s="5"/>
      <c r="OBT54" s="5"/>
      <c r="OBU54" s="5"/>
      <c r="OBV54" s="5"/>
      <c r="OBW54" s="5"/>
      <c r="OBX54" s="5"/>
      <c r="OBY54" s="5"/>
      <c r="OBZ54" s="5"/>
      <c r="OCA54" s="5"/>
      <c r="OCB54" s="5"/>
      <c r="OCC54" s="5"/>
      <c r="OCD54" s="5"/>
      <c r="OCE54" s="5"/>
      <c r="OCF54" s="5"/>
      <c r="OCG54" s="5"/>
      <c r="OCH54" s="5"/>
      <c r="OCI54" s="5"/>
      <c r="OCJ54" s="5"/>
      <c r="OCK54" s="5"/>
      <c r="OCL54" s="5"/>
      <c r="OCM54" s="5"/>
      <c r="OCN54" s="5"/>
      <c r="OCO54" s="5"/>
      <c r="OCP54" s="5"/>
      <c r="OCQ54" s="5"/>
      <c r="OCR54" s="5"/>
      <c r="OCS54" s="5"/>
      <c r="OCT54" s="5"/>
      <c r="OCU54" s="5"/>
      <c r="OCV54" s="5"/>
      <c r="OCW54" s="5"/>
      <c r="OCX54" s="5"/>
      <c r="OCY54" s="5"/>
      <c r="OCZ54" s="5"/>
      <c r="ODA54" s="5"/>
      <c r="ODB54" s="5"/>
      <c r="ODC54" s="5"/>
      <c r="ODD54" s="5"/>
      <c r="ODE54" s="5"/>
      <c r="ODF54" s="5"/>
      <c r="ODG54" s="5"/>
      <c r="ODH54" s="5"/>
      <c r="ODI54" s="5"/>
      <c r="ODJ54" s="5"/>
      <c r="ODK54" s="5"/>
      <c r="ODL54" s="5"/>
      <c r="ODM54" s="5"/>
      <c r="ODN54" s="5"/>
      <c r="ODO54" s="5"/>
      <c r="ODP54" s="5"/>
      <c r="ODQ54" s="5"/>
      <c r="ODR54" s="5"/>
      <c r="ODS54" s="5"/>
      <c r="ODT54" s="5"/>
      <c r="ODU54" s="5"/>
      <c r="ODV54" s="5"/>
      <c r="ODW54" s="5"/>
      <c r="ODX54" s="5"/>
      <c r="ODY54" s="5"/>
      <c r="ODZ54" s="5"/>
      <c r="OEA54" s="5"/>
      <c r="OEB54" s="5"/>
      <c r="OEC54" s="5"/>
      <c r="OED54" s="5"/>
      <c r="OEE54" s="5"/>
      <c r="OEF54" s="5"/>
      <c r="OEG54" s="5"/>
      <c r="OEH54" s="5"/>
      <c r="OEI54" s="5"/>
      <c r="OEJ54" s="5"/>
      <c r="OEK54" s="5"/>
      <c r="OEL54" s="5"/>
      <c r="OEM54" s="5"/>
      <c r="OEN54" s="5"/>
      <c r="OEO54" s="5"/>
      <c r="OEP54" s="5"/>
      <c r="OEQ54" s="5"/>
      <c r="OER54" s="5"/>
      <c r="OES54" s="5"/>
      <c r="OET54" s="5"/>
      <c r="OEU54" s="5"/>
      <c r="OEV54" s="5"/>
      <c r="OEW54" s="5"/>
      <c r="OEX54" s="5"/>
      <c r="OEY54" s="5"/>
      <c r="OEZ54" s="5"/>
      <c r="OFA54" s="5"/>
      <c r="OFB54" s="5"/>
      <c r="OFC54" s="5"/>
      <c r="OFD54" s="5"/>
      <c r="OFE54" s="5"/>
      <c r="OFF54" s="5"/>
      <c r="OFG54" s="5"/>
      <c r="OFH54" s="5"/>
      <c r="OFI54" s="5"/>
      <c r="OFJ54" s="5"/>
      <c r="OFK54" s="5"/>
      <c r="OFL54" s="5"/>
      <c r="OFM54" s="5"/>
      <c r="OFN54" s="5"/>
      <c r="OFO54" s="5"/>
      <c r="OFP54" s="5"/>
      <c r="OFQ54" s="5"/>
      <c r="OFR54" s="5"/>
      <c r="OFS54" s="5"/>
      <c r="OFT54" s="5"/>
      <c r="OFU54" s="5"/>
      <c r="OFV54" s="5"/>
      <c r="OFW54" s="5"/>
      <c r="OFX54" s="5"/>
      <c r="OFY54" s="5"/>
      <c r="OFZ54" s="5"/>
      <c r="OGA54" s="5"/>
      <c r="OGB54" s="5"/>
      <c r="OGC54" s="5"/>
      <c r="OGD54" s="5"/>
      <c r="OGE54" s="5"/>
      <c r="OGF54" s="5"/>
      <c r="OGG54" s="5"/>
      <c r="OGH54" s="5"/>
      <c r="OGI54" s="5"/>
      <c r="OGJ54" s="5"/>
      <c r="OGK54" s="5"/>
      <c r="OGL54" s="5"/>
      <c r="OGM54" s="5"/>
      <c r="OGN54" s="5"/>
      <c r="OGO54" s="5"/>
      <c r="OGP54" s="5"/>
      <c r="OGQ54" s="5"/>
      <c r="OGR54" s="5"/>
      <c r="OGS54" s="5"/>
      <c r="OGT54" s="5"/>
      <c r="OGU54" s="5"/>
      <c r="OGV54" s="5"/>
      <c r="OGW54" s="5"/>
      <c r="OGX54" s="5"/>
      <c r="OGY54" s="5"/>
      <c r="OGZ54" s="5"/>
      <c r="OHA54" s="5"/>
      <c r="OHB54" s="5"/>
      <c r="OHC54" s="5"/>
      <c r="OHD54" s="5"/>
      <c r="OHE54" s="5"/>
      <c r="OHF54" s="5"/>
      <c r="OHG54" s="5"/>
      <c r="OHH54" s="5"/>
      <c r="OHI54" s="5"/>
      <c r="OHJ54" s="5"/>
      <c r="OHK54" s="5"/>
      <c r="OHL54" s="5"/>
      <c r="OHM54" s="5"/>
      <c r="OHN54" s="5"/>
      <c r="OHO54" s="5"/>
      <c r="OHP54" s="5"/>
      <c r="OHQ54" s="5"/>
      <c r="OHR54" s="5"/>
      <c r="OHS54" s="5"/>
      <c r="OHT54" s="5"/>
      <c r="OHU54" s="5"/>
      <c r="OHV54" s="5"/>
      <c r="OHW54" s="5"/>
      <c r="OHX54" s="5"/>
      <c r="OHY54" s="5"/>
      <c r="OHZ54" s="5"/>
      <c r="OIA54" s="5"/>
      <c r="OIB54" s="5"/>
      <c r="OIC54" s="5"/>
      <c r="OID54" s="5"/>
      <c r="OIE54" s="5"/>
      <c r="OIF54" s="5"/>
      <c r="OIG54" s="5"/>
      <c r="OIH54" s="5"/>
      <c r="OII54" s="5"/>
      <c r="OIJ54" s="5"/>
      <c r="OIK54" s="5"/>
      <c r="OIL54" s="5"/>
      <c r="OIM54" s="5"/>
      <c r="OIN54" s="5"/>
      <c r="OIO54" s="5"/>
      <c r="OIP54" s="5"/>
      <c r="OIQ54" s="5"/>
      <c r="OIR54" s="5"/>
      <c r="OIS54" s="5"/>
      <c r="OIT54" s="5"/>
      <c r="OIU54" s="5"/>
      <c r="OIV54" s="5"/>
      <c r="OIW54" s="5"/>
      <c r="OIX54" s="5"/>
      <c r="OIY54" s="5"/>
      <c r="OIZ54" s="5"/>
      <c r="OJA54" s="5"/>
      <c r="OJB54" s="5"/>
      <c r="OJC54" s="5"/>
      <c r="OJD54" s="5"/>
      <c r="OJE54" s="5"/>
      <c r="OJF54" s="5"/>
      <c r="OJG54" s="5"/>
      <c r="OJH54" s="5"/>
      <c r="OJI54" s="5"/>
      <c r="OJJ54" s="5"/>
      <c r="OJK54" s="5"/>
      <c r="OJL54" s="5"/>
      <c r="OJM54" s="5"/>
      <c r="OJN54" s="5"/>
      <c r="OJO54" s="5"/>
      <c r="OJP54" s="5"/>
      <c r="OJQ54" s="5"/>
      <c r="OJR54" s="5"/>
      <c r="OJS54" s="5"/>
      <c r="OJT54" s="5"/>
      <c r="OJU54" s="5"/>
      <c r="OJV54" s="5"/>
      <c r="OJW54" s="5"/>
      <c r="OJX54" s="5"/>
      <c r="OJY54" s="5"/>
      <c r="OJZ54" s="5"/>
      <c r="OKA54" s="5"/>
      <c r="OKB54" s="5"/>
      <c r="OKC54" s="5"/>
      <c r="OKD54" s="5"/>
      <c r="OKE54" s="5"/>
      <c r="OKF54" s="5"/>
      <c r="OKG54" s="5"/>
      <c r="OKH54" s="5"/>
      <c r="OKI54" s="5"/>
      <c r="OKJ54" s="5"/>
      <c r="OKK54" s="5"/>
      <c r="OKL54" s="5"/>
      <c r="OKM54" s="5"/>
      <c r="OKN54" s="5"/>
      <c r="OKO54" s="5"/>
      <c r="OKP54" s="5"/>
      <c r="OKQ54" s="5"/>
      <c r="OKR54" s="5"/>
      <c r="OKS54" s="5"/>
      <c r="OKT54" s="5"/>
      <c r="OKU54" s="5"/>
      <c r="OKV54" s="5"/>
      <c r="OKW54" s="5"/>
      <c r="OKX54" s="5"/>
      <c r="OKY54" s="5"/>
      <c r="OKZ54" s="5"/>
      <c r="OLA54" s="5"/>
      <c r="OLB54" s="5"/>
      <c r="OLC54" s="5"/>
      <c r="OLD54" s="5"/>
      <c r="OLE54" s="5"/>
      <c r="OLF54" s="5"/>
      <c r="OLG54" s="5"/>
      <c r="OLH54" s="5"/>
      <c r="OLI54" s="5"/>
      <c r="OLJ54" s="5"/>
      <c r="OLK54" s="5"/>
      <c r="OLL54" s="5"/>
      <c r="OLM54" s="5"/>
      <c r="OLN54" s="5"/>
      <c r="OLO54" s="5"/>
      <c r="OLP54" s="5"/>
      <c r="OLQ54" s="5"/>
      <c r="OLR54" s="5"/>
      <c r="OLS54" s="5"/>
      <c r="OLT54" s="5"/>
      <c r="OLU54" s="5"/>
      <c r="OLV54" s="5"/>
      <c r="OLW54" s="5"/>
      <c r="OLX54" s="5"/>
      <c r="OLY54" s="5"/>
      <c r="OLZ54" s="5"/>
      <c r="OMA54" s="5"/>
      <c r="OMB54" s="5"/>
      <c r="OMC54" s="5"/>
      <c r="OMD54" s="5"/>
      <c r="OME54" s="5"/>
      <c r="OMF54" s="5"/>
      <c r="OMG54" s="5"/>
      <c r="OMH54" s="5"/>
      <c r="OMI54" s="5"/>
      <c r="OMJ54" s="5"/>
      <c r="OMK54" s="5"/>
      <c r="OML54" s="5"/>
      <c r="OMM54" s="5"/>
      <c r="OMN54" s="5"/>
      <c r="OMO54" s="5"/>
      <c r="OMP54" s="5"/>
      <c r="OMQ54" s="5"/>
      <c r="OMR54" s="5"/>
      <c r="OMS54" s="5"/>
      <c r="OMT54" s="5"/>
      <c r="OMU54" s="5"/>
      <c r="OMV54" s="5"/>
      <c r="OMW54" s="5"/>
      <c r="OMX54" s="5"/>
      <c r="OMY54" s="5"/>
      <c r="OMZ54" s="5"/>
      <c r="ONA54" s="5"/>
      <c r="ONB54" s="5"/>
      <c r="ONC54" s="5"/>
      <c r="OND54" s="5"/>
      <c r="ONE54" s="5"/>
      <c r="ONF54" s="5"/>
      <c r="ONG54" s="5"/>
      <c r="ONH54" s="5"/>
      <c r="ONI54" s="5"/>
      <c r="ONJ54" s="5"/>
      <c r="ONK54" s="5"/>
      <c r="ONL54" s="5"/>
      <c r="ONM54" s="5"/>
      <c r="ONN54" s="5"/>
      <c r="ONO54" s="5"/>
      <c r="ONP54" s="5"/>
      <c r="ONQ54" s="5"/>
      <c r="ONR54" s="5"/>
      <c r="ONS54" s="5"/>
      <c r="ONT54" s="5"/>
      <c r="ONU54" s="5"/>
      <c r="ONV54" s="5"/>
      <c r="ONW54" s="5"/>
      <c r="ONX54" s="5"/>
      <c r="ONY54" s="5"/>
      <c r="ONZ54" s="5"/>
      <c r="OOA54" s="5"/>
      <c r="OOB54" s="5"/>
      <c r="OOC54" s="5"/>
      <c r="OOD54" s="5"/>
      <c r="OOE54" s="5"/>
      <c r="OOF54" s="5"/>
      <c r="OOG54" s="5"/>
      <c r="OOH54" s="5"/>
      <c r="OOI54" s="5"/>
      <c r="OOJ54" s="5"/>
      <c r="OOK54" s="5"/>
      <c r="OOL54" s="5"/>
      <c r="OOM54" s="5"/>
      <c r="OON54" s="5"/>
      <c r="OOO54" s="5"/>
      <c r="OOP54" s="5"/>
      <c r="OOQ54" s="5"/>
      <c r="OOR54" s="5"/>
      <c r="OOS54" s="5"/>
      <c r="OOT54" s="5"/>
      <c r="OOU54" s="5"/>
      <c r="OOV54" s="5"/>
      <c r="OOW54" s="5"/>
      <c r="OOX54" s="5"/>
      <c r="OOY54" s="5"/>
      <c r="OOZ54" s="5"/>
      <c r="OPA54" s="5"/>
      <c r="OPB54" s="5"/>
      <c r="OPC54" s="5"/>
      <c r="OPD54" s="5"/>
      <c r="OPE54" s="5"/>
      <c r="OPF54" s="5"/>
      <c r="OPG54" s="5"/>
      <c r="OPH54" s="5"/>
      <c r="OPI54" s="5"/>
      <c r="OPJ54" s="5"/>
      <c r="OPK54" s="5"/>
      <c r="OPL54" s="5"/>
      <c r="OPM54" s="5"/>
      <c r="OPN54" s="5"/>
      <c r="OPO54" s="5"/>
      <c r="OPP54" s="5"/>
      <c r="OPQ54" s="5"/>
      <c r="OPR54" s="5"/>
      <c r="OPS54" s="5"/>
      <c r="OPT54" s="5"/>
      <c r="OPU54" s="5"/>
      <c r="OPV54" s="5"/>
      <c r="OPW54" s="5"/>
      <c r="OPX54" s="5"/>
      <c r="OPY54" s="5"/>
      <c r="OPZ54" s="5"/>
      <c r="OQA54" s="5"/>
      <c r="OQB54" s="5"/>
      <c r="OQC54" s="5"/>
      <c r="OQD54" s="5"/>
      <c r="OQE54" s="5"/>
      <c r="OQF54" s="5"/>
      <c r="OQG54" s="5"/>
      <c r="OQH54" s="5"/>
      <c r="OQI54" s="5"/>
      <c r="OQJ54" s="5"/>
      <c r="OQK54" s="5"/>
      <c r="OQL54" s="5"/>
      <c r="OQM54" s="5"/>
      <c r="OQN54" s="5"/>
      <c r="OQO54" s="5"/>
      <c r="OQP54" s="5"/>
      <c r="OQQ54" s="5"/>
      <c r="OQR54" s="5"/>
      <c r="OQS54" s="5"/>
      <c r="OQT54" s="5"/>
      <c r="OQU54" s="5"/>
      <c r="OQV54" s="5"/>
      <c r="OQW54" s="5"/>
      <c r="OQX54" s="5"/>
      <c r="OQY54" s="5"/>
      <c r="OQZ54" s="5"/>
      <c r="ORA54" s="5"/>
      <c r="ORB54" s="5"/>
      <c r="ORC54" s="5"/>
      <c r="ORD54" s="5"/>
      <c r="ORE54" s="5"/>
      <c r="ORF54" s="5"/>
      <c r="ORG54" s="5"/>
      <c r="ORH54" s="5"/>
      <c r="ORI54" s="5"/>
      <c r="ORJ54" s="5"/>
      <c r="ORK54" s="5"/>
      <c r="ORL54" s="5"/>
      <c r="ORM54" s="5"/>
      <c r="ORN54" s="5"/>
      <c r="ORO54" s="5"/>
      <c r="ORP54" s="5"/>
      <c r="ORQ54" s="5"/>
      <c r="ORR54" s="5"/>
      <c r="ORS54" s="5"/>
      <c r="ORT54" s="5"/>
      <c r="ORU54" s="5"/>
      <c r="ORV54" s="5"/>
      <c r="ORW54" s="5"/>
      <c r="ORX54" s="5"/>
      <c r="ORY54" s="5"/>
      <c r="ORZ54" s="5"/>
      <c r="OSA54" s="5"/>
      <c r="OSB54" s="5"/>
      <c r="OSC54" s="5"/>
      <c r="OSD54" s="5"/>
      <c r="OSE54" s="5"/>
      <c r="OSF54" s="5"/>
      <c r="OSG54" s="5"/>
      <c r="OSH54" s="5"/>
      <c r="OSI54" s="5"/>
      <c r="OSJ54" s="5"/>
      <c r="OSK54" s="5"/>
      <c r="OSL54" s="5"/>
      <c r="OSM54" s="5"/>
      <c r="OSN54" s="5"/>
      <c r="OSO54" s="5"/>
      <c r="OSP54" s="5"/>
      <c r="OSQ54" s="5"/>
      <c r="OSR54" s="5"/>
      <c r="OSS54" s="5"/>
      <c r="OST54" s="5"/>
      <c r="OSU54" s="5"/>
      <c r="OSV54" s="5"/>
      <c r="OSW54" s="5"/>
      <c r="OSX54" s="5"/>
      <c r="OSY54" s="5"/>
      <c r="OSZ54" s="5"/>
      <c r="OTA54" s="5"/>
      <c r="OTB54" s="5"/>
      <c r="OTC54" s="5"/>
      <c r="OTD54" s="5"/>
      <c r="OTE54" s="5"/>
      <c r="OTF54" s="5"/>
      <c r="OTG54" s="5"/>
      <c r="OTH54" s="5"/>
      <c r="OTI54" s="5"/>
      <c r="OTJ54" s="5"/>
      <c r="OTK54" s="5"/>
      <c r="OTL54" s="5"/>
      <c r="OTM54" s="5"/>
      <c r="OTN54" s="5"/>
      <c r="OTO54" s="5"/>
      <c r="OTP54" s="5"/>
      <c r="OTQ54" s="5"/>
      <c r="OTR54" s="5"/>
      <c r="OTS54" s="5"/>
      <c r="OTT54" s="5"/>
      <c r="OTU54" s="5"/>
      <c r="OTV54" s="5"/>
      <c r="OTW54" s="5"/>
      <c r="OTX54" s="5"/>
      <c r="OTY54" s="5"/>
      <c r="OTZ54" s="5"/>
      <c r="OUA54" s="5"/>
      <c r="OUB54" s="5"/>
      <c r="OUC54" s="5"/>
      <c r="OUD54" s="5"/>
      <c r="OUE54" s="5"/>
      <c r="OUF54" s="5"/>
      <c r="OUG54" s="5"/>
      <c r="OUH54" s="5"/>
      <c r="OUI54" s="5"/>
      <c r="OUJ54" s="5"/>
      <c r="OUK54" s="5"/>
      <c r="OUL54" s="5"/>
      <c r="OUM54" s="5"/>
      <c r="OUN54" s="5"/>
      <c r="OUO54" s="5"/>
      <c r="OUP54" s="5"/>
      <c r="OUQ54" s="5"/>
      <c r="OUR54" s="5"/>
      <c r="OUS54" s="5"/>
      <c r="OUT54" s="5"/>
      <c r="OUU54" s="5"/>
      <c r="OUV54" s="5"/>
      <c r="OUW54" s="5"/>
      <c r="OUX54" s="5"/>
      <c r="OUY54" s="5"/>
      <c r="OUZ54" s="5"/>
      <c r="OVA54" s="5"/>
      <c r="OVB54" s="5"/>
      <c r="OVC54" s="5"/>
      <c r="OVD54" s="5"/>
      <c r="OVE54" s="5"/>
      <c r="OVF54" s="5"/>
      <c r="OVG54" s="5"/>
      <c r="OVH54" s="5"/>
      <c r="OVI54" s="5"/>
      <c r="OVJ54" s="5"/>
      <c r="OVK54" s="5"/>
      <c r="OVL54" s="5"/>
      <c r="OVM54" s="5"/>
      <c r="OVN54" s="5"/>
      <c r="OVO54" s="5"/>
      <c r="OVP54" s="5"/>
      <c r="OVQ54" s="5"/>
      <c r="OVR54" s="5"/>
      <c r="OVS54" s="5"/>
      <c r="OVT54" s="5"/>
      <c r="OVU54" s="5"/>
      <c r="OVV54" s="5"/>
      <c r="OVW54" s="5"/>
      <c r="OVX54" s="5"/>
      <c r="OVY54" s="5"/>
      <c r="OVZ54" s="5"/>
      <c r="OWA54" s="5"/>
      <c r="OWB54" s="5"/>
      <c r="OWC54" s="5"/>
      <c r="OWD54" s="5"/>
      <c r="OWE54" s="5"/>
      <c r="OWF54" s="5"/>
      <c r="OWG54" s="5"/>
      <c r="OWH54" s="5"/>
      <c r="OWI54" s="5"/>
      <c r="OWJ54" s="5"/>
      <c r="OWK54" s="5"/>
      <c r="OWL54" s="5"/>
      <c r="OWM54" s="5"/>
      <c r="OWN54" s="5"/>
      <c r="OWO54" s="5"/>
      <c r="OWP54" s="5"/>
      <c r="OWQ54" s="5"/>
      <c r="OWR54" s="5"/>
      <c r="OWS54" s="5"/>
      <c r="OWT54" s="5"/>
      <c r="OWU54" s="5"/>
      <c r="OWV54" s="5"/>
      <c r="OWW54" s="5"/>
      <c r="OWX54" s="5"/>
      <c r="OWY54" s="5"/>
      <c r="OWZ54" s="5"/>
      <c r="OXA54" s="5"/>
      <c r="OXB54" s="5"/>
      <c r="OXC54" s="5"/>
      <c r="OXD54" s="5"/>
      <c r="OXE54" s="5"/>
      <c r="OXF54" s="5"/>
      <c r="OXG54" s="5"/>
      <c r="OXH54" s="5"/>
      <c r="OXI54" s="5"/>
      <c r="OXJ54" s="5"/>
      <c r="OXK54" s="5"/>
      <c r="OXL54" s="5"/>
      <c r="OXM54" s="5"/>
      <c r="OXN54" s="5"/>
      <c r="OXO54" s="5"/>
      <c r="OXP54" s="5"/>
      <c r="OXQ54" s="5"/>
      <c r="OXR54" s="5"/>
      <c r="OXS54" s="5"/>
      <c r="OXT54" s="5"/>
      <c r="OXU54" s="5"/>
      <c r="OXV54" s="5"/>
      <c r="OXW54" s="5"/>
      <c r="OXX54" s="5"/>
      <c r="OXY54" s="5"/>
      <c r="OXZ54" s="5"/>
      <c r="OYA54" s="5"/>
      <c r="OYB54" s="5"/>
      <c r="OYC54" s="5"/>
      <c r="OYD54" s="5"/>
      <c r="OYE54" s="5"/>
      <c r="OYF54" s="5"/>
      <c r="OYG54" s="5"/>
      <c r="OYH54" s="5"/>
      <c r="OYI54" s="5"/>
      <c r="OYJ54" s="5"/>
      <c r="OYK54" s="5"/>
      <c r="OYL54" s="5"/>
      <c r="OYM54" s="5"/>
      <c r="OYN54" s="5"/>
      <c r="OYO54" s="5"/>
      <c r="OYP54" s="5"/>
      <c r="OYQ54" s="5"/>
      <c r="OYR54" s="5"/>
      <c r="OYS54" s="5"/>
      <c r="OYT54" s="5"/>
      <c r="OYU54" s="5"/>
      <c r="OYV54" s="5"/>
      <c r="OYW54" s="5"/>
      <c r="OYX54" s="5"/>
      <c r="OYY54" s="5"/>
      <c r="OYZ54" s="5"/>
      <c r="OZA54" s="5"/>
      <c r="OZB54" s="5"/>
      <c r="OZC54" s="5"/>
      <c r="OZD54" s="5"/>
      <c r="OZE54" s="5"/>
      <c r="OZF54" s="5"/>
      <c r="OZG54" s="5"/>
      <c r="OZH54" s="5"/>
      <c r="OZI54" s="5"/>
      <c r="OZJ54" s="5"/>
      <c r="OZK54" s="5"/>
      <c r="OZL54" s="5"/>
      <c r="OZM54" s="5"/>
      <c r="OZN54" s="5"/>
      <c r="OZO54" s="5"/>
      <c r="OZP54" s="5"/>
      <c r="OZQ54" s="5"/>
      <c r="OZR54" s="5"/>
      <c r="OZS54" s="5"/>
      <c r="OZT54" s="5"/>
      <c r="OZU54" s="5"/>
      <c r="OZV54" s="5"/>
      <c r="OZW54" s="5"/>
      <c r="OZX54" s="5"/>
      <c r="OZY54" s="5"/>
      <c r="OZZ54" s="5"/>
      <c r="PAA54" s="5"/>
      <c r="PAB54" s="5"/>
      <c r="PAC54" s="5"/>
      <c r="PAD54" s="5"/>
      <c r="PAE54" s="5"/>
      <c r="PAF54" s="5"/>
      <c r="PAG54" s="5"/>
      <c r="PAH54" s="5"/>
      <c r="PAI54" s="5"/>
      <c r="PAJ54" s="5"/>
      <c r="PAK54" s="5"/>
      <c r="PAL54" s="5"/>
      <c r="PAM54" s="5"/>
      <c r="PAN54" s="5"/>
      <c r="PAO54" s="5"/>
      <c r="PAP54" s="5"/>
      <c r="PAQ54" s="5"/>
      <c r="PAR54" s="5"/>
      <c r="PAS54" s="5"/>
      <c r="PAT54" s="5"/>
      <c r="PAU54" s="5"/>
      <c r="PAV54" s="5"/>
      <c r="PAW54" s="5"/>
      <c r="PAX54" s="5"/>
      <c r="PAY54" s="5"/>
      <c r="PAZ54" s="5"/>
      <c r="PBA54" s="5"/>
      <c r="PBB54" s="5"/>
      <c r="PBC54" s="5"/>
      <c r="PBD54" s="5"/>
      <c r="PBE54" s="5"/>
      <c r="PBF54" s="5"/>
      <c r="PBG54" s="5"/>
      <c r="PBH54" s="5"/>
      <c r="PBI54" s="5"/>
      <c r="PBJ54" s="5"/>
      <c r="PBK54" s="5"/>
      <c r="PBL54" s="5"/>
      <c r="PBM54" s="5"/>
      <c r="PBN54" s="5"/>
      <c r="PBO54" s="5"/>
      <c r="PBP54" s="5"/>
      <c r="PBQ54" s="5"/>
      <c r="PBR54" s="5"/>
      <c r="PBS54" s="5"/>
      <c r="PBT54" s="5"/>
      <c r="PBU54" s="5"/>
      <c r="PBV54" s="5"/>
      <c r="PBW54" s="5"/>
      <c r="PBX54" s="5"/>
      <c r="PBY54" s="5"/>
      <c r="PBZ54" s="5"/>
      <c r="PCA54" s="5"/>
      <c r="PCB54" s="5"/>
      <c r="PCC54" s="5"/>
      <c r="PCD54" s="5"/>
      <c r="PCE54" s="5"/>
      <c r="PCF54" s="5"/>
      <c r="PCG54" s="5"/>
      <c r="PCH54" s="5"/>
      <c r="PCI54" s="5"/>
      <c r="PCJ54" s="5"/>
      <c r="PCK54" s="5"/>
      <c r="PCL54" s="5"/>
      <c r="PCM54" s="5"/>
      <c r="PCN54" s="5"/>
      <c r="PCO54" s="5"/>
      <c r="PCP54" s="5"/>
      <c r="PCQ54" s="5"/>
      <c r="PCR54" s="5"/>
      <c r="PCS54" s="5"/>
      <c r="PCT54" s="5"/>
      <c r="PCU54" s="5"/>
      <c r="PCV54" s="5"/>
      <c r="PCW54" s="5"/>
      <c r="PCX54" s="5"/>
      <c r="PCY54" s="5"/>
      <c r="PCZ54" s="5"/>
      <c r="PDA54" s="5"/>
      <c r="PDB54" s="5"/>
      <c r="PDC54" s="5"/>
      <c r="PDD54" s="5"/>
      <c r="PDE54" s="5"/>
      <c r="PDF54" s="5"/>
      <c r="PDG54" s="5"/>
      <c r="PDH54" s="5"/>
      <c r="PDI54" s="5"/>
      <c r="PDJ54" s="5"/>
      <c r="PDK54" s="5"/>
      <c r="PDL54" s="5"/>
      <c r="PDM54" s="5"/>
      <c r="PDN54" s="5"/>
      <c r="PDO54" s="5"/>
      <c r="PDP54" s="5"/>
      <c r="PDQ54" s="5"/>
      <c r="PDR54" s="5"/>
      <c r="PDS54" s="5"/>
      <c r="PDT54" s="5"/>
      <c r="PDU54" s="5"/>
      <c r="PDV54" s="5"/>
      <c r="PDW54" s="5"/>
      <c r="PDX54" s="5"/>
      <c r="PDY54" s="5"/>
      <c r="PDZ54" s="5"/>
      <c r="PEA54" s="5"/>
      <c r="PEB54" s="5"/>
      <c r="PEC54" s="5"/>
      <c r="PED54" s="5"/>
      <c r="PEE54" s="5"/>
      <c r="PEF54" s="5"/>
      <c r="PEG54" s="5"/>
      <c r="PEH54" s="5"/>
      <c r="PEI54" s="5"/>
      <c r="PEJ54" s="5"/>
      <c r="PEK54" s="5"/>
      <c r="PEL54" s="5"/>
      <c r="PEM54" s="5"/>
      <c r="PEN54" s="5"/>
      <c r="PEO54" s="5"/>
      <c r="PEP54" s="5"/>
      <c r="PEQ54" s="5"/>
      <c r="PER54" s="5"/>
      <c r="PES54" s="5"/>
      <c r="PET54" s="5"/>
      <c r="PEU54" s="5"/>
      <c r="PEV54" s="5"/>
      <c r="PEW54" s="5"/>
      <c r="PEX54" s="5"/>
      <c r="PEY54" s="5"/>
      <c r="PEZ54" s="5"/>
      <c r="PFA54" s="5"/>
      <c r="PFB54" s="5"/>
      <c r="PFC54" s="5"/>
      <c r="PFD54" s="5"/>
      <c r="PFE54" s="5"/>
      <c r="PFF54" s="5"/>
      <c r="PFG54" s="5"/>
      <c r="PFH54" s="5"/>
      <c r="PFI54" s="5"/>
      <c r="PFJ54" s="5"/>
      <c r="PFK54" s="5"/>
      <c r="PFL54" s="5"/>
      <c r="PFM54" s="5"/>
      <c r="PFN54" s="5"/>
      <c r="PFO54" s="5"/>
      <c r="PFP54" s="5"/>
      <c r="PFQ54" s="5"/>
      <c r="PFR54" s="5"/>
      <c r="PFS54" s="5"/>
      <c r="PFT54" s="5"/>
      <c r="PFU54" s="5"/>
      <c r="PFV54" s="5"/>
      <c r="PFW54" s="5"/>
      <c r="PFX54" s="5"/>
      <c r="PFY54" s="5"/>
      <c r="PFZ54" s="5"/>
      <c r="PGA54" s="5"/>
      <c r="PGB54" s="5"/>
      <c r="PGC54" s="5"/>
      <c r="PGD54" s="5"/>
      <c r="PGE54" s="5"/>
      <c r="PGF54" s="5"/>
      <c r="PGG54" s="5"/>
      <c r="PGH54" s="5"/>
      <c r="PGI54" s="5"/>
      <c r="PGJ54" s="5"/>
      <c r="PGK54" s="5"/>
      <c r="PGL54" s="5"/>
      <c r="PGM54" s="5"/>
      <c r="PGN54" s="5"/>
      <c r="PGO54" s="5"/>
      <c r="PGP54" s="5"/>
      <c r="PGQ54" s="5"/>
      <c r="PGR54" s="5"/>
      <c r="PGS54" s="5"/>
      <c r="PGT54" s="5"/>
      <c r="PGU54" s="5"/>
      <c r="PGV54" s="5"/>
      <c r="PGW54" s="5"/>
      <c r="PGX54" s="5"/>
      <c r="PGY54" s="5"/>
      <c r="PGZ54" s="5"/>
      <c r="PHA54" s="5"/>
      <c r="PHB54" s="5"/>
      <c r="PHC54" s="5"/>
      <c r="PHD54" s="5"/>
      <c r="PHE54" s="5"/>
      <c r="PHF54" s="5"/>
      <c r="PHG54" s="5"/>
      <c r="PHH54" s="5"/>
      <c r="PHI54" s="5"/>
      <c r="PHJ54" s="5"/>
      <c r="PHK54" s="5"/>
      <c r="PHL54" s="5"/>
      <c r="PHM54" s="5"/>
      <c r="PHN54" s="5"/>
      <c r="PHO54" s="5"/>
      <c r="PHP54" s="5"/>
      <c r="PHQ54" s="5"/>
      <c r="PHR54" s="5"/>
      <c r="PHS54" s="5"/>
      <c r="PHT54" s="5"/>
      <c r="PHU54" s="5"/>
      <c r="PHV54" s="5"/>
      <c r="PHW54" s="5"/>
      <c r="PHX54" s="5"/>
      <c r="PHY54" s="5"/>
      <c r="PHZ54" s="5"/>
      <c r="PIA54" s="5"/>
      <c r="PIB54" s="5"/>
      <c r="PIC54" s="5"/>
      <c r="PID54" s="5"/>
      <c r="PIE54" s="5"/>
      <c r="PIF54" s="5"/>
      <c r="PIG54" s="5"/>
      <c r="PIH54" s="5"/>
      <c r="PII54" s="5"/>
      <c r="PIJ54" s="5"/>
      <c r="PIK54" s="5"/>
      <c r="PIL54" s="5"/>
      <c r="PIM54" s="5"/>
      <c r="PIN54" s="5"/>
      <c r="PIO54" s="5"/>
      <c r="PIP54" s="5"/>
      <c r="PIQ54" s="5"/>
      <c r="PIR54" s="5"/>
      <c r="PIS54" s="5"/>
      <c r="PIT54" s="5"/>
      <c r="PIU54" s="5"/>
      <c r="PIV54" s="5"/>
      <c r="PIW54" s="5"/>
      <c r="PIX54" s="5"/>
      <c r="PIY54" s="5"/>
      <c r="PIZ54" s="5"/>
      <c r="PJA54" s="5"/>
      <c r="PJB54" s="5"/>
      <c r="PJC54" s="5"/>
      <c r="PJD54" s="5"/>
      <c r="PJE54" s="5"/>
      <c r="PJF54" s="5"/>
      <c r="PJG54" s="5"/>
      <c r="PJH54" s="5"/>
      <c r="PJI54" s="5"/>
      <c r="PJJ54" s="5"/>
      <c r="PJK54" s="5"/>
      <c r="PJL54" s="5"/>
      <c r="PJM54" s="5"/>
      <c r="PJN54" s="5"/>
      <c r="PJO54" s="5"/>
      <c r="PJP54" s="5"/>
      <c r="PJQ54" s="5"/>
      <c r="PJR54" s="5"/>
      <c r="PJS54" s="5"/>
      <c r="PJT54" s="5"/>
      <c r="PJU54" s="5"/>
      <c r="PJV54" s="5"/>
      <c r="PJW54" s="5"/>
      <c r="PJX54" s="5"/>
      <c r="PJY54" s="5"/>
      <c r="PJZ54" s="5"/>
      <c r="PKA54" s="5"/>
      <c r="PKB54" s="5"/>
      <c r="PKC54" s="5"/>
      <c r="PKD54" s="5"/>
      <c r="PKE54" s="5"/>
      <c r="PKF54" s="5"/>
      <c r="PKG54" s="5"/>
      <c r="PKH54" s="5"/>
      <c r="PKI54" s="5"/>
      <c r="PKJ54" s="5"/>
      <c r="PKK54" s="5"/>
      <c r="PKL54" s="5"/>
      <c r="PKM54" s="5"/>
      <c r="PKN54" s="5"/>
      <c r="PKO54" s="5"/>
      <c r="PKP54" s="5"/>
      <c r="PKQ54" s="5"/>
      <c r="PKR54" s="5"/>
      <c r="PKS54" s="5"/>
      <c r="PKT54" s="5"/>
      <c r="PKU54" s="5"/>
      <c r="PKV54" s="5"/>
      <c r="PKW54" s="5"/>
      <c r="PKX54" s="5"/>
      <c r="PKY54" s="5"/>
      <c r="PKZ54" s="5"/>
      <c r="PLA54" s="5"/>
      <c r="PLB54" s="5"/>
      <c r="PLC54" s="5"/>
      <c r="PLD54" s="5"/>
      <c r="PLE54" s="5"/>
      <c r="PLF54" s="5"/>
      <c r="PLG54" s="5"/>
      <c r="PLH54" s="5"/>
      <c r="PLI54" s="5"/>
      <c r="PLJ54" s="5"/>
      <c r="PLK54" s="5"/>
      <c r="PLL54" s="5"/>
      <c r="PLM54" s="5"/>
      <c r="PLN54" s="5"/>
      <c r="PLO54" s="5"/>
      <c r="PLP54" s="5"/>
      <c r="PLQ54" s="5"/>
      <c r="PLR54" s="5"/>
      <c r="PLS54" s="5"/>
      <c r="PLT54" s="5"/>
      <c r="PLU54" s="5"/>
      <c r="PLV54" s="5"/>
      <c r="PLW54" s="5"/>
      <c r="PLX54" s="5"/>
      <c r="PLY54" s="5"/>
      <c r="PLZ54" s="5"/>
      <c r="PMA54" s="5"/>
      <c r="PMB54" s="5"/>
      <c r="PMC54" s="5"/>
      <c r="PMD54" s="5"/>
      <c r="PME54" s="5"/>
      <c r="PMF54" s="5"/>
      <c r="PMG54" s="5"/>
      <c r="PMH54" s="5"/>
      <c r="PMI54" s="5"/>
      <c r="PMJ54" s="5"/>
      <c r="PMK54" s="5"/>
      <c r="PML54" s="5"/>
      <c r="PMM54" s="5"/>
      <c r="PMN54" s="5"/>
      <c r="PMO54" s="5"/>
      <c r="PMP54" s="5"/>
      <c r="PMQ54" s="5"/>
      <c r="PMR54" s="5"/>
      <c r="PMS54" s="5"/>
      <c r="PMT54" s="5"/>
      <c r="PMU54" s="5"/>
      <c r="PMV54" s="5"/>
      <c r="PMW54" s="5"/>
      <c r="PMX54" s="5"/>
      <c r="PMY54" s="5"/>
      <c r="PMZ54" s="5"/>
      <c r="PNA54" s="5"/>
      <c r="PNB54" s="5"/>
      <c r="PNC54" s="5"/>
      <c r="PND54" s="5"/>
      <c r="PNE54" s="5"/>
      <c r="PNF54" s="5"/>
      <c r="PNG54" s="5"/>
      <c r="PNH54" s="5"/>
      <c r="PNI54" s="5"/>
      <c r="PNJ54" s="5"/>
      <c r="PNK54" s="5"/>
      <c r="PNL54" s="5"/>
      <c r="PNM54" s="5"/>
      <c r="PNN54" s="5"/>
      <c r="PNO54" s="5"/>
      <c r="PNP54" s="5"/>
      <c r="PNQ54" s="5"/>
      <c r="PNR54" s="5"/>
      <c r="PNS54" s="5"/>
      <c r="PNT54" s="5"/>
      <c r="PNU54" s="5"/>
      <c r="PNV54" s="5"/>
      <c r="PNW54" s="5"/>
      <c r="PNX54" s="5"/>
      <c r="PNY54" s="5"/>
      <c r="PNZ54" s="5"/>
      <c r="POA54" s="5"/>
      <c r="POB54" s="5"/>
      <c r="POC54" s="5"/>
      <c r="POD54" s="5"/>
      <c r="POE54" s="5"/>
      <c r="POF54" s="5"/>
      <c r="POG54" s="5"/>
      <c r="POH54" s="5"/>
      <c r="POI54" s="5"/>
      <c r="POJ54" s="5"/>
      <c r="POK54" s="5"/>
      <c r="POL54" s="5"/>
      <c r="POM54" s="5"/>
      <c r="PON54" s="5"/>
      <c r="POO54" s="5"/>
      <c r="POP54" s="5"/>
      <c r="POQ54" s="5"/>
      <c r="POR54" s="5"/>
      <c r="POS54" s="5"/>
      <c r="POT54" s="5"/>
      <c r="POU54" s="5"/>
      <c r="POV54" s="5"/>
      <c r="POW54" s="5"/>
      <c r="POX54" s="5"/>
      <c r="POY54" s="5"/>
      <c r="POZ54" s="5"/>
      <c r="PPA54" s="5"/>
      <c r="PPB54" s="5"/>
      <c r="PPC54" s="5"/>
      <c r="PPD54" s="5"/>
      <c r="PPE54" s="5"/>
      <c r="PPF54" s="5"/>
      <c r="PPG54" s="5"/>
      <c r="PPH54" s="5"/>
      <c r="PPI54" s="5"/>
      <c r="PPJ54" s="5"/>
      <c r="PPK54" s="5"/>
      <c r="PPL54" s="5"/>
      <c r="PPM54" s="5"/>
      <c r="PPN54" s="5"/>
      <c r="PPO54" s="5"/>
      <c r="PPP54" s="5"/>
      <c r="PPQ54" s="5"/>
      <c r="PPR54" s="5"/>
      <c r="PPS54" s="5"/>
      <c r="PPT54" s="5"/>
      <c r="PPU54" s="5"/>
      <c r="PPV54" s="5"/>
      <c r="PPW54" s="5"/>
      <c r="PPX54" s="5"/>
      <c r="PPY54" s="5"/>
      <c r="PPZ54" s="5"/>
      <c r="PQA54" s="5"/>
      <c r="PQB54" s="5"/>
      <c r="PQC54" s="5"/>
      <c r="PQD54" s="5"/>
      <c r="PQE54" s="5"/>
      <c r="PQF54" s="5"/>
      <c r="PQG54" s="5"/>
      <c r="PQH54" s="5"/>
      <c r="PQI54" s="5"/>
      <c r="PQJ54" s="5"/>
      <c r="PQK54" s="5"/>
      <c r="PQL54" s="5"/>
      <c r="PQM54" s="5"/>
      <c r="PQN54" s="5"/>
      <c r="PQO54" s="5"/>
      <c r="PQP54" s="5"/>
      <c r="PQQ54" s="5"/>
      <c r="PQR54" s="5"/>
      <c r="PQS54" s="5"/>
      <c r="PQT54" s="5"/>
      <c r="PQU54" s="5"/>
      <c r="PQV54" s="5"/>
      <c r="PQW54" s="5"/>
      <c r="PQX54" s="5"/>
      <c r="PQY54" s="5"/>
      <c r="PQZ54" s="5"/>
      <c r="PRA54" s="5"/>
      <c r="PRB54" s="5"/>
      <c r="PRC54" s="5"/>
      <c r="PRD54" s="5"/>
      <c r="PRE54" s="5"/>
      <c r="PRF54" s="5"/>
      <c r="PRG54" s="5"/>
      <c r="PRH54" s="5"/>
      <c r="PRI54" s="5"/>
      <c r="PRJ54" s="5"/>
      <c r="PRK54" s="5"/>
      <c r="PRL54" s="5"/>
      <c r="PRM54" s="5"/>
      <c r="PRN54" s="5"/>
      <c r="PRO54" s="5"/>
      <c r="PRP54" s="5"/>
      <c r="PRQ54" s="5"/>
      <c r="PRR54" s="5"/>
      <c r="PRS54" s="5"/>
      <c r="PRT54" s="5"/>
      <c r="PRU54" s="5"/>
      <c r="PRV54" s="5"/>
      <c r="PRW54" s="5"/>
      <c r="PRX54" s="5"/>
      <c r="PRY54" s="5"/>
      <c r="PRZ54" s="5"/>
      <c r="PSA54" s="5"/>
      <c r="PSB54" s="5"/>
      <c r="PSC54" s="5"/>
      <c r="PSD54" s="5"/>
      <c r="PSE54" s="5"/>
      <c r="PSF54" s="5"/>
      <c r="PSG54" s="5"/>
      <c r="PSH54" s="5"/>
      <c r="PSI54" s="5"/>
      <c r="PSJ54" s="5"/>
      <c r="PSK54" s="5"/>
      <c r="PSL54" s="5"/>
      <c r="PSM54" s="5"/>
      <c r="PSN54" s="5"/>
      <c r="PSO54" s="5"/>
      <c r="PSP54" s="5"/>
      <c r="PSQ54" s="5"/>
      <c r="PSR54" s="5"/>
      <c r="PSS54" s="5"/>
      <c r="PST54" s="5"/>
      <c r="PSU54" s="5"/>
      <c r="PSV54" s="5"/>
      <c r="PSW54" s="5"/>
      <c r="PSX54" s="5"/>
      <c r="PSY54" s="5"/>
      <c r="PSZ54" s="5"/>
      <c r="PTA54" s="5"/>
      <c r="PTB54" s="5"/>
      <c r="PTC54" s="5"/>
      <c r="PTD54" s="5"/>
      <c r="PTE54" s="5"/>
      <c r="PTF54" s="5"/>
      <c r="PTG54" s="5"/>
      <c r="PTH54" s="5"/>
      <c r="PTI54" s="5"/>
      <c r="PTJ54" s="5"/>
      <c r="PTK54" s="5"/>
      <c r="PTL54" s="5"/>
      <c r="PTM54" s="5"/>
      <c r="PTN54" s="5"/>
      <c r="PTO54" s="5"/>
      <c r="PTP54" s="5"/>
      <c r="PTQ54" s="5"/>
      <c r="PTR54" s="5"/>
      <c r="PTS54" s="5"/>
      <c r="PTT54" s="5"/>
      <c r="PTU54" s="5"/>
      <c r="PTV54" s="5"/>
      <c r="PTW54" s="5"/>
      <c r="PTX54" s="5"/>
      <c r="PTY54" s="5"/>
      <c r="PTZ54" s="5"/>
      <c r="PUA54" s="5"/>
      <c r="PUB54" s="5"/>
      <c r="PUC54" s="5"/>
      <c r="PUD54" s="5"/>
      <c r="PUE54" s="5"/>
      <c r="PUF54" s="5"/>
      <c r="PUG54" s="5"/>
      <c r="PUH54" s="5"/>
      <c r="PUI54" s="5"/>
      <c r="PUJ54" s="5"/>
      <c r="PUK54" s="5"/>
      <c r="PUL54" s="5"/>
      <c r="PUM54" s="5"/>
      <c r="PUN54" s="5"/>
      <c r="PUO54" s="5"/>
      <c r="PUP54" s="5"/>
      <c r="PUQ54" s="5"/>
      <c r="PUR54" s="5"/>
      <c r="PUS54" s="5"/>
      <c r="PUT54" s="5"/>
      <c r="PUU54" s="5"/>
      <c r="PUV54" s="5"/>
      <c r="PUW54" s="5"/>
      <c r="PUX54" s="5"/>
      <c r="PUY54" s="5"/>
      <c r="PUZ54" s="5"/>
      <c r="PVA54" s="5"/>
      <c r="PVB54" s="5"/>
      <c r="PVC54" s="5"/>
      <c r="PVD54" s="5"/>
      <c r="PVE54" s="5"/>
      <c r="PVF54" s="5"/>
      <c r="PVG54" s="5"/>
      <c r="PVH54" s="5"/>
      <c r="PVI54" s="5"/>
      <c r="PVJ54" s="5"/>
      <c r="PVK54" s="5"/>
      <c r="PVL54" s="5"/>
      <c r="PVM54" s="5"/>
      <c r="PVN54" s="5"/>
      <c r="PVO54" s="5"/>
      <c r="PVP54" s="5"/>
      <c r="PVQ54" s="5"/>
      <c r="PVR54" s="5"/>
      <c r="PVS54" s="5"/>
      <c r="PVT54" s="5"/>
      <c r="PVU54" s="5"/>
      <c r="PVV54" s="5"/>
      <c r="PVW54" s="5"/>
      <c r="PVX54" s="5"/>
      <c r="PVY54" s="5"/>
      <c r="PVZ54" s="5"/>
      <c r="PWA54" s="5"/>
      <c r="PWB54" s="5"/>
      <c r="PWC54" s="5"/>
      <c r="PWD54" s="5"/>
      <c r="PWE54" s="5"/>
      <c r="PWF54" s="5"/>
      <c r="PWG54" s="5"/>
      <c r="PWH54" s="5"/>
      <c r="PWI54" s="5"/>
      <c r="PWJ54" s="5"/>
      <c r="PWK54" s="5"/>
      <c r="PWL54" s="5"/>
      <c r="PWM54" s="5"/>
      <c r="PWN54" s="5"/>
      <c r="PWO54" s="5"/>
      <c r="PWP54" s="5"/>
      <c r="PWQ54" s="5"/>
      <c r="PWR54" s="5"/>
      <c r="PWS54" s="5"/>
      <c r="PWT54" s="5"/>
      <c r="PWU54" s="5"/>
      <c r="PWV54" s="5"/>
      <c r="PWW54" s="5"/>
      <c r="PWX54" s="5"/>
      <c r="PWY54" s="5"/>
      <c r="PWZ54" s="5"/>
      <c r="PXA54" s="5"/>
      <c r="PXB54" s="5"/>
      <c r="PXC54" s="5"/>
      <c r="PXD54" s="5"/>
      <c r="PXE54" s="5"/>
      <c r="PXF54" s="5"/>
      <c r="PXG54" s="5"/>
      <c r="PXH54" s="5"/>
      <c r="PXI54" s="5"/>
      <c r="PXJ54" s="5"/>
      <c r="PXK54" s="5"/>
      <c r="PXL54" s="5"/>
      <c r="PXM54" s="5"/>
      <c r="PXN54" s="5"/>
      <c r="PXO54" s="5"/>
      <c r="PXP54" s="5"/>
      <c r="PXQ54" s="5"/>
      <c r="PXR54" s="5"/>
      <c r="PXS54" s="5"/>
      <c r="PXT54" s="5"/>
      <c r="PXU54" s="5"/>
      <c r="PXV54" s="5"/>
      <c r="PXW54" s="5"/>
      <c r="PXX54" s="5"/>
      <c r="PXY54" s="5"/>
      <c r="PXZ54" s="5"/>
      <c r="PYA54" s="5"/>
      <c r="PYB54" s="5"/>
      <c r="PYC54" s="5"/>
      <c r="PYD54" s="5"/>
      <c r="PYE54" s="5"/>
      <c r="PYF54" s="5"/>
      <c r="PYG54" s="5"/>
      <c r="PYH54" s="5"/>
      <c r="PYI54" s="5"/>
      <c r="PYJ54" s="5"/>
      <c r="PYK54" s="5"/>
      <c r="PYL54" s="5"/>
      <c r="PYM54" s="5"/>
      <c r="PYN54" s="5"/>
      <c r="PYO54" s="5"/>
      <c r="PYP54" s="5"/>
      <c r="PYQ54" s="5"/>
      <c r="PYR54" s="5"/>
      <c r="PYS54" s="5"/>
      <c r="PYT54" s="5"/>
      <c r="PYU54" s="5"/>
      <c r="PYV54" s="5"/>
      <c r="PYW54" s="5"/>
      <c r="PYX54" s="5"/>
      <c r="PYY54" s="5"/>
      <c r="PYZ54" s="5"/>
      <c r="PZA54" s="5"/>
      <c r="PZB54" s="5"/>
      <c r="PZC54" s="5"/>
      <c r="PZD54" s="5"/>
      <c r="PZE54" s="5"/>
      <c r="PZF54" s="5"/>
      <c r="PZG54" s="5"/>
      <c r="PZH54" s="5"/>
      <c r="PZI54" s="5"/>
      <c r="PZJ54" s="5"/>
      <c r="PZK54" s="5"/>
      <c r="PZL54" s="5"/>
      <c r="PZM54" s="5"/>
      <c r="PZN54" s="5"/>
      <c r="PZO54" s="5"/>
      <c r="PZP54" s="5"/>
      <c r="PZQ54" s="5"/>
      <c r="PZR54" s="5"/>
      <c r="PZS54" s="5"/>
      <c r="PZT54" s="5"/>
      <c r="PZU54" s="5"/>
      <c r="PZV54" s="5"/>
      <c r="PZW54" s="5"/>
      <c r="PZX54" s="5"/>
      <c r="PZY54" s="5"/>
      <c r="PZZ54" s="5"/>
      <c r="QAA54" s="5"/>
      <c r="QAB54" s="5"/>
      <c r="QAC54" s="5"/>
      <c r="QAD54" s="5"/>
      <c r="QAE54" s="5"/>
      <c r="QAF54" s="5"/>
      <c r="QAG54" s="5"/>
      <c r="QAH54" s="5"/>
      <c r="QAI54" s="5"/>
      <c r="QAJ54" s="5"/>
      <c r="QAK54" s="5"/>
      <c r="QAL54" s="5"/>
      <c r="QAM54" s="5"/>
      <c r="QAN54" s="5"/>
      <c r="QAO54" s="5"/>
      <c r="QAP54" s="5"/>
      <c r="QAQ54" s="5"/>
      <c r="QAR54" s="5"/>
      <c r="QAS54" s="5"/>
      <c r="QAT54" s="5"/>
      <c r="QAU54" s="5"/>
      <c r="QAV54" s="5"/>
      <c r="QAW54" s="5"/>
      <c r="QAX54" s="5"/>
      <c r="QAY54" s="5"/>
      <c r="QAZ54" s="5"/>
      <c r="QBA54" s="5"/>
      <c r="QBB54" s="5"/>
      <c r="QBC54" s="5"/>
      <c r="QBD54" s="5"/>
      <c r="QBE54" s="5"/>
      <c r="QBF54" s="5"/>
      <c r="QBG54" s="5"/>
      <c r="QBH54" s="5"/>
      <c r="QBI54" s="5"/>
      <c r="QBJ54" s="5"/>
      <c r="QBK54" s="5"/>
      <c r="QBL54" s="5"/>
      <c r="QBM54" s="5"/>
      <c r="QBN54" s="5"/>
      <c r="QBO54" s="5"/>
      <c r="QBP54" s="5"/>
      <c r="QBQ54" s="5"/>
      <c r="QBR54" s="5"/>
      <c r="QBS54" s="5"/>
      <c r="QBT54" s="5"/>
      <c r="QBU54" s="5"/>
      <c r="QBV54" s="5"/>
      <c r="QBW54" s="5"/>
      <c r="QBX54" s="5"/>
      <c r="QBY54" s="5"/>
      <c r="QBZ54" s="5"/>
      <c r="QCA54" s="5"/>
      <c r="QCB54" s="5"/>
      <c r="QCC54" s="5"/>
      <c r="QCD54" s="5"/>
      <c r="QCE54" s="5"/>
      <c r="QCF54" s="5"/>
      <c r="QCG54" s="5"/>
      <c r="QCH54" s="5"/>
      <c r="QCI54" s="5"/>
      <c r="QCJ54" s="5"/>
      <c r="QCK54" s="5"/>
      <c r="QCL54" s="5"/>
      <c r="QCM54" s="5"/>
      <c r="QCN54" s="5"/>
      <c r="QCO54" s="5"/>
      <c r="QCP54" s="5"/>
      <c r="QCQ54" s="5"/>
      <c r="QCR54" s="5"/>
      <c r="QCS54" s="5"/>
      <c r="QCT54" s="5"/>
      <c r="QCU54" s="5"/>
      <c r="QCV54" s="5"/>
      <c r="QCW54" s="5"/>
      <c r="QCX54" s="5"/>
      <c r="QCY54" s="5"/>
      <c r="QCZ54" s="5"/>
      <c r="QDA54" s="5"/>
      <c r="QDB54" s="5"/>
      <c r="QDC54" s="5"/>
      <c r="QDD54" s="5"/>
      <c r="QDE54" s="5"/>
      <c r="QDF54" s="5"/>
      <c r="QDG54" s="5"/>
      <c r="QDH54" s="5"/>
      <c r="QDI54" s="5"/>
      <c r="QDJ54" s="5"/>
      <c r="QDK54" s="5"/>
      <c r="QDL54" s="5"/>
      <c r="QDM54" s="5"/>
      <c r="QDN54" s="5"/>
      <c r="QDO54" s="5"/>
      <c r="QDP54" s="5"/>
      <c r="QDQ54" s="5"/>
      <c r="QDR54" s="5"/>
      <c r="QDS54" s="5"/>
      <c r="QDT54" s="5"/>
      <c r="QDU54" s="5"/>
      <c r="QDV54" s="5"/>
      <c r="QDW54" s="5"/>
      <c r="QDX54" s="5"/>
      <c r="QDY54" s="5"/>
      <c r="QDZ54" s="5"/>
      <c r="QEA54" s="5"/>
      <c r="QEB54" s="5"/>
      <c r="QEC54" s="5"/>
      <c r="QED54" s="5"/>
      <c r="QEE54" s="5"/>
      <c r="QEF54" s="5"/>
      <c r="QEG54" s="5"/>
      <c r="QEH54" s="5"/>
      <c r="QEI54" s="5"/>
      <c r="QEJ54" s="5"/>
      <c r="QEK54" s="5"/>
      <c r="QEL54" s="5"/>
      <c r="QEM54" s="5"/>
      <c r="QEN54" s="5"/>
      <c r="QEO54" s="5"/>
      <c r="QEP54" s="5"/>
      <c r="QEQ54" s="5"/>
      <c r="QER54" s="5"/>
      <c r="QES54" s="5"/>
      <c r="QET54" s="5"/>
      <c r="QEU54" s="5"/>
      <c r="QEV54" s="5"/>
      <c r="QEW54" s="5"/>
      <c r="QEX54" s="5"/>
      <c r="QEY54" s="5"/>
      <c r="QEZ54" s="5"/>
      <c r="QFA54" s="5"/>
      <c r="QFB54" s="5"/>
      <c r="QFC54" s="5"/>
      <c r="QFD54" s="5"/>
      <c r="QFE54" s="5"/>
      <c r="QFF54" s="5"/>
      <c r="QFG54" s="5"/>
      <c r="QFH54" s="5"/>
      <c r="QFI54" s="5"/>
      <c r="QFJ54" s="5"/>
      <c r="QFK54" s="5"/>
      <c r="QFL54" s="5"/>
      <c r="QFM54" s="5"/>
      <c r="QFN54" s="5"/>
      <c r="QFO54" s="5"/>
      <c r="QFP54" s="5"/>
      <c r="QFQ54" s="5"/>
      <c r="QFR54" s="5"/>
      <c r="QFS54" s="5"/>
      <c r="QFT54" s="5"/>
      <c r="QFU54" s="5"/>
      <c r="QFV54" s="5"/>
      <c r="QFW54" s="5"/>
      <c r="QFX54" s="5"/>
      <c r="QFY54" s="5"/>
      <c r="QFZ54" s="5"/>
      <c r="QGA54" s="5"/>
      <c r="QGB54" s="5"/>
      <c r="QGC54" s="5"/>
      <c r="QGD54" s="5"/>
      <c r="QGE54" s="5"/>
      <c r="QGF54" s="5"/>
      <c r="QGG54" s="5"/>
      <c r="QGH54" s="5"/>
      <c r="QGI54" s="5"/>
      <c r="QGJ54" s="5"/>
      <c r="QGK54" s="5"/>
      <c r="QGL54" s="5"/>
      <c r="QGM54" s="5"/>
      <c r="QGN54" s="5"/>
      <c r="QGO54" s="5"/>
      <c r="QGP54" s="5"/>
      <c r="QGQ54" s="5"/>
      <c r="QGR54" s="5"/>
      <c r="QGS54" s="5"/>
      <c r="QGT54" s="5"/>
      <c r="QGU54" s="5"/>
      <c r="QGV54" s="5"/>
      <c r="QGW54" s="5"/>
      <c r="QGX54" s="5"/>
      <c r="QGY54" s="5"/>
      <c r="QGZ54" s="5"/>
      <c r="QHA54" s="5"/>
      <c r="QHB54" s="5"/>
      <c r="QHC54" s="5"/>
      <c r="QHD54" s="5"/>
      <c r="QHE54" s="5"/>
      <c r="QHF54" s="5"/>
      <c r="QHG54" s="5"/>
      <c r="QHH54" s="5"/>
      <c r="QHI54" s="5"/>
      <c r="QHJ54" s="5"/>
      <c r="QHK54" s="5"/>
      <c r="QHL54" s="5"/>
      <c r="QHM54" s="5"/>
      <c r="QHN54" s="5"/>
      <c r="QHO54" s="5"/>
      <c r="QHP54" s="5"/>
      <c r="QHQ54" s="5"/>
      <c r="QHR54" s="5"/>
      <c r="QHS54" s="5"/>
      <c r="QHT54" s="5"/>
      <c r="QHU54" s="5"/>
      <c r="QHV54" s="5"/>
      <c r="QHW54" s="5"/>
      <c r="QHX54" s="5"/>
      <c r="QHY54" s="5"/>
      <c r="QHZ54" s="5"/>
      <c r="QIA54" s="5"/>
      <c r="QIB54" s="5"/>
      <c r="QIC54" s="5"/>
      <c r="QID54" s="5"/>
      <c r="QIE54" s="5"/>
      <c r="QIF54" s="5"/>
      <c r="QIG54" s="5"/>
      <c r="QIH54" s="5"/>
      <c r="QII54" s="5"/>
      <c r="QIJ54" s="5"/>
      <c r="QIK54" s="5"/>
      <c r="QIL54" s="5"/>
      <c r="QIM54" s="5"/>
      <c r="QIN54" s="5"/>
      <c r="QIO54" s="5"/>
      <c r="QIP54" s="5"/>
      <c r="QIQ54" s="5"/>
      <c r="QIR54" s="5"/>
      <c r="QIS54" s="5"/>
      <c r="QIT54" s="5"/>
      <c r="QIU54" s="5"/>
      <c r="QIV54" s="5"/>
      <c r="QIW54" s="5"/>
      <c r="QIX54" s="5"/>
      <c r="QIY54" s="5"/>
      <c r="QIZ54" s="5"/>
      <c r="QJA54" s="5"/>
      <c r="QJB54" s="5"/>
      <c r="QJC54" s="5"/>
      <c r="QJD54" s="5"/>
      <c r="QJE54" s="5"/>
      <c r="QJF54" s="5"/>
      <c r="QJG54" s="5"/>
      <c r="QJH54" s="5"/>
      <c r="QJI54" s="5"/>
      <c r="QJJ54" s="5"/>
      <c r="QJK54" s="5"/>
      <c r="QJL54" s="5"/>
      <c r="QJM54" s="5"/>
      <c r="QJN54" s="5"/>
      <c r="QJO54" s="5"/>
      <c r="QJP54" s="5"/>
      <c r="QJQ54" s="5"/>
      <c r="QJR54" s="5"/>
      <c r="QJS54" s="5"/>
      <c r="QJT54" s="5"/>
      <c r="QJU54" s="5"/>
      <c r="QJV54" s="5"/>
      <c r="QJW54" s="5"/>
      <c r="QJX54" s="5"/>
      <c r="QJY54" s="5"/>
      <c r="QJZ54" s="5"/>
      <c r="QKA54" s="5"/>
      <c r="QKB54" s="5"/>
      <c r="QKC54" s="5"/>
      <c r="QKD54" s="5"/>
      <c r="QKE54" s="5"/>
      <c r="QKF54" s="5"/>
      <c r="QKG54" s="5"/>
      <c r="QKH54" s="5"/>
      <c r="QKI54" s="5"/>
      <c r="QKJ54" s="5"/>
      <c r="QKK54" s="5"/>
      <c r="QKL54" s="5"/>
      <c r="QKM54" s="5"/>
      <c r="QKN54" s="5"/>
      <c r="QKO54" s="5"/>
      <c r="QKP54" s="5"/>
      <c r="QKQ54" s="5"/>
      <c r="QKR54" s="5"/>
      <c r="QKS54" s="5"/>
      <c r="QKT54" s="5"/>
      <c r="QKU54" s="5"/>
      <c r="QKV54" s="5"/>
      <c r="QKW54" s="5"/>
      <c r="QKX54" s="5"/>
      <c r="QKY54" s="5"/>
      <c r="QKZ54" s="5"/>
      <c r="QLA54" s="5"/>
      <c r="QLB54" s="5"/>
      <c r="QLC54" s="5"/>
      <c r="QLD54" s="5"/>
      <c r="QLE54" s="5"/>
      <c r="QLF54" s="5"/>
      <c r="QLG54" s="5"/>
      <c r="QLH54" s="5"/>
      <c r="QLI54" s="5"/>
      <c r="QLJ54" s="5"/>
      <c r="QLK54" s="5"/>
      <c r="QLL54" s="5"/>
      <c r="QLM54" s="5"/>
      <c r="QLN54" s="5"/>
      <c r="QLO54" s="5"/>
      <c r="QLP54" s="5"/>
      <c r="QLQ54" s="5"/>
      <c r="QLR54" s="5"/>
      <c r="QLS54" s="5"/>
      <c r="QLT54" s="5"/>
      <c r="QLU54" s="5"/>
      <c r="QLV54" s="5"/>
      <c r="QLW54" s="5"/>
      <c r="QLX54" s="5"/>
      <c r="QLY54" s="5"/>
      <c r="QLZ54" s="5"/>
      <c r="QMA54" s="5"/>
      <c r="QMB54" s="5"/>
      <c r="QMC54" s="5"/>
      <c r="QMD54" s="5"/>
      <c r="QME54" s="5"/>
      <c r="QMF54" s="5"/>
      <c r="QMG54" s="5"/>
      <c r="QMH54" s="5"/>
      <c r="QMI54" s="5"/>
      <c r="QMJ54" s="5"/>
      <c r="QMK54" s="5"/>
      <c r="QML54" s="5"/>
      <c r="QMM54" s="5"/>
      <c r="QMN54" s="5"/>
      <c r="QMO54" s="5"/>
      <c r="QMP54" s="5"/>
      <c r="QMQ54" s="5"/>
      <c r="QMR54" s="5"/>
      <c r="QMS54" s="5"/>
      <c r="QMT54" s="5"/>
      <c r="QMU54" s="5"/>
      <c r="QMV54" s="5"/>
      <c r="QMW54" s="5"/>
      <c r="QMX54" s="5"/>
      <c r="QMY54" s="5"/>
      <c r="QMZ54" s="5"/>
      <c r="QNA54" s="5"/>
      <c r="QNB54" s="5"/>
      <c r="QNC54" s="5"/>
      <c r="QND54" s="5"/>
      <c r="QNE54" s="5"/>
      <c r="QNF54" s="5"/>
      <c r="QNG54" s="5"/>
      <c r="QNH54" s="5"/>
      <c r="QNI54" s="5"/>
      <c r="QNJ54" s="5"/>
      <c r="QNK54" s="5"/>
      <c r="QNL54" s="5"/>
      <c r="QNM54" s="5"/>
      <c r="QNN54" s="5"/>
      <c r="QNO54" s="5"/>
      <c r="QNP54" s="5"/>
      <c r="QNQ54" s="5"/>
      <c r="QNR54" s="5"/>
      <c r="QNS54" s="5"/>
      <c r="QNT54" s="5"/>
      <c r="QNU54" s="5"/>
      <c r="QNV54" s="5"/>
      <c r="QNW54" s="5"/>
      <c r="QNX54" s="5"/>
      <c r="QNY54" s="5"/>
      <c r="QNZ54" s="5"/>
      <c r="QOA54" s="5"/>
      <c r="QOB54" s="5"/>
      <c r="QOC54" s="5"/>
      <c r="QOD54" s="5"/>
      <c r="QOE54" s="5"/>
      <c r="QOF54" s="5"/>
      <c r="QOG54" s="5"/>
      <c r="QOH54" s="5"/>
      <c r="QOI54" s="5"/>
      <c r="QOJ54" s="5"/>
      <c r="QOK54" s="5"/>
      <c r="QOL54" s="5"/>
      <c r="QOM54" s="5"/>
      <c r="QON54" s="5"/>
      <c r="QOO54" s="5"/>
      <c r="QOP54" s="5"/>
      <c r="QOQ54" s="5"/>
      <c r="QOR54" s="5"/>
      <c r="QOS54" s="5"/>
      <c r="QOT54" s="5"/>
      <c r="QOU54" s="5"/>
      <c r="QOV54" s="5"/>
      <c r="QOW54" s="5"/>
      <c r="QOX54" s="5"/>
      <c r="QOY54" s="5"/>
      <c r="QOZ54" s="5"/>
      <c r="QPA54" s="5"/>
      <c r="QPB54" s="5"/>
      <c r="QPC54" s="5"/>
      <c r="QPD54" s="5"/>
      <c r="QPE54" s="5"/>
      <c r="QPF54" s="5"/>
      <c r="QPG54" s="5"/>
      <c r="QPH54" s="5"/>
      <c r="QPI54" s="5"/>
      <c r="QPJ54" s="5"/>
      <c r="QPK54" s="5"/>
      <c r="QPL54" s="5"/>
      <c r="QPM54" s="5"/>
      <c r="QPN54" s="5"/>
      <c r="QPO54" s="5"/>
      <c r="QPP54" s="5"/>
      <c r="QPQ54" s="5"/>
      <c r="QPR54" s="5"/>
      <c r="QPS54" s="5"/>
      <c r="QPT54" s="5"/>
      <c r="QPU54" s="5"/>
      <c r="QPV54" s="5"/>
      <c r="QPW54" s="5"/>
      <c r="QPX54" s="5"/>
      <c r="QPY54" s="5"/>
      <c r="QPZ54" s="5"/>
      <c r="QQA54" s="5"/>
      <c r="QQB54" s="5"/>
      <c r="QQC54" s="5"/>
      <c r="QQD54" s="5"/>
      <c r="QQE54" s="5"/>
      <c r="QQF54" s="5"/>
      <c r="QQG54" s="5"/>
      <c r="QQH54" s="5"/>
      <c r="QQI54" s="5"/>
      <c r="QQJ54" s="5"/>
      <c r="QQK54" s="5"/>
      <c r="QQL54" s="5"/>
      <c r="QQM54" s="5"/>
      <c r="QQN54" s="5"/>
      <c r="QQO54" s="5"/>
      <c r="QQP54" s="5"/>
      <c r="QQQ54" s="5"/>
      <c r="QQR54" s="5"/>
      <c r="QQS54" s="5"/>
      <c r="QQT54" s="5"/>
      <c r="QQU54" s="5"/>
      <c r="QQV54" s="5"/>
      <c r="QQW54" s="5"/>
      <c r="QQX54" s="5"/>
      <c r="QQY54" s="5"/>
      <c r="QQZ54" s="5"/>
      <c r="QRA54" s="5"/>
      <c r="QRB54" s="5"/>
      <c r="QRC54" s="5"/>
      <c r="QRD54" s="5"/>
      <c r="QRE54" s="5"/>
      <c r="QRF54" s="5"/>
      <c r="QRG54" s="5"/>
      <c r="QRH54" s="5"/>
      <c r="QRI54" s="5"/>
      <c r="QRJ54" s="5"/>
      <c r="QRK54" s="5"/>
      <c r="QRL54" s="5"/>
      <c r="QRM54" s="5"/>
      <c r="QRN54" s="5"/>
      <c r="QRO54" s="5"/>
      <c r="QRP54" s="5"/>
      <c r="QRQ54" s="5"/>
      <c r="QRR54" s="5"/>
      <c r="QRS54" s="5"/>
      <c r="QRT54" s="5"/>
      <c r="QRU54" s="5"/>
      <c r="QRV54" s="5"/>
      <c r="QRW54" s="5"/>
      <c r="QRX54" s="5"/>
      <c r="QRY54" s="5"/>
      <c r="QRZ54" s="5"/>
      <c r="QSA54" s="5"/>
      <c r="QSB54" s="5"/>
      <c r="QSC54" s="5"/>
      <c r="QSD54" s="5"/>
      <c r="QSE54" s="5"/>
      <c r="QSF54" s="5"/>
      <c r="QSG54" s="5"/>
      <c r="QSH54" s="5"/>
      <c r="QSI54" s="5"/>
      <c r="QSJ54" s="5"/>
      <c r="QSK54" s="5"/>
      <c r="QSL54" s="5"/>
      <c r="QSM54" s="5"/>
      <c r="QSN54" s="5"/>
      <c r="QSO54" s="5"/>
      <c r="QSP54" s="5"/>
      <c r="QSQ54" s="5"/>
      <c r="QSR54" s="5"/>
      <c r="QSS54" s="5"/>
      <c r="QST54" s="5"/>
      <c r="QSU54" s="5"/>
      <c r="QSV54" s="5"/>
      <c r="QSW54" s="5"/>
      <c r="QSX54" s="5"/>
      <c r="QSY54" s="5"/>
      <c r="QSZ54" s="5"/>
      <c r="QTA54" s="5"/>
      <c r="QTB54" s="5"/>
      <c r="QTC54" s="5"/>
      <c r="QTD54" s="5"/>
      <c r="QTE54" s="5"/>
      <c r="QTF54" s="5"/>
      <c r="QTG54" s="5"/>
      <c r="QTH54" s="5"/>
      <c r="QTI54" s="5"/>
      <c r="QTJ54" s="5"/>
      <c r="QTK54" s="5"/>
      <c r="QTL54" s="5"/>
      <c r="QTM54" s="5"/>
      <c r="QTN54" s="5"/>
      <c r="QTO54" s="5"/>
      <c r="QTP54" s="5"/>
      <c r="QTQ54" s="5"/>
      <c r="QTR54" s="5"/>
      <c r="QTS54" s="5"/>
      <c r="QTT54" s="5"/>
      <c r="QTU54" s="5"/>
      <c r="QTV54" s="5"/>
      <c r="QTW54" s="5"/>
      <c r="QTX54" s="5"/>
      <c r="QTY54" s="5"/>
      <c r="QTZ54" s="5"/>
      <c r="QUA54" s="5"/>
      <c r="QUB54" s="5"/>
      <c r="QUC54" s="5"/>
      <c r="QUD54" s="5"/>
      <c r="QUE54" s="5"/>
      <c r="QUF54" s="5"/>
      <c r="QUG54" s="5"/>
      <c r="QUH54" s="5"/>
      <c r="QUI54" s="5"/>
      <c r="QUJ54" s="5"/>
      <c r="QUK54" s="5"/>
      <c r="QUL54" s="5"/>
      <c r="QUM54" s="5"/>
      <c r="QUN54" s="5"/>
      <c r="QUO54" s="5"/>
      <c r="QUP54" s="5"/>
      <c r="QUQ54" s="5"/>
      <c r="QUR54" s="5"/>
      <c r="QUS54" s="5"/>
      <c r="QUT54" s="5"/>
      <c r="QUU54" s="5"/>
      <c r="QUV54" s="5"/>
      <c r="QUW54" s="5"/>
      <c r="QUX54" s="5"/>
      <c r="QUY54" s="5"/>
      <c r="QUZ54" s="5"/>
      <c r="QVA54" s="5"/>
      <c r="QVB54" s="5"/>
      <c r="QVC54" s="5"/>
      <c r="QVD54" s="5"/>
      <c r="QVE54" s="5"/>
      <c r="QVF54" s="5"/>
      <c r="QVG54" s="5"/>
      <c r="QVH54" s="5"/>
      <c r="QVI54" s="5"/>
      <c r="QVJ54" s="5"/>
      <c r="QVK54" s="5"/>
      <c r="QVL54" s="5"/>
      <c r="QVM54" s="5"/>
      <c r="QVN54" s="5"/>
      <c r="QVO54" s="5"/>
      <c r="QVP54" s="5"/>
      <c r="QVQ54" s="5"/>
      <c r="QVR54" s="5"/>
      <c r="QVS54" s="5"/>
      <c r="QVT54" s="5"/>
      <c r="QVU54" s="5"/>
      <c r="QVV54" s="5"/>
      <c r="QVW54" s="5"/>
      <c r="QVX54" s="5"/>
      <c r="QVY54" s="5"/>
      <c r="QVZ54" s="5"/>
      <c r="QWA54" s="5"/>
      <c r="QWB54" s="5"/>
      <c r="QWC54" s="5"/>
      <c r="QWD54" s="5"/>
      <c r="QWE54" s="5"/>
      <c r="QWF54" s="5"/>
      <c r="QWG54" s="5"/>
      <c r="QWH54" s="5"/>
      <c r="QWI54" s="5"/>
      <c r="QWJ54" s="5"/>
      <c r="QWK54" s="5"/>
      <c r="QWL54" s="5"/>
      <c r="QWM54" s="5"/>
      <c r="QWN54" s="5"/>
      <c r="QWO54" s="5"/>
      <c r="QWP54" s="5"/>
      <c r="QWQ54" s="5"/>
      <c r="QWR54" s="5"/>
      <c r="QWS54" s="5"/>
      <c r="QWT54" s="5"/>
      <c r="QWU54" s="5"/>
      <c r="QWV54" s="5"/>
      <c r="QWW54" s="5"/>
      <c r="QWX54" s="5"/>
      <c r="QWY54" s="5"/>
      <c r="QWZ54" s="5"/>
      <c r="QXA54" s="5"/>
      <c r="QXB54" s="5"/>
      <c r="QXC54" s="5"/>
      <c r="QXD54" s="5"/>
      <c r="QXE54" s="5"/>
      <c r="QXF54" s="5"/>
      <c r="QXG54" s="5"/>
      <c r="QXH54" s="5"/>
      <c r="QXI54" s="5"/>
      <c r="QXJ54" s="5"/>
      <c r="QXK54" s="5"/>
      <c r="QXL54" s="5"/>
      <c r="QXM54" s="5"/>
      <c r="QXN54" s="5"/>
      <c r="QXO54" s="5"/>
      <c r="QXP54" s="5"/>
      <c r="QXQ54" s="5"/>
      <c r="QXR54" s="5"/>
      <c r="QXS54" s="5"/>
      <c r="QXT54" s="5"/>
      <c r="QXU54" s="5"/>
      <c r="QXV54" s="5"/>
      <c r="QXW54" s="5"/>
      <c r="QXX54" s="5"/>
      <c r="QXY54" s="5"/>
      <c r="QXZ54" s="5"/>
      <c r="QYA54" s="5"/>
      <c r="QYB54" s="5"/>
      <c r="QYC54" s="5"/>
      <c r="QYD54" s="5"/>
      <c r="QYE54" s="5"/>
      <c r="QYF54" s="5"/>
      <c r="QYG54" s="5"/>
      <c r="QYH54" s="5"/>
      <c r="QYI54" s="5"/>
      <c r="QYJ54" s="5"/>
      <c r="QYK54" s="5"/>
      <c r="QYL54" s="5"/>
      <c r="QYM54" s="5"/>
      <c r="QYN54" s="5"/>
      <c r="QYO54" s="5"/>
      <c r="QYP54" s="5"/>
      <c r="QYQ54" s="5"/>
      <c r="QYR54" s="5"/>
      <c r="QYS54" s="5"/>
      <c r="QYT54" s="5"/>
      <c r="QYU54" s="5"/>
      <c r="QYV54" s="5"/>
      <c r="QYW54" s="5"/>
      <c r="QYX54" s="5"/>
      <c r="QYY54" s="5"/>
      <c r="QYZ54" s="5"/>
      <c r="QZA54" s="5"/>
      <c r="QZB54" s="5"/>
      <c r="QZC54" s="5"/>
      <c r="QZD54" s="5"/>
      <c r="QZE54" s="5"/>
      <c r="QZF54" s="5"/>
      <c r="QZG54" s="5"/>
      <c r="QZH54" s="5"/>
      <c r="QZI54" s="5"/>
      <c r="QZJ54" s="5"/>
      <c r="QZK54" s="5"/>
      <c r="QZL54" s="5"/>
      <c r="QZM54" s="5"/>
      <c r="QZN54" s="5"/>
      <c r="QZO54" s="5"/>
      <c r="QZP54" s="5"/>
      <c r="QZQ54" s="5"/>
      <c r="QZR54" s="5"/>
      <c r="QZS54" s="5"/>
      <c r="QZT54" s="5"/>
      <c r="QZU54" s="5"/>
      <c r="QZV54" s="5"/>
      <c r="QZW54" s="5"/>
      <c r="QZX54" s="5"/>
      <c r="QZY54" s="5"/>
      <c r="QZZ54" s="5"/>
      <c r="RAA54" s="5"/>
      <c r="RAB54" s="5"/>
      <c r="RAC54" s="5"/>
      <c r="RAD54" s="5"/>
      <c r="RAE54" s="5"/>
      <c r="RAF54" s="5"/>
      <c r="RAG54" s="5"/>
      <c r="RAH54" s="5"/>
      <c r="RAI54" s="5"/>
      <c r="RAJ54" s="5"/>
      <c r="RAK54" s="5"/>
      <c r="RAL54" s="5"/>
      <c r="RAM54" s="5"/>
      <c r="RAN54" s="5"/>
      <c r="RAO54" s="5"/>
      <c r="RAP54" s="5"/>
      <c r="RAQ54" s="5"/>
      <c r="RAR54" s="5"/>
      <c r="RAS54" s="5"/>
      <c r="RAT54" s="5"/>
      <c r="RAU54" s="5"/>
      <c r="RAV54" s="5"/>
      <c r="RAW54" s="5"/>
      <c r="RAX54" s="5"/>
      <c r="RAY54" s="5"/>
      <c r="RAZ54" s="5"/>
      <c r="RBA54" s="5"/>
      <c r="RBB54" s="5"/>
      <c r="RBC54" s="5"/>
      <c r="RBD54" s="5"/>
      <c r="RBE54" s="5"/>
      <c r="RBF54" s="5"/>
      <c r="RBG54" s="5"/>
      <c r="RBH54" s="5"/>
      <c r="RBI54" s="5"/>
      <c r="RBJ54" s="5"/>
      <c r="RBK54" s="5"/>
      <c r="RBL54" s="5"/>
      <c r="RBM54" s="5"/>
      <c r="RBN54" s="5"/>
      <c r="RBO54" s="5"/>
      <c r="RBP54" s="5"/>
      <c r="RBQ54" s="5"/>
      <c r="RBR54" s="5"/>
      <c r="RBS54" s="5"/>
      <c r="RBT54" s="5"/>
      <c r="RBU54" s="5"/>
      <c r="RBV54" s="5"/>
      <c r="RBW54" s="5"/>
      <c r="RBX54" s="5"/>
      <c r="RBY54" s="5"/>
      <c r="RBZ54" s="5"/>
      <c r="RCA54" s="5"/>
      <c r="RCB54" s="5"/>
      <c r="RCC54" s="5"/>
      <c r="RCD54" s="5"/>
      <c r="RCE54" s="5"/>
      <c r="RCF54" s="5"/>
      <c r="RCG54" s="5"/>
      <c r="RCH54" s="5"/>
      <c r="RCI54" s="5"/>
      <c r="RCJ54" s="5"/>
      <c r="RCK54" s="5"/>
      <c r="RCL54" s="5"/>
      <c r="RCM54" s="5"/>
      <c r="RCN54" s="5"/>
      <c r="RCO54" s="5"/>
      <c r="RCP54" s="5"/>
      <c r="RCQ54" s="5"/>
      <c r="RCR54" s="5"/>
      <c r="RCS54" s="5"/>
      <c r="RCT54" s="5"/>
      <c r="RCU54" s="5"/>
      <c r="RCV54" s="5"/>
      <c r="RCW54" s="5"/>
      <c r="RCX54" s="5"/>
      <c r="RCY54" s="5"/>
      <c r="RCZ54" s="5"/>
      <c r="RDA54" s="5"/>
      <c r="RDB54" s="5"/>
      <c r="RDC54" s="5"/>
      <c r="RDD54" s="5"/>
      <c r="RDE54" s="5"/>
      <c r="RDF54" s="5"/>
      <c r="RDG54" s="5"/>
      <c r="RDH54" s="5"/>
      <c r="RDI54" s="5"/>
      <c r="RDJ54" s="5"/>
      <c r="RDK54" s="5"/>
      <c r="RDL54" s="5"/>
      <c r="RDM54" s="5"/>
      <c r="RDN54" s="5"/>
      <c r="RDO54" s="5"/>
      <c r="RDP54" s="5"/>
      <c r="RDQ54" s="5"/>
      <c r="RDR54" s="5"/>
      <c r="RDS54" s="5"/>
      <c r="RDT54" s="5"/>
      <c r="RDU54" s="5"/>
      <c r="RDV54" s="5"/>
      <c r="RDW54" s="5"/>
      <c r="RDX54" s="5"/>
      <c r="RDY54" s="5"/>
      <c r="RDZ54" s="5"/>
      <c r="REA54" s="5"/>
      <c r="REB54" s="5"/>
      <c r="REC54" s="5"/>
      <c r="RED54" s="5"/>
      <c r="REE54" s="5"/>
      <c r="REF54" s="5"/>
      <c r="REG54" s="5"/>
      <c r="REH54" s="5"/>
      <c r="REI54" s="5"/>
      <c r="REJ54" s="5"/>
      <c r="REK54" s="5"/>
      <c r="REL54" s="5"/>
      <c r="REM54" s="5"/>
      <c r="REN54" s="5"/>
      <c r="REO54" s="5"/>
      <c r="REP54" s="5"/>
      <c r="REQ54" s="5"/>
      <c r="RER54" s="5"/>
      <c r="RES54" s="5"/>
      <c r="RET54" s="5"/>
      <c r="REU54" s="5"/>
      <c r="REV54" s="5"/>
      <c r="REW54" s="5"/>
      <c r="REX54" s="5"/>
      <c r="REY54" s="5"/>
      <c r="REZ54" s="5"/>
      <c r="RFA54" s="5"/>
      <c r="RFB54" s="5"/>
      <c r="RFC54" s="5"/>
      <c r="RFD54" s="5"/>
      <c r="RFE54" s="5"/>
      <c r="RFF54" s="5"/>
      <c r="RFG54" s="5"/>
      <c r="RFH54" s="5"/>
      <c r="RFI54" s="5"/>
      <c r="RFJ54" s="5"/>
      <c r="RFK54" s="5"/>
      <c r="RFL54" s="5"/>
      <c r="RFM54" s="5"/>
      <c r="RFN54" s="5"/>
      <c r="RFO54" s="5"/>
      <c r="RFP54" s="5"/>
      <c r="RFQ54" s="5"/>
      <c r="RFR54" s="5"/>
      <c r="RFS54" s="5"/>
      <c r="RFT54" s="5"/>
      <c r="RFU54" s="5"/>
      <c r="RFV54" s="5"/>
      <c r="RFW54" s="5"/>
      <c r="RFX54" s="5"/>
      <c r="RFY54" s="5"/>
      <c r="RFZ54" s="5"/>
      <c r="RGA54" s="5"/>
      <c r="RGB54" s="5"/>
      <c r="RGC54" s="5"/>
      <c r="RGD54" s="5"/>
      <c r="RGE54" s="5"/>
      <c r="RGF54" s="5"/>
      <c r="RGG54" s="5"/>
      <c r="RGH54" s="5"/>
      <c r="RGI54" s="5"/>
      <c r="RGJ54" s="5"/>
      <c r="RGK54" s="5"/>
      <c r="RGL54" s="5"/>
      <c r="RGM54" s="5"/>
      <c r="RGN54" s="5"/>
      <c r="RGO54" s="5"/>
      <c r="RGP54" s="5"/>
      <c r="RGQ54" s="5"/>
      <c r="RGR54" s="5"/>
      <c r="RGS54" s="5"/>
      <c r="RGT54" s="5"/>
      <c r="RGU54" s="5"/>
      <c r="RGV54" s="5"/>
      <c r="RGW54" s="5"/>
      <c r="RGX54" s="5"/>
      <c r="RGY54" s="5"/>
      <c r="RGZ54" s="5"/>
      <c r="RHA54" s="5"/>
      <c r="RHB54" s="5"/>
      <c r="RHC54" s="5"/>
      <c r="RHD54" s="5"/>
      <c r="RHE54" s="5"/>
      <c r="RHF54" s="5"/>
      <c r="RHG54" s="5"/>
      <c r="RHH54" s="5"/>
      <c r="RHI54" s="5"/>
      <c r="RHJ54" s="5"/>
      <c r="RHK54" s="5"/>
      <c r="RHL54" s="5"/>
      <c r="RHM54" s="5"/>
      <c r="RHN54" s="5"/>
      <c r="RHO54" s="5"/>
      <c r="RHP54" s="5"/>
      <c r="RHQ54" s="5"/>
      <c r="RHR54" s="5"/>
      <c r="RHS54" s="5"/>
      <c r="RHT54" s="5"/>
      <c r="RHU54" s="5"/>
      <c r="RHV54" s="5"/>
      <c r="RHW54" s="5"/>
      <c r="RHX54" s="5"/>
      <c r="RHY54" s="5"/>
      <c r="RHZ54" s="5"/>
      <c r="RIA54" s="5"/>
      <c r="RIB54" s="5"/>
      <c r="RIC54" s="5"/>
      <c r="RID54" s="5"/>
      <c r="RIE54" s="5"/>
      <c r="RIF54" s="5"/>
      <c r="RIG54" s="5"/>
      <c r="RIH54" s="5"/>
      <c r="RII54" s="5"/>
      <c r="RIJ54" s="5"/>
      <c r="RIK54" s="5"/>
      <c r="RIL54" s="5"/>
      <c r="RIM54" s="5"/>
      <c r="RIN54" s="5"/>
      <c r="RIO54" s="5"/>
      <c r="RIP54" s="5"/>
      <c r="RIQ54" s="5"/>
      <c r="RIR54" s="5"/>
      <c r="RIS54" s="5"/>
      <c r="RIT54" s="5"/>
      <c r="RIU54" s="5"/>
      <c r="RIV54" s="5"/>
      <c r="RIW54" s="5"/>
      <c r="RIX54" s="5"/>
      <c r="RIY54" s="5"/>
      <c r="RIZ54" s="5"/>
      <c r="RJA54" s="5"/>
      <c r="RJB54" s="5"/>
      <c r="RJC54" s="5"/>
      <c r="RJD54" s="5"/>
      <c r="RJE54" s="5"/>
      <c r="RJF54" s="5"/>
      <c r="RJG54" s="5"/>
      <c r="RJH54" s="5"/>
      <c r="RJI54" s="5"/>
      <c r="RJJ54" s="5"/>
      <c r="RJK54" s="5"/>
      <c r="RJL54" s="5"/>
      <c r="RJM54" s="5"/>
      <c r="RJN54" s="5"/>
      <c r="RJO54" s="5"/>
      <c r="RJP54" s="5"/>
      <c r="RJQ54" s="5"/>
      <c r="RJR54" s="5"/>
      <c r="RJS54" s="5"/>
      <c r="RJT54" s="5"/>
      <c r="RJU54" s="5"/>
      <c r="RJV54" s="5"/>
      <c r="RJW54" s="5"/>
      <c r="RJX54" s="5"/>
      <c r="RJY54" s="5"/>
      <c r="RJZ54" s="5"/>
      <c r="RKA54" s="5"/>
      <c r="RKB54" s="5"/>
      <c r="RKC54" s="5"/>
      <c r="RKD54" s="5"/>
      <c r="RKE54" s="5"/>
      <c r="RKF54" s="5"/>
      <c r="RKG54" s="5"/>
      <c r="RKH54" s="5"/>
      <c r="RKI54" s="5"/>
      <c r="RKJ54" s="5"/>
      <c r="RKK54" s="5"/>
      <c r="RKL54" s="5"/>
      <c r="RKM54" s="5"/>
      <c r="RKN54" s="5"/>
      <c r="RKO54" s="5"/>
      <c r="RKP54" s="5"/>
      <c r="RKQ54" s="5"/>
      <c r="RKR54" s="5"/>
      <c r="RKS54" s="5"/>
      <c r="RKT54" s="5"/>
      <c r="RKU54" s="5"/>
      <c r="RKV54" s="5"/>
      <c r="RKW54" s="5"/>
      <c r="RKX54" s="5"/>
      <c r="RKY54" s="5"/>
      <c r="RKZ54" s="5"/>
      <c r="RLA54" s="5"/>
      <c r="RLB54" s="5"/>
      <c r="RLC54" s="5"/>
      <c r="RLD54" s="5"/>
      <c r="RLE54" s="5"/>
      <c r="RLF54" s="5"/>
      <c r="RLG54" s="5"/>
      <c r="RLH54" s="5"/>
      <c r="RLI54" s="5"/>
      <c r="RLJ54" s="5"/>
      <c r="RLK54" s="5"/>
      <c r="RLL54" s="5"/>
      <c r="RLM54" s="5"/>
      <c r="RLN54" s="5"/>
      <c r="RLO54" s="5"/>
      <c r="RLP54" s="5"/>
      <c r="RLQ54" s="5"/>
      <c r="RLR54" s="5"/>
      <c r="RLS54" s="5"/>
      <c r="RLT54" s="5"/>
      <c r="RLU54" s="5"/>
      <c r="RLV54" s="5"/>
      <c r="RLW54" s="5"/>
      <c r="RLX54" s="5"/>
      <c r="RLY54" s="5"/>
      <c r="RLZ54" s="5"/>
      <c r="RMA54" s="5"/>
      <c r="RMB54" s="5"/>
      <c r="RMC54" s="5"/>
      <c r="RMD54" s="5"/>
      <c r="RME54" s="5"/>
      <c r="RMF54" s="5"/>
      <c r="RMG54" s="5"/>
      <c r="RMH54" s="5"/>
      <c r="RMI54" s="5"/>
      <c r="RMJ54" s="5"/>
      <c r="RMK54" s="5"/>
      <c r="RML54" s="5"/>
      <c r="RMM54" s="5"/>
      <c r="RMN54" s="5"/>
      <c r="RMO54" s="5"/>
      <c r="RMP54" s="5"/>
      <c r="RMQ54" s="5"/>
      <c r="RMR54" s="5"/>
      <c r="RMS54" s="5"/>
      <c r="RMT54" s="5"/>
      <c r="RMU54" s="5"/>
      <c r="RMV54" s="5"/>
      <c r="RMW54" s="5"/>
      <c r="RMX54" s="5"/>
      <c r="RMY54" s="5"/>
      <c r="RMZ54" s="5"/>
      <c r="RNA54" s="5"/>
      <c r="RNB54" s="5"/>
      <c r="RNC54" s="5"/>
      <c r="RND54" s="5"/>
      <c r="RNE54" s="5"/>
      <c r="RNF54" s="5"/>
      <c r="RNG54" s="5"/>
      <c r="RNH54" s="5"/>
      <c r="RNI54" s="5"/>
      <c r="RNJ54" s="5"/>
      <c r="RNK54" s="5"/>
      <c r="RNL54" s="5"/>
      <c r="RNM54" s="5"/>
      <c r="RNN54" s="5"/>
      <c r="RNO54" s="5"/>
      <c r="RNP54" s="5"/>
      <c r="RNQ54" s="5"/>
      <c r="RNR54" s="5"/>
      <c r="RNS54" s="5"/>
      <c r="RNT54" s="5"/>
      <c r="RNU54" s="5"/>
      <c r="RNV54" s="5"/>
      <c r="RNW54" s="5"/>
      <c r="RNX54" s="5"/>
      <c r="RNY54" s="5"/>
      <c r="RNZ54" s="5"/>
      <c r="ROA54" s="5"/>
      <c r="ROB54" s="5"/>
      <c r="ROC54" s="5"/>
      <c r="ROD54" s="5"/>
      <c r="ROE54" s="5"/>
      <c r="ROF54" s="5"/>
      <c r="ROG54" s="5"/>
      <c r="ROH54" s="5"/>
      <c r="ROI54" s="5"/>
      <c r="ROJ54" s="5"/>
      <c r="ROK54" s="5"/>
      <c r="ROL54" s="5"/>
      <c r="ROM54" s="5"/>
      <c r="RON54" s="5"/>
      <c r="ROO54" s="5"/>
      <c r="ROP54" s="5"/>
      <c r="ROQ54" s="5"/>
      <c r="ROR54" s="5"/>
      <c r="ROS54" s="5"/>
      <c r="ROT54" s="5"/>
      <c r="ROU54" s="5"/>
      <c r="ROV54" s="5"/>
      <c r="ROW54" s="5"/>
      <c r="ROX54" s="5"/>
      <c r="ROY54" s="5"/>
      <c r="ROZ54" s="5"/>
      <c r="RPA54" s="5"/>
      <c r="RPB54" s="5"/>
      <c r="RPC54" s="5"/>
      <c r="RPD54" s="5"/>
      <c r="RPE54" s="5"/>
      <c r="RPF54" s="5"/>
      <c r="RPG54" s="5"/>
      <c r="RPH54" s="5"/>
      <c r="RPI54" s="5"/>
      <c r="RPJ54" s="5"/>
      <c r="RPK54" s="5"/>
      <c r="RPL54" s="5"/>
      <c r="RPM54" s="5"/>
      <c r="RPN54" s="5"/>
      <c r="RPO54" s="5"/>
      <c r="RPP54" s="5"/>
      <c r="RPQ54" s="5"/>
      <c r="RPR54" s="5"/>
      <c r="RPS54" s="5"/>
      <c r="RPT54" s="5"/>
      <c r="RPU54" s="5"/>
      <c r="RPV54" s="5"/>
      <c r="RPW54" s="5"/>
      <c r="RPX54" s="5"/>
      <c r="RPY54" s="5"/>
      <c r="RPZ54" s="5"/>
      <c r="RQA54" s="5"/>
      <c r="RQB54" s="5"/>
      <c r="RQC54" s="5"/>
      <c r="RQD54" s="5"/>
      <c r="RQE54" s="5"/>
      <c r="RQF54" s="5"/>
      <c r="RQG54" s="5"/>
      <c r="RQH54" s="5"/>
      <c r="RQI54" s="5"/>
      <c r="RQJ54" s="5"/>
      <c r="RQK54" s="5"/>
      <c r="RQL54" s="5"/>
      <c r="RQM54" s="5"/>
      <c r="RQN54" s="5"/>
      <c r="RQO54" s="5"/>
      <c r="RQP54" s="5"/>
      <c r="RQQ54" s="5"/>
      <c r="RQR54" s="5"/>
      <c r="RQS54" s="5"/>
      <c r="RQT54" s="5"/>
      <c r="RQU54" s="5"/>
      <c r="RQV54" s="5"/>
      <c r="RQW54" s="5"/>
      <c r="RQX54" s="5"/>
      <c r="RQY54" s="5"/>
      <c r="RQZ54" s="5"/>
      <c r="RRA54" s="5"/>
      <c r="RRB54" s="5"/>
      <c r="RRC54" s="5"/>
      <c r="RRD54" s="5"/>
      <c r="RRE54" s="5"/>
      <c r="RRF54" s="5"/>
      <c r="RRG54" s="5"/>
      <c r="RRH54" s="5"/>
      <c r="RRI54" s="5"/>
      <c r="RRJ54" s="5"/>
      <c r="RRK54" s="5"/>
      <c r="RRL54" s="5"/>
      <c r="RRM54" s="5"/>
      <c r="RRN54" s="5"/>
      <c r="RRO54" s="5"/>
      <c r="RRP54" s="5"/>
      <c r="RRQ54" s="5"/>
      <c r="RRR54" s="5"/>
      <c r="RRS54" s="5"/>
      <c r="RRT54" s="5"/>
      <c r="RRU54" s="5"/>
      <c r="RRV54" s="5"/>
      <c r="RRW54" s="5"/>
      <c r="RRX54" s="5"/>
      <c r="RRY54" s="5"/>
      <c r="RRZ54" s="5"/>
      <c r="RSA54" s="5"/>
      <c r="RSB54" s="5"/>
      <c r="RSC54" s="5"/>
      <c r="RSD54" s="5"/>
      <c r="RSE54" s="5"/>
      <c r="RSF54" s="5"/>
      <c r="RSG54" s="5"/>
      <c r="RSH54" s="5"/>
      <c r="RSI54" s="5"/>
      <c r="RSJ54" s="5"/>
      <c r="RSK54" s="5"/>
      <c r="RSL54" s="5"/>
      <c r="RSM54" s="5"/>
      <c r="RSN54" s="5"/>
      <c r="RSO54" s="5"/>
      <c r="RSP54" s="5"/>
      <c r="RSQ54" s="5"/>
      <c r="RSR54" s="5"/>
      <c r="RSS54" s="5"/>
      <c r="RST54" s="5"/>
      <c r="RSU54" s="5"/>
      <c r="RSV54" s="5"/>
      <c r="RSW54" s="5"/>
      <c r="RSX54" s="5"/>
      <c r="RSY54" s="5"/>
      <c r="RSZ54" s="5"/>
      <c r="RTA54" s="5"/>
      <c r="RTB54" s="5"/>
      <c r="RTC54" s="5"/>
      <c r="RTD54" s="5"/>
      <c r="RTE54" s="5"/>
      <c r="RTF54" s="5"/>
      <c r="RTG54" s="5"/>
      <c r="RTH54" s="5"/>
      <c r="RTI54" s="5"/>
      <c r="RTJ54" s="5"/>
      <c r="RTK54" s="5"/>
      <c r="RTL54" s="5"/>
      <c r="RTM54" s="5"/>
      <c r="RTN54" s="5"/>
      <c r="RTO54" s="5"/>
      <c r="RTP54" s="5"/>
      <c r="RTQ54" s="5"/>
      <c r="RTR54" s="5"/>
      <c r="RTS54" s="5"/>
      <c r="RTT54" s="5"/>
      <c r="RTU54" s="5"/>
      <c r="RTV54" s="5"/>
      <c r="RTW54" s="5"/>
      <c r="RTX54" s="5"/>
      <c r="RTY54" s="5"/>
      <c r="RTZ54" s="5"/>
      <c r="RUA54" s="5"/>
      <c r="RUB54" s="5"/>
      <c r="RUC54" s="5"/>
      <c r="RUD54" s="5"/>
      <c r="RUE54" s="5"/>
      <c r="RUF54" s="5"/>
      <c r="RUG54" s="5"/>
      <c r="RUH54" s="5"/>
      <c r="RUI54" s="5"/>
      <c r="RUJ54" s="5"/>
      <c r="RUK54" s="5"/>
      <c r="RUL54" s="5"/>
      <c r="RUM54" s="5"/>
      <c r="RUN54" s="5"/>
      <c r="RUO54" s="5"/>
      <c r="RUP54" s="5"/>
      <c r="RUQ54" s="5"/>
      <c r="RUR54" s="5"/>
      <c r="RUS54" s="5"/>
      <c r="RUT54" s="5"/>
      <c r="RUU54" s="5"/>
      <c r="RUV54" s="5"/>
      <c r="RUW54" s="5"/>
      <c r="RUX54" s="5"/>
      <c r="RUY54" s="5"/>
      <c r="RUZ54" s="5"/>
      <c r="RVA54" s="5"/>
      <c r="RVB54" s="5"/>
      <c r="RVC54" s="5"/>
      <c r="RVD54" s="5"/>
      <c r="RVE54" s="5"/>
      <c r="RVF54" s="5"/>
      <c r="RVG54" s="5"/>
      <c r="RVH54" s="5"/>
      <c r="RVI54" s="5"/>
      <c r="RVJ54" s="5"/>
      <c r="RVK54" s="5"/>
      <c r="RVL54" s="5"/>
      <c r="RVM54" s="5"/>
      <c r="RVN54" s="5"/>
      <c r="RVO54" s="5"/>
      <c r="RVP54" s="5"/>
      <c r="RVQ54" s="5"/>
      <c r="RVR54" s="5"/>
      <c r="RVS54" s="5"/>
      <c r="RVT54" s="5"/>
      <c r="RVU54" s="5"/>
      <c r="RVV54" s="5"/>
      <c r="RVW54" s="5"/>
      <c r="RVX54" s="5"/>
      <c r="RVY54" s="5"/>
      <c r="RVZ54" s="5"/>
      <c r="RWA54" s="5"/>
      <c r="RWB54" s="5"/>
      <c r="RWC54" s="5"/>
      <c r="RWD54" s="5"/>
      <c r="RWE54" s="5"/>
      <c r="RWF54" s="5"/>
      <c r="RWG54" s="5"/>
      <c r="RWH54" s="5"/>
      <c r="RWI54" s="5"/>
      <c r="RWJ54" s="5"/>
      <c r="RWK54" s="5"/>
      <c r="RWL54" s="5"/>
      <c r="RWM54" s="5"/>
      <c r="RWN54" s="5"/>
      <c r="RWO54" s="5"/>
      <c r="RWP54" s="5"/>
      <c r="RWQ54" s="5"/>
      <c r="RWR54" s="5"/>
      <c r="RWS54" s="5"/>
      <c r="RWT54" s="5"/>
      <c r="RWU54" s="5"/>
      <c r="RWV54" s="5"/>
      <c r="RWW54" s="5"/>
      <c r="RWX54" s="5"/>
      <c r="RWY54" s="5"/>
      <c r="RWZ54" s="5"/>
      <c r="RXA54" s="5"/>
      <c r="RXB54" s="5"/>
      <c r="RXC54" s="5"/>
      <c r="RXD54" s="5"/>
      <c r="RXE54" s="5"/>
      <c r="RXF54" s="5"/>
      <c r="RXG54" s="5"/>
      <c r="RXH54" s="5"/>
      <c r="RXI54" s="5"/>
      <c r="RXJ54" s="5"/>
      <c r="RXK54" s="5"/>
      <c r="RXL54" s="5"/>
      <c r="RXM54" s="5"/>
      <c r="RXN54" s="5"/>
      <c r="RXO54" s="5"/>
      <c r="RXP54" s="5"/>
      <c r="RXQ54" s="5"/>
      <c r="RXR54" s="5"/>
      <c r="RXS54" s="5"/>
      <c r="RXT54" s="5"/>
      <c r="RXU54" s="5"/>
      <c r="RXV54" s="5"/>
      <c r="RXW54" s="5"/>
      <c r="RXX54" s="5"/>
      <c r="RXY54" s="5"/>
      <c r="RXZ54" s="5"/>
      <c r="RYA54" s="5"/>
      <c r="RYB54" s="5"/>
      <c r="RYC54" s="5"/>
      <c r="RYD54" s="5"/>
      <c r="RYE54" s="5"/>
      <c r="RYF54" s="5"/>
      <c r="RYG54" s="5"/>
      <c r="RYH54" s="5"/>
      <c r="RYI54" s="5"/>
      <c r="RYJ54" s="5"/>
      <c r="RYK54" s="5"/>
      <c r="RYL54" s="5"/>
      <c r="RYM54" s="5"/>
      <c r="RYN54" s="5"/>
      <c r="RYO54" s="5"/>
      <c r="RYP54" s="5"/>
      <c r="RYQ54" s="5"/>
      <c r="RYR54" s="5"/>
      <c r="RYS54" s="5"/>
      <c r="RYT54" s="5"/>
      <c r="RYU54" s="5"/>
      <c r="RYV54" s="5"/>
      <c r="RYW54" s="5"/>
      <c r="RYX54" s="5"/>
      <c r="RYY54" s="5"/>
      <c r="RYZ54" s="5"/>
      <c r="RZA54" s="5"/>
      <c r="RZB54" s="5"/>
      <c r="RZC54" s="5"/>
      <c r="RZD54" s="5"/>
      <c r="RZE54" s="5"/>
      <c r="RZF54" s="5"/>
      <c r="RZG54" s="5"/>
      <c r="RZH54" s="5"/>
      <c r="RZI54" s="5"/>
      <c r="RZJ54" s="5"/>
      <c r="RZK54" s="5"/>
      <c r="RZL54" s="5"/>
      <c r="RZM54" s="5"/>
      <c r="RZN54" s="5"/>
      <c r="RZO54" s="5"/>
      <c r="RZP54" s="5"/>
      <c r="RZQ54" s="5"/>
      <c r="RZR54" s="5"/>
      <c r="RZS54" s="5"/>
      <c r="RZT54" s="5"/>
      <c r="RZU54" s="5"/>
      <c r="RZV54" s="5"/>
      <c r="RZW54" s="5"/>
      <c r="RZX54" s="5"/>
      <c r="RZY54" s="5"/>
      <c r="RZZ54" s="5"/>
      <c r="SAA54" s="5"/>
      <c r="SAB54" s="5"/>
      <c r="SAC54" s="5"/>
      <c r="SAD54" s="5"/>
      <c r="SAE54" s="5"/>
      <c r="SAF54" s="5"/>
      <c r="SAG54" s="5"/>
      <c r="SAH54" s="5"/>
      <c r="SAI54" s="5"/>
      <c r="SAJ54" s="5"/>
      <c r="SAK54" s="5"/>
      <c r="SAL54" s="5"/>
      <c r="SAM54" s="5"/>
      <c r="SAN54" s="5"/>
      <c r="SAO54" s="5"/>
      <c r="SAP54" s="5"/>
      <c r="SAQ54" s="5"/>
      <c r="SAR54" s="5"/>
      <c r="SAS54" s="5"/>
      <c r="SAT54" s="5"/>
      <c r="SAU54" s="5"/>
      <c r="SAV54" s="5"/>
      <c r="SAW54" s="5"/>
      <c r="SAX54" s="5"/>
      <c r="SAY54" s="5"/>
      <c r="SAZ54" s="5"/>
      <c r="SBA54" s="5"/>
      <c r="SBB54" s="5"/>
      <c r="SBC54" s="5"/>
      <c r="SBD54" s="5"/>
      <c r="SBE54" s="5"/>
      <c r="SBF54" s="5"/>
      <c r="SBG54" s="5"/>
      <c r="SBH54" s="5"/>
      <c r="SBI54" s="5"/>
      <c r="SBJ54" s="5"/>
      <c r="SBK54" s="5"/>
      <c r="SBL54" s="5"/>
      <c r="SBM54" s="5"/>
      <c r="SBN54" s="5"/>
      <c r="SBO54" s="5"/>
      <c r="SBP54" s="5"/>
      <c r="SBQ54" s="5"/>
      <c r="SBR54" s="5"/>
      <c r="SBS54" s="5"/>
      <c r="SBT54" s="5"/>
      <c r="SBU54" s="5"/>
      <c r="SBV54" s="5"/>
      <c r="SBW54" s="5"/>
      <c r="SBX54" s="5"/>
      <c r="SBY54" s="5"/>
      <c r="SBZ54" s="5"/>
      <c r="SCA54" s="5"/>
      <c r="SCB54" s="5"/>
      <c r="SCC54" s="5"/>
      <c r="SCD54" s="5"/>
      <c r="SCE54" s="5"/>
      <c r="SCF54" s="5"/>
      <c r="SCG54" s="5"/>
      <c r="SCH54" s="5"/>
      <c r="SCI54" s="5"/>
      <c r="SCJ54" s="5"/>
      <c r="SCK54" s="5"/>
      <c r="SCL54" s="5"/>
      <c r="SCM54" s="5"/>
      <c r="SCN54" s="5"/>
      <c r="SCO54" s="5"/>
      <c r="SCP54" s="5"/>
      <c r="SCQ54" s="5"/>
      <c r="SCR54" s="5"/>
      <c r="SCS54" s="5"/>
      <c r="SCT54" s="5"/>
      <c r="SCU54" s="5"/>
      <c r="SCV54" s="5"/>
      <c r="SCW54" s="5"/>
      <c r="SCX54" s="5"/>
      <c r="SCY54" s="5"/>
      <c r="SCZ54" s="5"/>
      <c r="SDA54" s="5"/>
      <c r="SDB54" s="5"/>
      <c r="SDC54" s="5"/>
      <c r="SDD54" s="5"/>
      <c r="SDE54" s="5"/>
      <c r="SDF54" s="5"/>
      <c r="SDG54" s="5"/>
      <c r="SDH54" s="5"/>
      <c r="SDI54" s="5"/>
      <c r="SDJ54" s="5"/>
      <c r="SDK54" s="5"/>
      <c r="SDL54" s="5"/>
      <c r="SDM54" s="5"/>
      <c r="SDN54" s="5"/>
      <c r="SDO54" s="5"/>
      <c r="SDP54" s="5"/>
      <c r="SDQ54" s="5"/>
      <c r="SDR54" s="5"/>
      <c r="SDS54" s="5"/>
      <c r="SDT54" s="5"/>
      <c r="SDU54" s="5"/>
      <c r="SDV54" s="5"/>
      <c r="SDW54" s="5"/>
      <c r="SDX54" s="5"/>
      <c r="SDY54" s="5"/>
      <c r="SDZ54" s="5"/>
      <c r="SEA54" s="5"/>
      <c r="SEB54" s="5"/>
      <c r="SEC54" s="5"/>
      <c r="SED54" s="5"/>
      <c r="SEE54" s="5"/>
      <c r="SEF54" s="5"/>
      <c r="SEG54" s="5"/>
      <c r="SEH54" s="5"/>
      <c r="SEI54" s="5"/>
      <c r="SEJ54" s="5"/>
      <c r="SEK54" s="5"/>
      <c r="SEL54" s="5"/>
      <c r="SEM54" s="5"/>
      <c r="SEN54" s="5"/>
      <c r="SEO54" s="5"/>
      <c r="SEP54" s="5"/>
      <c r="SEQ54" s="5"/>
      <c r="SER54" s="5"/>
      <c r="SES54" s="5"/>
      <c r="SET54" s="5"/>
      <c r="SEU54" s="5"/>
      <c r="SEV54" s="5"/>
      <c r="SEW54" s="5"/>
      <c r="SEX54" s="5"/>
      <c r="SEY54" s="5"/>
      <c r="SEZ54" s="5"/>
      <c r="SFA54" s="5"/>
      <c r="SFB54" s="5"/>
      <c r="SFC54" s="5"/>
      <c r="SFD54" s="5"/>
      <c r="SFE54" s="5"/>
      <c r="SFF54" s="5"/>
      <c r="SFG54" s="5"/>
      <c r="SFH54" s="5"/>
      <c r="SFI54" s="5"/>
      <c r="SFJ54" s="5"/>
      <c r="SFK54" s="5"/>
      <c r="SFL54" s="5"/>
      <c r="SFM54" s="5"/>
      <c r="SFN54" s="5"/>
      <c r="SFO54" s="5"/>
      <c r="SFP54" s="5"/>
      <c r="SFQ54" s="5"/>
      <c r="SFR54" s="5"/>
      <c r="SFS54" s="5"/>
      <c r="SFT54" s="5"/>
      <c r="SFU54" s="5"/>
      <c r="SFV54" s="5"/>
      <c r="SFW54" s="5"/>
      <c r="SFX54" s="5"/>
      <c r="SFY54" s="5"/>
      <c r="SFZ54" s="5"/>
      <c r="SGA54" s="5"/>
      <c r="SGB54" s="5"/>
      <c r="SGC54" s="5"/>
      <c r="SGD54" s="5"/>
      <c r="SGE54" s="5"/>
      <c r="SGF54" s="5"/>
      <c r="SGG54" s="5"/>
      <c r="SGH54" s="5"/>
      <c r="SGI54" s="5"/>
      <c r="SGJ54" s="5"/>
      <c r="SGK54" s="5"/>
      <c r="SGL54" s="5"/>
      <c r="SGM54" s="5"/>
      <c r="SGN54" s="5"/>
      <c r="SGO54" s="5"/>
      <c r="SGP54" s="5"/>
      <c r="SGQ54" s="5"/>
      <c r="SGR54" s="5"/>
      <c r="SGS54" s="5"/>
      <c r="SGT54" s="5"/>
      <c r="SGU54" s="5"/>
      <c r="SGV54" s="5"/>
      <c r="SGW54" s="5"/>
      <c r="SGX54" s="5"/>
      <c r="SGY54" s="5"/>
      <c r="SGZ54" s="5"/>
      <c r="SHA54" s="5"/>
      <c r="SHB54" s="5"/>
      <c r="SHC54" s="5"/>
      <c r="SHD54" s="5"/>
      <c r="SHE54" s="5"/>
      <c r="SHF54" s="5"/>
      <c r="SHG54" s="5"/>
      <c r="SHH54" s="5"/>
      <c r="SHI54" s="5"/>
      <c r="SHJ54" s="5"/>
      <c r="SHK54" s="5"/>
      <c r="SHL54" s="5"/>
      <c r="SHM54" s="5"/>
      <c r="SHN54" s="5"/>
      <c r="SHO54" s="5"/>
      <c r="SHP54" s="5"/>
      <c r="SHQ54" s="5"/>
      <c r="SHR54" s="5"/>
      <c r="SHS54" s="5"/>
      <c r="SHT54" s="5"/>
      <c r="SHU54" s="5"/>
      <c r="SHV54" s="5"/>
      <c r="SHW54" s="5"/>
      <c r="SHX54" s="5"/>
      <c r="SHY54" s="5"/>
      <c r="SHZ54" s="5"/>
      <c r="SIA54" s="5"/>
      <c r="SIB54" s="5"/>
      <c r="SIC54" s="5"/>
      <c r="SID54" s="5"/>
      <c r="SIE54" s="5"/>
      <c r="SIF54" s="5"/>
      <c r="SIG54" s="5"/>
      <c r="SIH54" s="5"/>
      <c r="SII54" s="5"/>
      <c r="SIJ54" s="5"/>
      <c r="SIK54" s="5"/>
      <c r="SIL54" s="5"/>
      <c r="SIM54" s="5"/>
      <c r="SIN54" s="5"/>
      <c r="SIO54" s="5"/>
      <c r="SIP54" s="5"/>
      <c r="SIQ54" s="5"/>
      <c r="SIR54" s="5"/>
      <c r="SIS54" s="5"/>
      <c r="SIT54" s="5"/>
      <c r="SIU54" s="5"/>
      <c r="SIV54" s="5"/>
      <c r="SIW54" s="5"/>
      <c r="SIX54" s="5"/>
      <c r="SIY54" s="5"/>
      <c r="SIZ54" s="5"/>
      <c r="SJA54" s="5"/>
      <c r="SJB54" s="5"/>
      <c r="SJC54" s="5"/>
      <c r="SJD54" s="5"/>
      <c r="SJE54" s="5"/>
      <c r="SJF54" s="5"/>
      <c r="SJG54" s="5"/>
      <c r="SJH54" s="5"/>
      <c r="SJI54" s="5"/>
      <c r="SJJ54" s="5"/>
      <c r="SJK54" s="5"/>
      <c r="SJL54" s="5"/>
      <c r="SJM54" s="5"/>
      <c r="SJN54" s="5"/>
      <c r="SJO54" s="5"/>
      <c r="SJP54" s="5"/>
      <c r="SJQ54" s="5"/>
      <c r="SJR54" s="5"/>
      <c r="SJS54" s="5"/>
      <c r="SJT54" s="5"/>
      <c r="SJU54" s="5"/>
      <c r="SJV54" s="5"/>
      <c r="SJW54" s="5"/>
      <c r="SJX54" s="5"/>
      <c r="SJY54" s="5"/>
      <c r="SJZ54" s="5"/>
      <c r="SKA54" s="5"/>
      <c r="SKB54" s="5"/>
      <c r="SKC54" s="5"/>
      <c r="SKD54" s="5"/>
      <c r="SKE54" s="5"/>
      <c r="SKF54" s="5"/>
      <c r="SKG54" s="5"/>
      <c r="SKH54" s="5"/>
      <c r="SKI54" s="5"/>
      <c r="SKJ54" s="5"/>
      <c r="SKK54" s="5"/>
      <c r="SKL54" s="5"/>
      <c r="SKM54" s="5"/>
      <c r="SKN54" s="5"/>
      <c r="SKO54" s="5"/>
      <c r="SKP54" s="5"/>
      <c r="SKQ54" s="5"/>
      <c r="SKR54" s="5"/>
      <c r="SKS54" s="5"/>
      <c r="SKT54" s="5"/>
      <c r="SKU54" s="5"/>
      <c r="SKV54" s="5"/>
      <c r="SKW54" s="5"/>
      <c r="SKX54" s="5"/>
      <c r="SKY54" s="5"/>
      <c r="SKZ54" s="5"/>
      <c r="SLA54" s="5"/>
      <c r="SLB54" s="5"/>
      <c r="SLC54" s="5"/>
      <c r="SLD54" s="5"/>
      <c r="SLE54" s="5"/>
      <c r="SLF54" s="5"/>
      <c r="SLG54" s="5"/>
      <c r="SLH54" s="5"/>
      <c r="SLI54" s="5"/>
      <c r="SLJ54" s="5"/>
      <c r="SLK54" s="5"/>
      <c r="SLL54" s="5"/>
      <c r="SLM54" s="5"/>
      <c r="SLN54" s="5"/>
      <c r="SLO54" s="5"/>
      <c r="SLP54" s="5"/>
      <c r="SLQ54" s="5"/>
      <c r="SLR54" s="5"/>
      <c r="SLS54" s="5"/>
      <c r="SLT54" s="5"/>
      <c r="SLU54" s="5"/>
      <c r="SLV54" s="5"/>
      <c r="SLW54" s="5"/>
      <c r="SLX54" s="5"/>
      <c r="SLY54" s="5"/>
      <c r="SLZ54" s="5"/>
      <c r="SMA54" s="5"/>
      <c r="SMB54" s="5"/>
      <c r="SMC54" s="5"/>
      <c r="SMD54" s="5"/>
      <c r="SME54" s="5"/>
      <c r="SMF54" s="5"/>
      <c r="SMG54" s="5"/>
      <c r="SMH54" s="5"/>
      <c r="SMI54" s="5"/>
      <c r="SMJ54" s="5"/>
      <c r="SMK54" s="5"/>
      <c r="SML54" s="5"/>
      <c r="SMM54" s="5"/>
      <c r="SMN54" s="5"/>
      <c r="SMO54" s="5"/>
      <c r="SMP54" s="5"/>
      <c r="SMQ54" s="5"/>
      <c r="SMR54" s="5"/>
      <c r="SMS54" s="5"/>
      <c r="SMT54" s="5"/>
      <c r="SMU54" s="5"/>
      <c r="SMV54" s="5"/>
      <c r="SMW54" s="5"/>
      <c r="SMX54" s="5"/>
      <c r="SMY54" s="5"/>
      <c r="SMZ54" s="5"/>
      <c r="SNA54" s="5"/>
      <c r="SNB54" s="5"/>
      <c r="SNC54" s="5"/>
      <c r="SND54" s="5"/>
      <c r="SNE54" s="5"/>
      <c r="SNF54" s="5"/>
      <c r="SNG54" s="5"/>
      <c r="SNH54" s="5"/>
      <c r="SNI54" s="5"/>
      <c r="SNJ54" s="5"/>
      <c r="SNK54" s="5"/>
      <c r="SNL54" s="5"/>
      <c r="SNM54" s="5"/>
      <c r="SNN54" s="5"/>
      <c r="SNO54" s="5"/>
      <c r="SNP54" s="5"/>
      <c r="SNQ54" s="5"/>
      <c r="SNR54" s="5"/>
      <c r="SNS54" s="5"/>
      <c r="SNT54" s="5"/>
      <c r="SNU54" s="5"/>
      <c r="SNV54" s="5"/>
      <c r="SNW54" s="5"/>
      <c r="SNX54" s="5"/>
      <c r="SNY54" s="5"/>
      <c r="SNZ54" s="5"/>
      <c r="SOA54" s="5"/>
      <c r="SOB54" s="5"/>
      <c r="SOC54" s="5"/>
      <c r="SOD54" s="5"/>
      <c r="SOE54" s="5"/>
      <c r="SOF54" s="5"/>
      <c r="SOG54" s="5"/>
      <c r="SOH54" s="5"/>
      <c r="SOI54" s="5"/>
      <c r="SOJ54" s="5"/>
      <c r="SOK54" s="5"/>
      <c r="SOL54" s="5"/>
      <c r="SOM54" s="5"/>
      <c r="SON54" s="5"/>
      <c r="SOO54" s="5"/>
      <c r="SOP54" s="5"/>
      <c r="SOQ54" s="5"/>
      <c r="SOR54" s="5"/>
      <c r="SOS54" s="5"/>
      <c r="SOT54" s="5"/>
      <c r="SOU54" s="5"/>
      <c r="SOV54" s="5"/>
      <c r="SOW54" s="5"/>
      <c r="SOX54" s="5"/>
      <c r="SOY54" s="5"/>
      <c r="SOZ54" s="5"/>
      <c r="SPA54" s="5"/>
      <c r="SPB54" s="5"/>
      <c r="SPC54" s="5"/>
      <c r="SPD54" s="5"/>
      <c r="SPE54" s="5"/>
      <c r="SPF54" s="5"/>
      <c r="SPG54" s="5"/>
      <c r="SPH54" s="5"/>
      <c r="SPI54" s="5"/>
      <c r="SPJ54" s="5"/>
      <c r="SPK54" s="5"/>
      <c r="SPL54" s="5"/>
      <c r="SPM54" s="5"/>
      <c r="SPN54" s="5"/>
      <c r="SPO54" s="5"/>
      <c r="SPP54" s="5"/>
      <c r="SPQ54" s="5"/>
      <c r="SPR54" s="5"/>
      <c r="SPS54" s="5"/>
      <c r="SPT54" s="5"/>
      <c r="SPU54" s="5"/>
      <c r="SPV54" s="5"/>
      <c r="SPW54" s="5"/>
      <c r="SPX54" s="5"/>
      <c r="SPY54" s="5"/>
      <c r="SPZ54" s="5"/>
      <c r="SQA54" s="5"/>
      <c r="SQB54" s="5"/>
      <c r="SQC54" s="5"/>
      <c r="SQD54" s="5"/>
      <c r="SQE54" s="5"/>
      <c r="SQF54" s="5"/>
      <c r="SQG54" s="5"/>
      <c r="SQH54" s="5"/>
      <c r="SQI54" s="5"/>
      <c r="SQJ54" s="5"/>
      <c r="SQK54" s="5"/>
      <c r="SQL54" s="5"/>
      <c r="SQM54" s="5"/>
      <c r="SQN54" s="5"/>
      <c r="SQO54" s="5"/>
      <c r="SQP54" s="5"/>
      <c r="SQQ54" s="5"/>
      <c r="SQR54" s="5"/>
      <c r="SQS54" s="5"/>
      <c r="SQT54" s="5"/>
      <c r="SQU54" s="5"/>
      <c r="SQV54" s="5"/>
      <c r="SQW54" s="5"/>
      <c r="SQX54" s="5"/>
      <c r="SQY54" s="5"/>
      <c r="SQZ54" s="5"/>
      <c r="SRA54" s="5"/>
      <c r="SRB54" s="5"/>
      <c r="SRC54" s="5"/>
      <c r="SRD54" s="5"/>
      <c r="SRE54" s="5"/>
      <c r="SRF54" s="5"/>
      <c r="SRG54" s="5"/>
      <c r="SRH54" s="5"/>
      <c r="SRI54" s="5"/>
      <c r="SRJ54" s="5"/>
      <c r="SRK54" s="5"/>
      <c r="SRL54" s="5"/>
      <c r="SRM54" s="5"/>
      <c r="SRN54" s="5"/>
      <c r="SRO54" s="5"/>
      <c r="SRP54" s="5"/>
      <c r="SRQ54" s="5"/>
      <c r="SRR54" s="5"/>
      <c r="SRS54" s="5"/>
      <c r="SRT54" s="5"/>
      <c r="SRU54" s="5"/>
      <c r="SRV54" s="5"/>
      <c r="SRW54" s="5"/>
      <c r="SRX54" s="5"/>
      <c r="SRY54" s="5"/>
      <c r="SRZ54" s="5"/>
      <c r="SSA54" s="5"/>
      <c r="SSB54" s="5"/>
      <c r="SSC54" s="5"/>
      <c r="SSD54" s="5"/>
      <c r="SSE54" s="5"/>
      <c r="SSF54" s="5"/>
      <c r="SSG54" s="5"/>
      <c r="SSH54" s="5"/>
      <c r="SSI54" s="5"/>
      <c r="SSJ54" s="5"/>
      <c r="SSK54" s="5"/>
      <c r="SSL54" s="5"/>
      <c r="SSM54" s="5"/>
      <c r="SSN54" s="5"/>
      <c r="SSO54" s="5"/>
      <c r="SSP54" s="5"/>
      <c r="SSQ54" s="5"/>
      <c r="SSR54" s="5"/>
      <c r="SSS54" s="5"/>
      <c r="SST54" s="5"/>
      <c r="SSU54" s="5"/>
      <c r="SSV54" s="5"/>
      <c r="SSW54" s="5"/>
      <c r="SSX54" s="5"/>
      <c r="SSY54" s="5"/>
      <c r="SSZ54" s="5"/>
      <c r="STA54" s="5"/>
      <c r="STB54" s="5"/>
      <c r="STC54" s="5"/>
      <c r="STD54" s="5"/>
      <c r="STE54" s="5"/>
      <c r="STF54" s="5"/>
      <c r="STG54" s="5"/>
      <c r="STH54" s="5"/>
      <c r="STI54" s="5"/>
      <c r="STJ54" s="5"/>
      <c r="STK54" s="5"/>
      <c r="STL54" s="5"/>
      <c r="STM54" s="5"/>
      <c r="STN54" s="5"/>
      <c r="STO54" s="5"/>
      <c r="STP54" s="5"/>
      <c r="STQ54" s="5"/>
      <c r="STR54" s="5"/>
      <c r="STS54" s="5"/>
      <c r="STT54" s="5"/>
      <c r="STU54" s="5"/>
      <c r="STV54" s="5"/>
      <c r="STW54" s="5"/>
      <c r="STX54" s="5"/>
      <c r="STY54" s="5"/>
      <c r="STZ54" s="5"/>
      <c r="SUA54" s="5"/>
      <c r="SUB54" s="5"/>
      <c r="SUC54" s="5"/>
      <c r="SUD54" s="5"/>
      <c r="SUE54" s="5"/>
      <c r="SUF54" s="5"/>
      <c r="SUG54" s="5"/>
      <c r="SUH54" s="5"/>
      <c r="SUI54" s="5"/>
      <c r="SUJ54" s="5"/>
      <c r="SUK54" s="5"/>
      <c r="SUL54" s="5"/>
      <c r="SUM54" s="5"/>
      <c r="SUN54" s="5"/>
      <c r="SUO54" s="5"/>
      <c r="SUP54" s="5"/>
      <c r="SUQ54" s="5"/>
      <c r="SUR54" s="5"/>
      <c r="SUS54" s="5"/>
      <c r="SUT54" s="5"/>
      <c r="SUU54" s="5"/>
      <c r="SUV54" s="5"/>
      <c r="SUW54" s="5"/>
      <c r="SUX54" s="5"/>
      <c r="SUY54" s="5"/>
      <c r="SUZ54" s="5"/>
      <c r="SVA54" s="5"/>
      <c r="SVB54" s="5"/>
      <c r="SVC54" s="5"/>
      <c r="SVD54" s="5"/>
      <c r="SVE54" s="5"/>
      <c r="SVF54" s="5"/>
      <c r="SVG54" s="5"/>
      <c r="SVH54" s="5"/>
      <c r="SVI54" s="5"/>
      <c r="SVJ54" s="5"/>
      <c r="SVK54" s="5"/>
      <c r="SVL54" s="5"/>
      <c r="SVM54" s="5"/>
      <c r="SVN54" s="5"/>
      <c r="SVO54" s="5"/>
      <c r="SVP54" s="5"/>
      <c r="SVQ54" s="5"/>
      <c r="SVR54" s="5"/>
      <c r="SVS54" s="5"/>
      <c r="SVT54" s="5"/>
      <c r="SVU54" s="5"/>
      <c r="SVV54" s="5"/>
      <c r="SVW54" s="5"/>
      <c r="SVX54" s="5"/>
      <c r="SVY54" s="5"/>
      <c r="SVZ54" s="5"/>
      <c r="SWA54" s="5"/>
      <c r="SWB54" s="5"/>
      <c r="SWC54" s="5"/>
      <c r="SWD54" s="5"/>
      <c r="SWE54" s="5"/>
      <c r="SWF54" s="5"/>
      <c r="SWG54" s="5"/>
      <c r="SWH54" s="5"/>
      <c r="SWI54" s="5"/>
      <c r="SWJ54" s="5"/>
      <c r="SWK54" s="5"/>
      <c r="SWL54" s="5"/>
      <c r="SWM54" s="5"/>
      <c r="SWN54" s="5"/>
      <c r="SWO54" s="5"/>
      <c r="SWP54" s="5"/>
      <c r="SWQ54" s="5"/>
      <c r="SWR54" s="5"/>
      <c r="SWS54" s="5"/>
      <c r="SWT54" s="5"/>
      <c r="SWU54" s="5"/>
      <c r="SWV54" s="5"/>
      <c r="SWW54" s="5"/>
      <c r="SWX54" s="5"/>
      <c r="SWY54" s="5"/>
      <c r="SWZ54" s="5"/>
      <c r="SXA54" s="5"/>
      <c r="SXB54" s="5"/>
      <c r="SXC54" s="5"/>
      <c r="SXD54" s="5"/>
      <c r="SXE54" s="5"/>
      <c r="SXF54" s="5"/>
      <c r="SXG54" s="5"/>
      <c r="SXH54" s="5"/>
      <c r="SXI54" s="5"/>
      <c r="SXJ54" s="5"/>
      <c r="SXK54" s="5"/>
      <c r="SXL54" s="5"/>
      <c r="SXM54" s="5"/>
      <c r="SXN54" s="5"/>
      <c r="SXO54" s="5"/>
      <c r="SXP54" s="5"/>
      <c r="SXQ54" s="5"/>
      <c r="SXR54" s="5"/>
      <c r="SXS54" s="5"/>
      <c r="SXT54" s="5"/>
      <c r="SXU54" s="5"/>
      <c r="SXV54" s="5"/>
      <c r="SXW54" s="5"/>
      <c r="SXX54" s="5"/>
      <c r="SXY54" s="5"/>
      <c r="SXZ54" s="5"/>
      <c r="SYA54" s="5"/>
      <c r="SYB54" s="5"/>
      <c r="SYC54" s="5"/>
      <c r="SYD54" s="5"/>
      <c r="SYE54" s="5"/>
      <c r="SYF54" s="5"/>
      <c r="SYG54" s="5"/>
      <c r="SYH54" s="5"/>
      <c r="SYI54" s="5"/>
      <c r="SYJ54" s="5"/>
      <c r="SYK54" s="5"/>
      <c r="SYL54" s="5"/>
      <c r="SYM54" s="5"/>
      <c r="SYN54" s="5"/>
      <c r="SYO54" s="5"/>
      <c r="SYP54" s="5"/>
      <c r="SYQ54" s="5"/>
      <c r="SYR54" s="5"/>
      <c r="SYS54" s="5"/>
      <c r="SYT54" s="5"/>
      <c r="SYU54" s="5"/>
      <c r="SYV54" s="5"/>
      <c r="SYW54" s="5"/>
      <c r="SYX54" s="5"/>
      <c r="SYY54" s="5"/>
      <c r="SYZ54" s="5"/>
      <c r="SZA54" s="5"/>
      <c r="SZB54" s="5"/>
      <c r="SZC54" s="5"/>
      <c r="SZD54" s="5"/>
      <c r="SZE54" s="5"/>
      <c r="SZF54" s="5"/>
      <c r="SZG54" s="5"/>
      <c r="SZH54" s="5"/>
      <c r="SZI54" s="5"/>
      <c r="SZJ54" s="5"/>
      <c r="SZK54" s="5"/>
      <c r="SZL54" s="5"/>
      <c r="SZM54" s="5"/>
      <c r="SZN54" s="5"/>
      <c r="SZO54" s="5"/>
      <c r="SZP54" s="5"/>
      <c r="SZQ54" s="5"/>
      <c r="SZR54" s="5"/>
      <c r="SZS54" s="5"/>
      <c r="SZT54" s="5"/>
      <c r="SZU54" s="5"/>
      <c r="SZV54" s="5"/>
      <c r="SZW54" s="5"/>
      <c r="SZX54" s="5"/>
      <c r="SZY54" s="5"/>
      <c r="SZZ54" s="5"/>
      <c r="TAA54" s="5"/>
      <c r="TAB54" s="5"/>
      <c r="TAC54" s="5"/>
      <c r="TAD54" s="5"/>
      <c r="TAE54" s="5"/>
      <c r="TAF54" s="5"/>
      <c r="TAG54" s="5"/>
      <c r="TAH54" s="5"/>
      <c r="TAI54" s="5"/>
      <c r="TAJ54" s="5"/>
      <c r="TAK54" s="5"/>
      <c r="TAL54" s="5"/>
      <c r="TAM54" s="5"/>
      <c r="TAN54" s="5"/>
      <c r="TAO54" s="5"/>
      <c r="TAP54" s="5"/>
      <c r="TAQ54" s="5"/>
      <c r="TAR54" s="5"/>
      <c r="TAS54" s="5"/>
      <c r="TAT54" s="5"/>
      <c r="TAU54" s="5"/>
      <c r="TAV54" s="5"/>
      <c r="TAW54" s="5"/>
      <c r="TAX54" s="5"/>
      <c r="TAY54" s="5"/>
      <c r="TAZ54" s="5"/>
      <c r="TBA54" s="5"/>
      <c r="TBB54" s="5"/>
      <c r="TBC54" s="5"/>
      <c r="TBD54" s="5"/>
      <c r="TBE54" s="5"/>
      <c r="TBF54" s="5"/>
      <c r="TBG54" s="5"/>
      <c r="TBH54" s="5"/>
      <c r="TBI54" s="5"/>
      <c r="TBJ54" s="5"/>
      <c r="TBK54" s="5"/>
      <c r="TBL54" s="5"/>
      <c r="TBM54" s="5"/>
      <c r="TBN54" s="5"/>
      <c r="TBO54" s="5"/>
      <c r="TBP54" s="5"/>
      <c r="TBQ54" s="5"/>
      <c r="TBR54" s="5"/>
      <c r="TBS54" s="5"/>
      <c r="TBT54" s="5"/>
      <c r="TBU54" s="5"/>
      <c r="TBV54" s="5"/>
      <c r="TBW54" s="5"/>
      <c r="TBX54" s="5"/>
      <c r="TBY54" s="5"/>
      <c r="TBZ54" s="5"/>
      <c r="TCA54" s="5"/>
      <c r="TCB54" s="5"/>
      <c r="TCC54" s="5"/>
      <c r="TCD54" s="5"/>
      <c r="TCE54" s="5"/>
      <c r="TCF54" s="5"/>
      <c r="TCG54" s="5"/>
      <c r="TCH54" s="5"/>
      <c r="TCI54" s="5"/>
      <c r="TCJ54" s="5"/>
      <c r="TCK54" s="5"/>
      <c r="TCL54" s="5"/>
      <c r="TCM54" s="5"/>
      <c r="TCN54" s="5"/>
      <c r="TCO54" s="5"/>
      <c r="TCP54" s="5"/>
      <c r="TCQ54" s="5"/>
      <c r="TCR54" s="5"/>
      <c r="TCS54" s="5"/>
      <c r="TCT54" s="5"/>
      <c r="TCU54" s="5"/>
      <c r="TCV54" s="5"/>
      <c r="TCW54" s="5"/>
      <c r="TCX54" s="5"/>
      <c r="TCY54" s="5"/>
      <c r="TCZ54" s="5"/>
      <c r="TDA54" s="5"/>
      <c r="TDB54" s="5"/>
      <c r="TDC54" s="5"/>
      <c r="TDD54" s="5"/>
      <c r="TDE54" s="5"/>
      <c r="TDF54" s="5"/>
      <c r="TDG54" s="5"/>
      <c r="TDH54" s="5"/>
      <c r="TDI54" s="5"/>
      <c r="TDJ54" s="5"/>
      <c r="TDK54" s="5"/>
      <c r="TDL54" s="5"/>
      <c r="TDM54" s="5"/>
      <c r="TDN54" s="5"/>
      <c r="TDO54" s="5"/>
      <c r="TDP54" s="5"/>
      <c r="TDQ54" s="5"/>
      <c r="TDR54" s="5"/>
      <c r="TDS54" s="5"/>
      <c r="TDT54" s="5"/>
      <c r="TDU54" s="5"/>
      <c r="TDV54" s="5"/>
      <c r="TDW54" s="5"/>
      <c r="TDX54" s="5"/>
      <c r="TDY54" s="5"/>
      <c r="TDZ54" s="5"/>
      <c r="TEA54" s="5"/>
      <c r="TEB54" s="5"/>
      <c r="TEC54" s="5"/>
      <c r="TED54" s="5"/>
      <c r="TEE54" s="5"/>
      <c r="TEF54" s="5"/>
      <c r="TEG54" s="5"/>
      <c r="TEH54" s="5"/>
      <c r="TEI54" s="5"/>
      <c r="TEJ54" s="5"/>
      <c r="TEK54" s="5"/>
      <c r="TEL54" s="5"/>
      <c r="TEM54" s="5"/>
      <c r="TEN54" s="5"/>
      <c r="TEO54" s="5"/>
      <c r="TEP54" s="5"/>
      <c r="TEQ54" s="5"/>
      <c r="TER54" s="5"/>
      <c r="TES54" s="5"/>
      <c r="TET54" s="5"/>
      <c r="TEU54" s="5"/>
      <c r="TEV54" s="5"/>
      <c r="TEW54" s="5"/>
      <c r="TEX54" s="5"/>
      <c r="TEY54" s="5"/>
      <c r="TEZ54" s="5"/>
      <c r="TFA54" s="5"/>
      <c r="TFB54" s="5"/>
      <c r="TFC54" s="5"/>
      <c r="TFD54" s="5"/>
      <c r="TFE54" s="5"/>
      <c r="TFF54" s="5"/>
      <c r="TFG54" s="5"/>
      <c r="TFH54" s="5"/>
      <c r="TFI54" s="5"/>
      <c r="TFJ54" s="5"/>
      <c r="TFK54" s="5"/>
      <c r="TFL54" s="5"/>
      <c r="TFM54" s="5"/>
      <c r="TFN54" s="5"/>
      <c r="TFO54" s="5"/>
      <c r="TFP54" s="5"/>
      <c r="TFQ54" s="5"/>
      <c r="TFR54" s="5"/>
      <c r="TFS54" s="5"/>
      <c r="TFT54" s="5"/>
      <c r="TFU54" s="5"/>
      <c r="TFV54" s="5"/>
      <c r="TFW54" s="5"/>
      <c r="TFX54" s="5"/>
      <c r="TFY54" s="5"/>
      <c r="TFZ54" s="5"/>
      <c r="TGA54" s="5"/>
      <c r="TGB54" s="5"/>
      <c r="TGC54" s="5"/>
      <c r="TGD54" s="5"/>
      <c r="TGE54" s="5"/>
      <c r="TGF54" s="5"/>
      <c r="TGG54" s="5"/>
      <c r="TGH54" s="5"/>
      <c r="TGI54" s="5"/>
      <c r="TGJ54" s="5"/>
      <c r="TGK54" s="5"/>
      <c r="TGL54" s="5"/>
      <c r="TGM54" s="5"/>
      <c r="TGN54" s="5"/>
      <c r="TGO54" s="5"/>
      <c r="TGP54" s="5"/>
      <c r="TGQ54" s="5"/>
      <c r="TGR54" s="5"/>
      <c r="TGS54" s="5"/>
      <c r="TGT54" s="5"/>
      <c r="TGU54" s="5"/>
      <c r="TGV54" s="5"/>
      <c r="TGW54" s="5"/>
      <c r="TGX54" s="5"/>
      <c r="TGY54" s="5"/>
      <c r="TGZ54" s="5"/>
      <c r="THA54" s="5"/>
      <c r="THB54" s="5"/>
      <c r="THC54" s="5"/>
      <c r="THD54" s="5"/>
      <c r="THE54" s="5"/>
      <c r="THF54" s="5"/>
      <c r="THG54" s="5"/>
      <c r="THH54" s="5"/>
      <c r="THI54" s="5"/>
      <c r="THJ54" s="5"/>
      <c r="THK54" s="5"/>
      <c r="THL54" s="5"/>
      <c r="THM54" s="5"/>
      <c r="THN54" s="5"/>
      <c r="THO54" s="5"/>
      <c r="THP54" s="5"/>
      <c r="THQ54" s="5"/>
      <c r="THR54" s="5"/>
      <c r="THS54" s="5"/>
      <c r="THT54" s="5"/>
      <c r="THU54" s="5"/>
      <c r="THV54" s="5"/>
      <c r="THW54" s="5"/>
      <c r="THX54" s="5"/>
      <c r="THY54" s="5"/>
      <c r="THZ54" s="5"/>
      <c r="TIA54" s="5"/>
      <c r="TIB54" s="5"/>
      <c r="TIC54" s="5"/>
      <c r="TID54" s="5"/>
      <c r="TIE54" s="5"/>
      <c r="TIF54" s="5"/>
      <c r="TIG54" s="5"/>
      <c r="TIH54" s="5"/>
      <c r="TII54" s="5"/>
      <c r="TIJ54" s="5"/>
      <c r="TIK54" s="5"/>
      <c r="TIL54" s="5"/>
      <c r="TIM54" s="5"/>
      <c r="TIN54" s="5"/>
      <c r="TIO54" s="5"/>
      <c r="TIP54" s="5"/>
      <c r="TIQ54" s="5"/>
      <c r="TIR54" s="5"/>
      <c r="TIS54" s="5"/>
      <c r="TIT54" s="5"/>
      <c r="TIU54" s="5"/>
      <c r="TIV54" s="5"/>
      <c r="TIW54" s="5"/>
      <c r="TIX54" s="5"/>
      <c r="TIY54" s="5"/>
      <c r="TIZ54" s="5"/>
      <c r="TJA54" s="5"/>
      <c r="TJB54" s="5"/>
      <c r="TJC54" s="5"/>
      <c r="TJD54" s="5"/>
      <c r="TJE54" s="5"/>
      <c r="TJF54" s="5"/>
      <c r="TJG54" s="5"/>
      <c r="TJH54" s="5"/>
      <c r="TJI54" s="5"/>
      <c r="TJJ54" s="5"/>
      <c r="TJK54" s="5"/>
      <c r="TJL54" s="5"/>
      <c r="TJM54" s="5"/>
      <c r="TJN54" s="5"/>
      <c r="TJO54" s="5"/>
      <c r="TJP54" s="5"/>
      <c r="TJQ54" s="5"/>
      <c r="TJR54" s="5"/>
      <c r="TJS54" s="5"/>
      <c r="TJT54" s="5"/>
      <c r="TJU54" s="5"/>
      <c r="TJV54" s="5"/>
      <c r="TJW54" s="5"/>
      <c r="TJX54" s="5"/>
      <c r="TJY54" s="5"/>
      <c r="TJZ54" s="5"/>
      <c r="TKA54" s="5"/>
      <c r="TKB54" s="5"/>
      <c r="TKC54" s="5"/>
      <c r="TKD54" s="5"/>
      <c r="TKE54" s="5"/>
      <c r="TKF54" s="5"/>
      <c r="TKG54" s="5"/>
      <c r="TKH54" s="5"/>
      <c r="TKI54" s="5"/>
      <c r="TKJ54" s="5"/>
      <c r="TKK54" s="5"/>
      <c r="TKL54" s="5"/>
      <c r="TKM54" s="5"/>
      <c r="TKN54" s="5"/>
      <c r="TKO54" s="5"/>
      <c r="TKP54" s="5"/>
      <c r="TKQ54" s="5"/>
      <c r="TKR54" s="5"/>
      <c r="TKS54" s="5"/>
      <c r="TKT54" s="5"/>
      <c r="TKU54" s="5"/>
      <c r="TKV54" s="5"/>
      <c r="TKW54" s="5"/>
      <c r="TKX54" s="5"/>
      <c r="TKY54" s="5"/>
      <c r="TKZ54" s="5"/>
      <c r="TLA54" s="5"/>
      <c r="TLB54" s="5"/>
      <c r="TLC54" s="5"/>
      <c r="TLD54" s="5"/>
      <c r="TLE54" s="5"/>
      <c r="TLF54" s="5"/>
      <c r="TLG54" s="5"/>
      <c r="TLH54" s="5"/>
      <c r="TLI54" s="5"/>
      <c r="TLJ54" s="5"/>
      <c r="TLK54" s="5"/>
      <c r="TLL54" s="5"/>
      <c r="TLM54" s="5"/>
      <c r="TLN54" s="5"/>
      <c r="TLO54" s="5"/>
      <c r="TLP54" s="5"/>
      <c r="TLQ54" s="5"/>
      <c r="TLR54" s="5"/>
      <c r="TLS54" s="5"/>
      <c r="TLT54" s="5"/>
      <c r="TLU54" s="5"/>
      <c r="TLV54" s="5"/>
      <c r="TLW54" s="5"/>
      <c r="TLX54" s="5"/>
      <c r="TLY54" s="5"/>
      <c r="TLZ54" s="5"/>
      <c r="TMA54" s="5"/>
      <c r="TMB54" s="5"/>
      <c r="TMC54" s="5"/>
      <c r="TMD54" s="5"/>
      <c r="TME54" s="5"/>
      <c r="TMF54" s="5"/>
      <c r="TMG54" s="5"/>
      <c r="TMH54" s="5"/>
      <c r="TMI54" s="5"/>
      <c r="TMJ54" s="5"/>
      <c r="TMK54" s="5"/>
      <c r="TML54" s="5"/>
      <c r="TMM54" s="5"/>
      <c r="TMN54" s="5"/>
      <c r="TMO54" s="5"/>
      <c r="TMP54" s="5"/>
      <c r="TMQ54" s="5"/>
      <c r="TMR54" s="5"/>
      <c r="TMS54" s="5"/>
      <c r="TMT54" s="5"/>
      <c r="TMU54" s="5"/>
      <c r="TMV54" s="5"/>
      <c r="TMW54" s="5"/>
      <c r="TMX54" s="5"/>
      <c r="TMY54" s="5"/>
      <c r="TMZ54" s="5"/>
      <c r="TNA54" s="5"/>
      <c r="TNB54" s="5"/>
      <c r="TNC54" s="5"/>
      <c r="TND54" s="5"/>
      <c r="TNE54" s="5"/>
      <c r="TNF54" s="5"/>
      <c r="TNG54" s="5"/>
      <c r="TNH54" s="5"/>
      <c r="TNI54" s="5"/>
      <c r="TNJ54" s="5"/>
      <c r="TNK54" s="5"/>
      <c r="TNL54" s="5"/>
      <c r="TNM54" s="5"/>
      <c r="TNN54" s="5"/>
      <c r="TNO54" s="5"/>
      <c r="TNP54" s="5"/>
      <c r="TNQ54" s="5"/>
      <c r="TNR54" s="5"/>
      <c r="TNS54" s="5"/>
      <c r="TNT54" s="5"/>
      <c r="TNU54" s="5"/>
      <c r="TNV54" s="5"/>
      <c r="TNW54" s="5"/>
      <c r="TNX54" s="5"/>
      <c r="TNY54" s="5"/>
      <c r="TNZ54" s="5"/>
      <c r="TOA54" s="5"/>
      <c r="TOB54" s="5"/>
      <c r="TOC54" s="5"/>
      <c r="TOD54" s="5"/>
      <c r="TOE54" s="5"/>
      <c r="TOF54" s="5"/>
      <c r="TOG54" s="5"/>
      <c r="TOH54" s="5"/>
      <c r="TOI54" s="5"/>
      <c r="TOJ54" s="5"/>
      <c r="TOK54" s="5"/>
      <c r="TOL54" s="5"/>
      <c r="TOM54" s="5"/>
      <c r="TON54" s="5"/>
      <c r="TOO54" s="5"/>
      <c r="TOP54" s="5"/>
      <c r="TOQ54" s="5"/>
      <c r="TOR54" s="5"/>
      <c r="TOS54" s="5"/>
      <c r="TOT54" s="5"/>
      <c r="TOU54" s="5"/>
      <c r="TOV54" s="5"/>
      <c r="TOW54" s="5"/>
      <c r="TOX54" s="5"/>
      <c r="TOY54" s="5"/>
      <c r="TOZ54" s="5"/>
      <c r="TPA54" s="5"/>
      <c r="TPB54" s="5"/>
      <c r="TPC54" s="5"/>
      <c r="TPD54" s="5"/>
      <c r="TPE54" s="5"/>
      <c r="TPF54" s="5"/>
      <c r="TPG54" s="5"/>
      <c r="TPH54" s="5"/>
      <c r="TPI54" s="5"/>
      <c r="TPJ54" s="5"/>
      <c r="TPK54" s="5"/>
      <c r="TPL54" s="5"/>
      <c r="TPM54" s="5"/>
      <c r="TPN54" s="5"/>
      <c r="TPO54" s="5"/>
      <c r="TPP54" s="5"/>
      <c r="TPQ54" s="5"/>
      <c r="TPR54" s="5"/>
      <c r="TPS54" s="5"/>
      <c r="TPT54" s="5"/>
      <c r="TPU54" s="5"/>
      <c r="TPV54" s="5"/>
      <c r="TPW54" s="5"/>
      <c r="TPX54" s="5"/>
      <c r="TPY54" s="5"/>
      <c r="TPZ54" s="5"/>
      <c r="TQA54" s="5"/>
      <c r="TQB54" s="5"/>
      <c r="TQC54" s="5"/>
      <c r="TQD54" s="5"/>
      <c r="TQE54" s="5"/>
      <c r="TQF54" s="5"/>
      <c r="TQG54" s="5"/>
      <c r="TQH54" s="5"/>
      <c r="TQI54" s="5"/>
      <c r="TQJ54" s="5"/>
      <c r="TQK54" s="5"/>
      <c r="TQL54" s="5"/>
      <c r="TQM54" s="5"/>
      <c r="TQN54" s="5"/>
      <c r="TQO54" s="5"/>
      <c r="TQP54" s="5"/>
      <c r="TQQ54" s="5"/>
      <c r="TQR54" s="5"/>
      <c r="TQS54" s="5"/>
      <c r="TQT54" s="5"/>
      <c r="TQU54" s="5"/>
      <c r="TQV54" s="5"/>
      <c r="TQW54" s="5"/>
      <c r="TQX54" s="5"/>
      <c r="TQY54" s="5"/>
      <c r="TQZ54" s="5"/>
      <c r="TRA54" s="5"/>
      <c r="TRB54" s="5"/>
      <c r="TRC54" s="5"/>
      <c r="TRD54" s="5"/>
      <c r="TRE54" s="5"/>
      <c r="TRF54" s="5"/>
      <c r="TRG54" s="5"/>
      <c r="TRH54" s="5"/>
      <c r="TRI54" s="5"/>
      <c r="TRJ54" s="5"/>
      <c r="TRK54" s="5"/>
      <c r="TRL54" s="5"/>
      <c r="TRM54" s="5"/>
      <c r="TRN54" s="5"/>
      <c r="TRO54" s="5"/>
      <c r="TRP54" s="5"/>
      <c r="TRQ54" s="5"/>
      <c r="TRR54" s="5"/>
      <c r="TRS54" s="5"/>
      <c r="TRT54" s="5"/>
      <c r="TRU54" s="5"/>
      <c r="TRV54" s="5"/>
      <c r="TRW54" s="5"/>
      <c r="TRX54" s="5"/>
      <c r="TRY54" s="5"/>
      <c r="TRZ54" s="5"/>
      <c r="TSA54" s="5"/>
      <c r="TSB54" s="5"/>
      <c r="TSC54" s="5"/>
      <c r="TSD54" s="5"/>
      <c r="TSE54" s="5"/>
      <c r="TSF54" s="5"/>
      <c r="TSG54" s="5"/>
      <c r="TSH54" s="5"/>
      <c r="TSI54" s="5"/>
      <c r="TSJ54" s="5"/>
      <c r="TSK54" s="5"/>
      <c r="TSL54" s="5"/>
      <c r="TSM54" s="5"/>
      <c r="TSN54" s="5"/>
      <c r="TSO54" s="5"/>
      <c r="TSP54" s="5"/>
      <c r="TSQ54" s="5"/>
      <c r="TSR54" s="5"/>
      <c r="TSS54" s="5"/>
      <c r="TST54" s="5"/>
      <c r="TSU54" s="5"/>
      <c r="TSV54" s="5"/>
      <c r="TSW54" s="5"/>
      <c r="TSX54" s="5"/>
      <c r="TSY54" s="5"/>
      <c r="TSZ54" s="5"/>
      <c r="TTA54" s="5"/>
      <c r="TTB54" s="5"/>
      <c r="TTC54" s="5"/>
      <c r="TTD54" s="5"/>
      <c r="TTE54" s="5"/>
      <c r="TTF54" s="5"/>
      <c r="TTG54" s="5"/>
      <c r="TTH54" s="5"/>
      <c r="TTI54" s="5"/>
      <c r="TTJ54" s="5"/>
      <c r="TTK54" s="5"/>
      <c r="TTL54" s="5"/>
      <c r="TTM54" s="5"/>
      <c r="TTN54" s="5"/>
      <c r="TTO54" s="5"/>
      <c r="TTP54" s="5"/>
      <c r="TTQ54" s="5"/>
      <c r="TTR54" s="5"/>
      <c r="TTS54" s="5"/>
      <c r="TTT54" s="5"/>
      <c r="TTU54" s="5"/>
      <c r="TTV54" s="5"/>
      <c r="TTW54" s="5"/>
      <c r="TTX54" s="5"/>
      <c r="TTY54" s="5"/>
      <c r="TTZ54" s="5"/>
      <c r="TUA54" s="5"/>
      <c r="TUB54" s="5"/>
      <c r="TUC54" s="5"/>
      <c r="TUD54" s="5"/>
      <c r="TUE54" s="5"/>
      <c r="TUF54" s="5"/>
      <c r="TUG54" s="5"/>
      <c r="TUH54" s="5"/>
      <c r="TUI54" s="5"/>
      <c r="TUJ54" s="5"/>
      <c r="TUK54" s="5"/>
      <c r="TUL54" s="5"/>
      <c r="TUM54" s="5"/>
      <c r="TUN54" s="5"/>
      <c r="TUO54" s="5"/>
      <c r="TUP54" s="5"/>
      <c r="TUQ54" s="5"/>
      <c r="TUR54" s="5"/>
      <c r="TUS54" s="5"/>
      <c r="TUT54" s="5"/>
      <c r="TUU54" s="5"/>
      <c r="TUV54" s="5"/>
      <c r="TUW54" s="5"/>
      <c r="TUX54" s="5"/>
      <c r="TUY54" s="5"/>
      <c r="TUZ54" s="5"/>
      <c r="TVA54" s="5"/>
      <c r="TVB54" s="5"/>
      <c r="TVC54" s="5"/>
      <c r="TVD54" s="5"/>
      <c r="TVE54" s="5"/>
      <c r="TVF54" s="5"/>
      <c r="TVG54" s="5"/>
      <c r="TVH54" s="5"/>
      <c r="TVI54" s="5"/>
      <c r="TVJ54" s="5"/>
      <c r="TVK54" s="5"/>
      <c r="TVL54" s="5"/>
      <c r="TVM54" s="5"/>
      <c r="TVN54" s="5"/>
      <c r="TVO54" s="5"/>
      <c r="TVP54" s="5"/>
      <c r="TVQ54" s="5"/>
      <c r="TVR54" s="5"/>
      <c r="TVS54" s="5"/>
      <c r="TVT54" s="5"/>
      <c r="TVU54" s="5"/>
      <c r="TVV54" s="5"/>
      <c r="TVW54" s="5"/>
      <c r="TVX54" s="5"/>
      <c r="TVY54" s="5"/>
      <c r="TVZ54" s="5"/>
      <c r="TWA54" s="5"/>
      <c r="TWB54" s="5"/>
      <c r="TWC54" s="5"/>
      <c r="TWD54" s="5"/>
      <c r="TWE54" s="5"/>
      <c r="TWF54" s="5"/>
      <c r="TWG54" s="5"/>
      <c r="TWH54" s="5"/>
      <c r="TWI54" s="5"/>
      <c r="TWJ54" s="5"/>
      <c r="TWK54" s="5"/>
      <c r="TWL54" s="5"/>
      <c r="TWM54" s="5"/>
      <c r="TWN54" s="5"/>
      <c r="TWO54" s="5"/>
      <c r="TWP54" s="5"/>
      <c r="TWQ54" s="5"/>
      <c r="TWR54" s="5"/>
      <c r="TWS54" s="5"/>
      <c r="TWT54" s="5"/>
      <c r="TWU54" s="5"/>
      <c r="TWV54" s="5"/>
      <c r="TWW54" s="5"/>
      <c r="TWX54" s="5"/>
      <c r="TWY54" s="5"/>
      <c r="TWZ54" s="5"/>
      <c r="TXA54" s="5"/>
      <c r="TXB54" s="5"/>
      <c r="TXC54" s="5"/>
      <c r="TXD54" s="5"/>
      <c r="TXE54" s="5"/>
      <c r="TXF54" s="5"/>
      <c r="TXG54" s="5"/>
      <c r="TXH54" s="5"/>
      <c r="TXI54" s="5"/>
      <c r="TXJ54" s="5"/>
      <c r="TXK54" s="5"/>
      <c r="TXL54" s="5"/>
      <c r="TXM54" s="5"/>
      <c r="TXN54" s="5"/>
      <c r="TXO54" s="5"/>
      <c r="TXP54" s="5"/>
      <c r="TXQ54" s="5"/>
      <c r="TXR54" s="5"/>
      <c r="TXS54" s="5"/>
      <c r="TXT54" s="5"/>
      <c r="TXU54" s="5"/>
      <c r="TXV54" s="5"/>
      <c r="TXW54" s="5"/>
      <c r="TXX54" s="5"/>
      <c r="TXY54" s="5"/>
      <c r="TXZ54" s="5"/>
      <c r="TYA54" s="5"/>
      <c r="TYB54" s="5"/>
      <c r="TYC54" s="5"/>
      <c r="TYD54" s="5"/>
      <c r="TYE54" s="5"/>
      <c r="TYF54" s="5"/>
      <c r="TYG54" s="5"/>
      <c r="TYH54" s="5"/>
      <c r="TYI54" s="5"/>
      <c r="TYJ54" s="5"/>
      <c r="TYK54" s="5"/>
      <c r="TYL54" s="5"/>
      <c r="TYM54" s="5"/>
      <c r="TYN54" s="5"/>
      <c r="TYO54" s="5"/>
      <c r="TYP54" s="5"/>
      <c r="TYQ54" s="5"/>
      <c r="TYR54" s="5"/>
      <c r="TYS54" s="5"/>
      <c r="TYT54" s="5"/>
      <c r="TYU54" s="5"/>
      <c r="TYV54" s="5"/>
      <c r="TYW54" s="5"/>
      <c r="TYX54" s="5"/>
      <c r="TYY54" s="5"/>
      <c r="TYZ54" s="5"/>
      <c r="TZA54" s="5"/>
      <c r="TZB54" s="5"/>
      <c r="TZC54" s="5"/>
      <c r="TZD54" s="5"/>
      <c r="TZE54" s="5"/>
      <c r="TZF54" s="5"/>
      <c r="TZG54" s="5"/>
      <c r="TZH54" s="5"/>
      <c r="TZI54" s="5"/>
      <c r="TZJ54" s="5"/>
      <c r="TZK54" s="5"/>
      <c r="TZL54" s="5"/>
      <c r="TZM54" s="5"/>
      <c r="TZN54" s="5"/>
      <c r="TZO54" s="5"/>
      <c r="TZP54" s="5"/>
      <c r="TZQ54" s="5"/>
      <c r="TZR54" s="5"/>
      <c r="TZS54" s="5"/>
      <c r="TZT54" s="5"/>
      <c r="TZU54" s="5"/>
      <c r="TZV54" s="5"/>
      <c r="TZW54" s="5"/>
      <c r="TZX54" s="5"/>
      <c r="TZY54" s="5"/>
      <c r="TZZ54" s="5"/>
      <c r="UAA54" s="5"/>
      <c r="UAB54" s="5"/>
      <c r="UAC54" s="5"/>
      <c r="UAD54" s="5"/>
      <c r="UAE54" s="5"/>
      <c r="UAF54" s="5"/>
      <c r="UAG54" s="5"/>
      <c r="UAH54" s="5"/>
      <c r="UAI54" s="5"/>
      <c r="UAJ54" s="5"/>
      <c r="UAK54" s="5"/>
      <c r="UAL54" s="5"/>
      <c r="UAM54" s="5"/>
      <c r="UAN54" s="5"/>
      <c r="UAO54" s="5"/>
      <c r="UAP54" s="5"/>
      <c r="UAQ54" s="5"/>
      <c r="UAR54" s="5"/>
      <c r="UAS54" s="5"/>
      <c r="UAT54" s="5"/>
      <c r="UAU54" s="5"/>
      <c r="UAV54" s="5"/>
      <c r="UAW54" s="5"/>
      <c r="UAX54" s="5"/>
      <c r="UAY54" s="5"/>
      <c r="UAZ54" s="5"/>
      <c r="UBA54" s="5"/>
      <c r="UBB54" s="5"/>
      <c r="UBC54" s="5"/>
      <c r="UBD54" s="5"/>
      <c r="UBE54" s="5"/>
      <c r="UBF54" s="5"/>
      <c r="UBG54" s="5"/>
      <c r="UBH54" s="5"/>
      <c r="UBI54" s="5"/>
      <c r="UBJ54" s="5"/>
      <c r="UBK54" s="5"/>
      <c r="UBL54" s="5"/>
      <c r="UBM54" s="5"/>
      <c r="UBN54" s="5"/>
      <c r="UBO54" s="5"/>
      <c r="UBP54" s="5"/>
      <c r="UBQ54" s="5"/>
      <c r="UBR54" s="5"/>
      <c r="UBS54" s="5"/>
      <c r="UBT54" s="5"/>
      <c r="UBU54" s="5"/>
      <c r="UBV54" s="5"/>
      <c r="UBW54" s="5"/>
      <c r="UBX54" s="5"/>
      <c r="UBY54" s="5"/>
      <c r="UBZ54" s="5"/>
      <c r="UCA54" s="5"/>
      <c r="UCB54" s="5"/>
      <c r="UCC54" s="5"/>
      <c r="UCD54" s="5"/>
      <c r="UCE54" s="5"/>
      <c r="UCF54" s="5"/>
      <c r="UCG54" s="5"/>
      <c r="UCH54" s="5"/>
      <c r="UCI54" s="5"/>
      <c r="UCJ54" s="5"/>
      <c r="UCK54" s="5"/>
      <c r="UCL54" s="5"/>
      <c r="UCM54" s="5"/>
      <c r="UCN54" s="5"/>
      <c r="UCO54" s="5"/>
      <c r="UCP54" s="5"/>
      <c r="UCQ54" s="5"/>
      <c r="UCR54" s="5"/>
      <c r="UCS54" s="5"/>
      <c r="UCT54" s="5"/>
      <c r="UCU54" s="5"/>
      <c r="UCV54" s="5"/>
      <c r="UCW54" s="5"/>
      <c r="UCX54" s="5"/>
      <c r="UCY54" s="5"/>
      <c r="UCZ54" s="5"/>
      <c r="UDA54" s="5"/>
      <c r="UDB54" s="5"/>
      <c r="UDC54" s="5"/>
      <c r="UDD54" s="5"/>
      <c r="UDE54" s="5"/>
      <c r="UDF54" s="5"/>
      <c r="UDG54" s="5"/>
      <c r="UDH54" s="5"/>
      <c r="UDI54" s="5"/>
      <c r="UDJ54" s="5"/>
      <c r="UDK54" s="5"/>
      <c r="UDL54" s="5"/>
      <c r="UDM54" s="5"/>
      <c r="UDN54" s="5"/>
      <c r="UDO54" s="5"/>
      <c r="UDP54" s="5"/>
      <c r="UDQ54" s="5"/>
      <c r="UDR54" s="5"/>
      <c r="UDS54" s="5"/>
      <c r="UDT54" s="5"/>
      <c r="UDU54" s="5"/>
      <c r="UDV54" s="5"/>
      <c r="UDW54" s="5"/>
      <c r="UDX54" s="5"/>
      <c r="UDY54" s="5"/>
      <c r="UDZ54" s="5"/>
      <c r="UEA54" s="5"/>
      <c r="UEB54" s="5"/>
      <c r="UEC54" s="5"/>
      <c r="UED54" s="5"/>
      <c r="UEE54" s="5"/>
      <c r="UEF54" s="5"/>
      <c r="UEG54" s="5"/>
      <c r="UEH54" s="5"/>
      <c r="UEI54" s="5"/>
      <c r="UEJ54" s="5"/>
      <c r="UEK54" s="5"/>
      <c r="UEL54" s="5"/>
      <c r="UEM54" s="5"/>
      <c r="UEN54" s="5"/>
      <c r="UEO54" s="5"/>
      <c r="UEP54" s="5"/>
      <c r="UEQ54" s="5"/>
      <c r="UER54" s="5"/>
      <c r="UES54" s="5"/>
      <c r="UET54" s="5"/>
      <c r="UEU54" s="5"/>
      <c r="UEV54" s="5"/>
      <c r="UEW54" s="5"/>
      <c r="UEX54" s="5"/>
      <c r="UEY54" s="5"/>
      <c r="UEZ54" s="5"/>
      <c r="UFA54" s="5"/>
      <c r="UFB54" s="5"/>
      <c r="UFC54" s="5"/>
      <c r="UFD54" s="5"/>
      <c r="UFE54" s="5"/>
      <c r="UFF54" s="5"/>
      <c r="UFG54" s="5"/>
      <c r="UFH54" s="5"/>
      <c r="UFI54" s="5"/>
      <c r="UFJ54" s="5"/>
      <c r="UFK54" s="5"/>
      <c r="UFL54" s="5"/>
      <c r="UFM54" s="5"/>
      <c r="UFN54" s="5"/>
      <c r="UFO54" s="5"/>
      <c r="UFP54" s="5"/>
      <c r="UFQ54" s="5"/>
      <c r="UFR54" s="5"/>
      <c r="UFS54" s="5"/>
      <c r="UFT54" s="5"/>
      <c r="UFU54" s="5"/>
      <c r="UFV54" s="5"/>
      <c r="UFW54" s="5"/>
      <c r="UFX54" s="5"/>
      <c r="UFY54" s="5"/>
      <c r="UFZ54" s="5"/>
      <c r="UGA54" s="5"/>
      <c r="UGB54" s="5"/>
      <c r="UGC54" s="5"/>
      <c r="UGD54" s="5"/>
      <c r="UGE54" s="5"/>
      <c r="UGF54" s="5"/>
      <c r="UGG54" s="5"/>
      <c r="UGH54" s="5"/>
      <c r="UGI54" s="5"/>
      <c r="UGJ54" s="5"/>
      <c r="UGK54" s="5"/>
      <c r="UGL54" s="5"/>
      <c r="UGM54" s="5"/>
      <c r="UGN54" s="5"/>
      <c r="UGO54" s="5"/>
      <c r="UGP54" s="5"/>
      <c r="UGQ54" s="5"/>
      <c r="UGR54" s="5"/>
      <c r="UGS54" s="5"/>
      <c r="UGT54" s="5"/>
      <c r="UGU54" s="5"/>
      <c r="UGV54" s="5"/>
      <c r="UGW54" s="5"/>
      <c r="UGX54" s="5"/>
      <c r="UGY54" s="5"/>
      <c r="UGZ54" s="5"/>
      <c r="UHA54" s="5"/>
      <c r="UHB54" s="5"/>
      <c r="UHC54" s="5"/>
      <c r="UHD54" s="5"/>
      <c r="UHE54" s="5"/>
      <c r="UHF54" s="5"/>
      <c r="UHG54" s="5"/>
      <c r="UHH54" s="5"/>
      <c r="UHI54" s="5"/>
      <c r="UHJ54" s="5"/>
      <c r="UHK54" s="5"/>
      <c r="UHL54" s="5"/>
      <c r="UHM54" s="5"/>
      <c r="UHN54" s="5"/>
      <c r="UHO54" s="5"/>
      <c r="UHP54" s="5"/>
      <c r="UHQ54" s="5"/>
      <c r="UHR54" s="5"/>
      <c r="UHS54" s="5"/>
      <c r="UHT54" s="5"/>
      <c r="UHU54" s="5"/>
      <c r="UHV54" s="5"/>
      <c r="UHW54" s="5"/>
      <c r="UHX54" s="5"/>
      <c r="UHY54" s="5"/>
      <c r="UHZ54" s="5"/>
      <c r="UIA54" s="5"/>
      <c r="UIB54" s="5"/>
      <c r="UIC54" s="5"/>
      <c r="UID54" s="5"/>
      <c r="UIE54" s="5"/>
      <c r="UIF54" s="5"/>
      <c r="UIG54" s="5"/>
      <c r="UIH54" s="5"/>
      <c r="UII54" s="5"/>
      <c r="UIJ54" s="5"/>
      <c r="UIK54" s="5"/>
      <c r="UIL54" s="5"/>
      <c r="UIM54" s="5"/>
      <c r="UIN54" s="5"/>
      <c r="UIO54" s="5"/>
      <c r="UIP54" s="5"/>
      <c r="UIQ54" s="5"/>
      <c r="UIR54" s="5"/>
      <c r="UIS54" s="5"/>
      <c r="UIT54" s="5"/>
      <c r="UIU54" s="5"/>
      <c r="UIV54" s="5"/>
      <c r="UIW54" s="5"/>
      <c r="UIX54" s="5"/>
      <c r="UIY54" s="5"/>
      <c r="UIZ54" s="5"/>
      <c r="UJA54" s="5"/>
      <c r="UJB54" s="5"/>
      <c r="UJC54" s="5"/>
      <c r="UJD54" s="5"/>
      <c r="UJE54" s="5"/>
      <c r="UJF54" s="5"/>
      <c r="UJG54" s="5"/>
      <c r="UJH54" s="5"/>
      <c r="UJI54" s="5"/>
      <c r="UJJ54" s="5"/>
      <c r="UJK54" s="5"/>
      <c r="UJL54" s="5"/>
      <c r="UJM54" s="5"/>
      <c r="UJN54" s="5"/>
      <c r="UJO54" s="5"/>
      <c r="UJP54" s="5"/>
      <c r="UJQ54" s="5"/>
      <c r="UJR54" s="5"/>
      <c r="UJS54" s="5"/>
      <c r="UJT54" s="5"/>
      <c r="UJU54" s="5"/>
      <c r="UJV54" s="5"/>
      <c r="UJW54" s="5"/>
      <c r="UJX54" s="5"/>
      <c r="UJY54" s="5"/>
      <c r="UJZ54" s="5"/>
      <c r="UKA54" s="5"/>
      <c r="UKB54" s="5"/>
      <c r="UKC54" s="5"/>
      <c r="UKD54" s="5"/>
      <c r="UKE54" s="5"/>
      <c r="UKF54" s="5"/>
      <c r="UKG54" s="5"/>
      <c r="UKH54" s="5"/>
      <c r="UKI54" s="5"/>
      <c r="UKJ54" s="5"/>
      <c r="UKK54" s="5"/>
      <c r="UKL54" s="5"/>
      <c r="UKM54" s="5"/>
      <c r="UKN54" s="5"/>
      <c r="UKO54" s="5"/>
      <c r="UKP54" s="5"/>
      <c r="UKQ54" s="5"/>
      <c r="UKR54" s="5"/>
      <c r="UKS54" s="5"/>
      <c r="UKT54" s="5"/>
      <c r="UKU54" s="5"/>
      <c r="UKV54" s="5"/>
      <c r="UKW54" s="5"/>
      <c r="UKX54" s="5"/>
      <c r="UKY54" s="5"/>
      <c r="UKZ54" s="5"/>
      <c r="ULA54" s="5"/>
      <c r="ULB54" s="5"/>
      <c r="ULC54" s="5"/>
      <c r="ULD54" s="5"/>
      <c r="ULE54" s="5"/>
      <c r="ULF54" s="5"/>
      <c r="ULG54" s="5"/>
      <c r="ULH54" s="5"/>
      <c r="ULI54" s="5"/>
      <c r="ULJ54" s="5"/>
      <c r="ULK54" s="5"/>
      <c r="ULL54" s="5"/>
      <c r="ULM54" s="5"/>
      <c r="ULN54" s="5"/>
      <c r="ULO54" s="5"/>
      <c r="ULP54" s="5"/>
      <c r="ULQ54" s="5"/>
      <c r="ULR54" s="5"/>
      <c r="ULS54" s="5"/>
      <c r="ULT54" s="5"/>
      <c r="ULU54" s="5"/>
      <c r="ULV54" s="5"/>
      <c r="ULW54" s="5"/>
      <c r="ULX54" s="5"/>
      <c r="ULY54" s="5"/>
      <c r="ULZ54" s="5"/>
      <c r="UMA54" s="5"/>
      <c r="UMB54" s="5"/>
      <c r="UMC54" s="5"/>
      <c r="UMD54" s="5"/>
      <c r="UME54" s="5"/>
      <c r="UMF54" s="5"/>
      <c r="UMG54" s="5"/>
      <c r="UMH54" s="5"/>
      <c r="UMI54" s="5"/>
      <c r="UMJ54" s="5"/>
      <c r="UMK54" s="5"/>
      <c r="UML54" s="5"/>
      <c r="UMM54" s="5"/>
      <c r="UMN54" s="5"/>
      <c r="UMO54" s="5"/>
      <c r="UMP54" s="5"/>
      <c r="UMQ54" s="5"/>
      <c r="UMR54" s="5"/>
      <c r="UMS54" s="5"/>
      <c r="UMT54" s="5"/>
      <c r="UMU54" s="5"/>
      <c r="UMV54" s="5"/>
      <c r="UMW54" s="5"/>
      <c r="UMX54" s="5"/>
      <c r="UMY54" s="5"/>
      <c r="UMZ54" s="5"/>
      <c r="UNA54" s="5"/>
      <c r="UNB54" s="5"/>
      <c r="UNC54" s="5"/>
      <c r="UND54" s="5"/>
      <c r="UNE54" s="5"/>
      <c r="UNF54" s="5"/>
      <c r="UNG54" s="5"/>
      <c r="UNH54" s="5"/>
      <c r="UNI54" s="5"/>
      <c r="UNJ54" s="5"/>
      <c r="UNK54" s="5"/>
      <c r="UNL54" s="5"/>
      <c r="UNM54" s="5"/>
      <c r="UNN54" s="5"/>
      <c r="UNO54" s="5"/>
      <c r="UNP54" s="5"/>
      <c r="UNQ54" s="5"/>
      <c r="UNR54" s="5"/>
      <c r="UNS54" s="5"/>
      <c r="UNT54" s="5"/>
      <c r="UNU54" s="5"/>
      <c r="UNV54" s="5"/>
      <c r="UNW54" s="5"/>
      <c r="UNX54" s="5"/>
      <c r="UNY54" s="5"/>
      <c r="UNZ54" s="5"/>
      <c r="UOA54" s="5"/>
      <c r="UOB54" s="5"/>
      <c r="UOC54" s="5"/>
      <c r="UOD54" s="5"/>
      <c r="UOE54" s="5"/>
      <c r="UOF54" s="5"/>
      <c r="UOG54" s="5"/>
      <c r="UOH54" s="5"/>
      <c r="UOI54" s="5"/>
      <c r="UOJ54" s="5"/>
      <c r="UOK54" s="5"/>
      <c r="UOL54" s="5"/>
      <c r="UOM54" s="5"/>
      <c r="UON54" s="5"/>
      <c r="UOO54" s="5"/>
      <c r="UOP54" s="5"/>
      <c r="UOQ54" s="5"/>
      <c r="UOR54" s="5"/>
      <c r="UOS54" s="5"/>
      <c r="UOT54" s="5"/>
      <c r="UOU54" s="5"/>
      <c r="UOV54" s="5"/>
      <c r="UOW54" s="5"/>
      <c r="UOX54" s="5"/>
      <c r="UOY54" s="5"/>
      <c r="UOZ54" s="5"/>
      <c r="UPA54" s="5"/>
      <c r="UPB54" s="5"/>
      <c r="UPC54" s="5"/>
      <c r="UPD54" s="5"/>
      <c r="UPE54" s="5"/>
      <c r="UPF54" s="5"/>
      <c r="UPG54" s="5"/>
      <c r="UPH54" s="5"/>
      <c r="UPI54" s="5"/>
      <c r="UPJ54" s="5"/>
      <c r="UPK54" s="5"/>
      <c r="UPL54" s="5"/>
      <c r="UPM54" s="5"/>
      <c r="UPN54" s="5"/>
      <c r="UPO54" s="5"/>
      <c r="UPP54" s="5"/>
      <c r="UPQ54" s="5"/>
      <c r="UPR54" s="5"/>
      <c r="UPS54" s="5"/>
      <c r="UPT54" s="5"/>
      <c r="UPU54" s="5"/>
      <c r="UPV54" s="5"/>
      <c r="UPW54" s="5"/>
      <c r="UPX54" s="5"/>
      <c r="UPY54" s="5"/>
      <c r="UPZ54" s="5"/>
      <c r="UQA54" s="5"/>
      <c r="UQB54" s="5"/>
      <c r="UQC54" s="5"/>
      <c r="UQD54" s="5"/>
      <c r="UQE54" s="5"/>
      <c r="UQF54" s="5"/>
      <c r="UQG54" s="5"/>
      <c r="UQH54" s="5"/>
      <c r="UQI54" s="5"/>
      <c r="UQJ54" s="5"/>
      <c r="UQK54" s="5"/>
      <c r="UQL54" s="5"/>
      <c r="UQM54" s="5"/>
      <c r="UQN54" s="5"/>
      <c r="UQO54" s="5"/>
      <c r="UQP54" s="5"/>
      <c r="UQQ54" s="5"/>
      <c r="UQR54" s="5"/>
      <c r="UQS54" s="5"/>
      <c r="UQT54" s="5"/>
      <c r="UQU54" s="5"/>
      <c r="UQV54" s="5"/>
      <c r="UQW54" s="5"/>
      <c r="UQX54" s="5"/>
      <c r="UQY54" s="5"/>
      <c r="UQZ54" s="5"/>
      <c r="URA54" s="5"/>
      <c r="URB54" s="5"/>
      <c r="URC54" s="5"/>
      <c r="URD54" s="5"/>
      <c r="URE54" s="5"/>
      <c r="URF54" s="5"/>
      <c r="URG54" s="5"/>
      <c r="URH54" s="5"/>
      <c r="URI54" s="5"/>
      <c r="URJ54" s="5"/>
      <c r="URK54" s="5"/>
      <c r="URL54" s="5"/>
      <c r="URM54" s="5"/>
      <c r="URN54" s="5"/>
      <c r="URO54" s="5"/>
      <c r="URP54" s="5"/>
      <c r="URQ54" s="5"/>
      <c r="URR54" s="5"/>
      <c r="URS54" s="5"/>
      <c r="URT54" s="5"/>
      <c r="URU54" s="5"/>
      <c r="URV54" s="5"/>
      <c r="URW54" s="5"/>
      <c r="URX54" s="5"/>
      <c r="URY54" s="5"/>
      <c r="URZ54" s="5"/>
      <c r="USA54" s="5"/>
      <c r="USB54" s="5"/>
      <c r="USC54" s="5"/>
      <c r="USD54" s="5"/>
      <c r="USE54" s="5"/>
      <c r="USF54" s="5"/>
      <c r="USG54" s="5"/>
      <c r="USH54" s="5"/>
      <c r="USI54" s="5"/>
      <c r="USJ54" s="5"/>
      <c r="USK54" s="5"/>
      <c r="USL54" s="5"/>
      <c r="USM54" s="5"/>
      <c r="USN54" s="5"/>
      <c r="USO54" s="5"/>
      <c r="USP54" s="5"/>
      <c r="USQ54" s="5"/>
      <c r="USR54" s="5"/>
      <c r="USS54" s="5"/>
      <c r="UST54" s="5"/>
      <c r="USU54" s="5"/>
      <c r="USV54" s="5"/>
      <c r="USW54" s="5"/>
      <c r="USX54" s="5"/>
      <c r="USY54" s="5"/>
      <c r="USZ54" s="5"/>
      <c r="UTA54" s="5"/>
      <c r="UTB54" s="5"/>
      <c r="UTC54" s="5"/>
      <c r="UTD54" s="5"/>
      <c r="UTE54" s="5"/>
      <c r="UTF54" s="5"/>
      <c r="UTG54" s="5"/>
      <c r="UTH54" s="5"/>
      <c r="UTI54" s="5"/>
      <c r="UTJ54" s="5"/>
      <c r="UTK54" s="5"/>
      <c r="UTL54" s="5"/>
      <c r="UTM54" s="5"/>
      <c r="UTN54" s="5"/>
      <c r="UTO54" s="5"/>
      <c r="UTP54" s="5"/>
      <c r="UTQ54" s="5"/>
      <c r="UTR54" s="5"/>
      <c r="UTS54" s="5"/>
      <c r="UTT54" s="5"/>
      <c r="UTU54" s="5"/>
      <c r="UTV54" s="5"/>
      <c r="UTW54" s="5"/>
      <c r="UTX54" s="5"/>
      <c r="UTY54" s="5"/>
      <c r="UTZ54" s="5"/>
      <c r="UUA54" s="5"/>
      <c r="UUB54" s="5"/>
      <c r="UUC54" s="5"/>
      <c r="UUD54" s="5"/>
      <c r="UUE54" s="5"/>
      <c r="UUF54" s="5"/>
      <c r="UUG54" s="5"/>
      <c r="UUH54" s="5"/>
      <c r="UUI54" s="5"/>
      <c r="UUJ54" s="5"/>
      <c r="UUK54" s="5"/>
      <c r="UUL54" s="5"/>
      <c r="UUM54" s="5"/>
      <c r="UUN54" s="5"/>
      <c r="UUO54" s="5"/>
      <c r="UUP54" s="5"/>
      <c r="UUQ54" s="5"/>
      <c r="UUR54" s="5"/>
      <c r="UUS54" s="5"/>
      <c r="UUT54" s="5"/>
      <c r="UUU54" s="5"/>
      <c r="UUV54" s="5"/>
      <c r="UUW54" s="5"/>
      <c r="UUX54" s="5"/>
      <c r="UUY54" s="5"/>
      <c r="UUZ54" s="5"/>
      <c r="UVA54" s="5"/>
      <c r="UVB54" s="5"/>
      <c r="UVC54" s="5"/>
      <c r="UVD54" s="5"/>
      <c r="UVE54" s="5"/>
      <c r="UVF54" s="5"/>
      <c r="UVG54" s="5"/>
      <c r="UVH54" s="5"/>
      <c r="UVI54" s="5"/>
      <c r="UVJ54" s="5"/>
      <c r="UVK54" s="5"/>
      <c r="UVL54" s="5"/>
      <c r="UVM54" s="5"/>
      <c r="UVN54" s="5"/>
      <c r="UVO54" s="5"/>
      <c r="UVP54" s="5"/>
      <c r="UVQ54" s="5"/>
      <c r="UVR54" s="5"/>
      <c r="UVS54" s="5"/>
      <c r="UVT54" s="5"/>
      <c r="UVU54" s="5"/>
      <c r="UVV54" s="5"/>
      <c r="UVW54" s="5"/>
      <c r="UVX54" s="5"/>
      <c r="UVY54" s="5"/>
      <c r="UVZ54" s="5"/>
      <c r="UWA54" s="5"/>
      <c r="UWB54" s="5"/>
      <c r="UWC54" s="5"/>
      <c r="UWD54" s="5"/>
      <c r="UWE54" s="5"/>
      <c r="UWF54" s="5"/>
      <c r="UWG54" s="5"/>
      <c r="UWH54" s="5"/>
      <c r="UWI54" s="5"/>
      <c r="UWJ54" s="5"/>
      <c r="UWK54" s="5"/>
      <c r="UWL54" s="5"/>
      <c r="UWM54" s="5"/>
      <c r="UWN54" s="5"/>
      <c r="UWO54" s="5"/>
      <c r="UWP54" s="5"/>
      <c r="UWQ54" s="5"/>
      <c r="UWR54" s="5"/>
      <c r="UWS54" s="5"/>
      <c r="UWT54" s="5"/>
      <c r="UWU54" s="5"/>
      <c r="UWV54" s="5"/>
      <c r="UWW54" s="5"/>
      <c r="UWX54" s="5"/>
      <c r="UWY54" s="5"/>
      <c r="UWZ54" s="5"/>
      <c r="UXA54" s="5"/>
      <c r="UXB54" s="5"/>
      <c r="UXC54" s="5"/>
      <c r="UXD54" s="5"/>
      <c r="UXE54" s="5"/>
      <c r="UXF54" s="5"/>
      <c r="UXG54" s="5"/>
      <c r="UXH54" s="5"/>
      <c r="UXI54" s="5"/>
      <c r="UXJ54" s="5"/>
      <c r="UXK54" s="5"/>
      <c r="UXL54" s="5"/>
      <c r="UXM54" s="5"/>
      <c r="UXN54" s="5"/>
      <c r="UXO54" s="5"/>
      <c r="UXP54" s="5"/>
      <c r="UXQ54" s="5"/>
      <c r="UXR54" s="5"/>
      <c r="UXS54" s="5"/>
      <c r="UXT54" s="5"/>
      <c r="UXU54" s="5"/>
      <c r="UXV54" s="5"/>
      <c r="UXW54" s="5"/>
      <c r="UXX54" s="5"/>
      <c r="UXY54" s="5"/>
      <c r="UXZ54" s="5"/>
      <c r="UYA54" s="5"/>
      <c r="UYB54" s="5"/>
      <c r="UYC54" s="5"/>
      <c r="UYD54" s="5"/>
      <c r="UYE54" s="5"/>
      <c r="UYF54" s="5"/>
      <c r="UYG54" s="5"/>
      <c r="UYH54" s="5"/>
      <c r="UYI54" s="5"/>
      <c r="UYJ54" s="5"/>
      <c r="UYK54" s="5"/>
      <c r="UYL54" s="5"/>
      <c r="UYM54" s="5"/>
      <c r="UYN54" s="5"/>
      <c r="UYO54" s="5"/>
      <c r="UYP54" s="5"/>
      <c r="UYQ54" s="5"/>
      <c r="UYR54" s="5"/>
      <c r="UYS54" s="5"/>
      <c r="UYT54" s="5"/>
      <c r="UYU54" s="5"/>
      <c r="UYV54" s="5"/>
      <c r="UYW54" s="5"/>
      <c r="UYX54" s="5"/>
      <c r="UYY54" s="5"/>
      <c r="UYZ54" s="5"/>
      <c r="UZA54" s="5"/>
      <c r="UZB54" s="5"/>
      <c r="UZC54" s="5"/>
      <c r="UZD54" s="5"/>
      <c r="UZE54" s="5"/>
      <c r="UZF54" s="5"/>
      <c r="UZG54" s="5"/>
      <c r="UZH54" s="5"/>
      <c r="UZI54" s="5"/>
      <c r="UZJ54" s="5"/>
      <c r="UZK54" s="5"/>
      <c r="UZL54" s="5"/>
      <c r="UZM54" s="5"/>
      <c r="UZN54" s="5"/>
      <c r="UZO54" s="5"/>
      <c r="UZP54" s="5"/>
      <c r="UZQ54" s="5"/>
      <c r="UZR54" s="5"/>
      <c r="UZS54" s="5"/>
      <c r="UZT54" s="5"/>
      <c r="UZU54" s="5"/>
      <c r="UZV54" s="5"/>
      <c r="UZW54" s="5"/>
      <c r="UZX54" s="5"/>
      <c r="UZY54" s="5"/>
      <c r="UZZ54" s="5"/>
      <c r="VAA54" s="5"/>
      <c r="VAB54" s="5"/>
      <c r="VAC54" s="5"/>
      <c r="VAD54" s="5"/>
      <c r="VAE54" s="5"/>
      <c r="VAF54" s="5"/>
      <c r="VAG54" s="5"/>
      <c r="VAH54" s="5"/>
      <c r="VAI54" s="5"/>
      <c r="VAJ54" s="5"/>
      <c r="VAK54" s="5"/>
      <c r="VAL54" s="5"/>
      <c r="VAM54" s="5"/>
      <c r="VAN54" s="5"/>
      <c r="VAO54" s="5"/>
      <c r="VAP54" s="5"/>
      <c r="VAQ54" s="5"/>
      <c r="VAR54" s="5"/>
      <c r="VAS54" s="5"/>
      <c r="VAT54" s="5"/>
      <c r="VAU54" s="5"/>
      <c r="VAV54" s="5"/>
      <c r="VAW54" s="5"/>
      <c r="VAX54" s="5"/>
      <c r="VAY54" s="5"/>
      <c r="VAZ54" s="5"/>
      <c r="VBA54" s="5"/>
      <c r="VBB54" s="5"/>
      <c r="VBC54" s="5"/>
      <c r="VBD54" s="5"/>
      <c r="VBE54" s="5"/>
      <c r="VBF54" s="5"/>
      <c r="VBG54" s="5"/>
      <c r="VBH54" s="5"/>
      <c r="VBI54" s="5"/>
      <c r="VBJ54" s="5"/>
      <c r="VBK54" s="5"/>
      <c r="VBL54" s="5"/>
      <c r="VBM54" s="5"/>
      <c r="VBN54" s="5"/>
      <c r="VBO54" s="5"/>
      <c r="VBP54" s="5"/>
      <c r="VBQ54" s="5"/>
      <c r="VBR54" s="5"/>
      <c r="VBS54" s="5"/>
      <c r="VBT54" s="5"/>
      <c r="VBU54" s="5"/>
      <c r="VBV54" s="5"/>
      <c r="VBW54" s="5"/>
      <c r="VBX54" s="5"/>
      <c r="VBY54" s="5"/>
      <c r="VBZ54" s="5"/>
      <c r="VCA54" s="5"/>
      <c r="VCB54" s="5"/>
      <c r="VCC54" s="5"/>
      <c r="VCD54" s="5"/>
      <c r="VCE54" s="5"/>
      <c r="VCF54" s="5"/>
      <c r="VCG54" s="5"/>
      <c r="VCH54" s="5"/>
      <c r="VCI54" s="5"/>
      <c r="VCJ54" s="5"/>
      <c r="VCK54" s="5"/>
      <c r="VCL54" s="5"/>
      <c r="VCM54" s="5"/>
      <c r="VCN54" s="5"/>
      <c r="VCO54" s="5"/>
      <c r="VCP54" s="5"/>
      <c r="VCQ54" s="5"/>
      <c r="VCR54" s="5"/>
      <c r="VCS54" s="5"/>
      <c r="VCT54" s="5"/>
      <c r="VCU54" s="5"/>
      <c r="VCV54" s="5"/>
      <c r="VCW54" s="5"/>
      <c r="VCX54" s="5"/>
      <c r="VCY54" s="5"/>
      <c r="VCZ54" s="5"/>
      <c r="VDA54" s="5"/>
      <c r="VDB54" s="5"/>
      <c r="VDC54" s="5"/>
      <c r="VDD54" s="5"/>
      <c r="VDE54" s="5"/>
      <c r="VDF54" s="5"/>
      <c r="VDG54" s="5"/>
      <c r="VDH54" s="5"/>
      <c r="VDI54" s="5"/>
      <c r="VDJ54" s="5"/>
      <c r="VDK54" s="5"/>
      <c r="VDL54" s="5"/>
      <c r="VDM54" s="5"/>
      <c r="VDN54" s="5"/>
      <c r="VDO54" s="5"/>
      <c r="VDP54" s="5"/>
      <c r="VDQ54" s="5"/>
      <c r="VDR54" s="5"/>
      <c r="VDS54" s="5"/>
      <c r="VDT54" s="5"/>
      <c r="VDU54" s="5"/>
      <c r="VDV54" s="5"/>
      <c r="VDW54" s="5"/>
      <c r="VDX54" s="5"/>
      <c r="VDY54" s="5"/>
      <c r="VDZ54" s="5"/>
      <c r="VEA54" s="5"/>
      <c r="VEB54" s="5"/>
      <c r="VEC54" s="5"/>
      <c r="VED54" s="5"/>
      <c r="VEE54" s="5"/>
      <c r="VEF54" s="5"/>
      <c r="VEG54" s="5"/>
      <c r="VEH54" s="5"/>
      <c r="VEI54" s="5"/>
      <c r="VEJ54" s="5"/>
      <c r="VEK54" s="5"/>
      <c r="VEL54" s="5"/>
      <c r="VEM54" s="5"/>
      <c r="VEN54" s="5"/>
      <c r="VEO54" s="5"/>
      <c r="VEP54" s="5"/>
      <c r="VEQ54" s="5"/>
      <c r="VER54" s="5"/>
      <c r="VES54" s="5"/>
      <c r="VET54" s="5"/>
      <c r="VEU54" s="5"/>
      <c r="VEV54" s="5"/>
      <c r="VEW54" s="5"/>
      <c r="VEX54" s="5"/>
      <c r="VEY54" s="5"/>
      <c r="VEZ54" s="5"/>
      <c r="VFA54" s="5"/>
      <c r="VFB54" s="5"/>
      <c r="VFC54" s="5"/>
      <c r="VFD54" s="5"/>
      <c r="VFE54" s="5"/>
      <c r="VFF54" s="5"/>
      <c r="VFG54" s="5"/>
      <c r="VFH54" s="5"/>
      <c r="VFI54" s="5"/>
      <c r="VFJ54" s="5"/>
      <c r="VFK54" s="5"/>
      <c r="VFL54" s="5"/>
      <c r="VFM54" s="5"/>
      <c r="VFN54" s="5"/>
      <c r="VFO54" s="5"/>
      <c r="VFP54" s="5"/>
      <c r="VFQ54" s="5"/>
      <c r="VFR54" s="5"/>
      <c r="VFS54" s="5"/>
      <c r="VFT54" s="5"/>
      <c r="VFU54" s="5"/>
      <c r="VFV54" s="5"/>
      <c r="VFW54" s="5"/>
      <c r="VFX54" s="5"/>
      <c r="VFY54" s="5"/>
      <c r="VFZ54" s="5"/>
      <c r="VGA54" s="5"/>
      <c r="VGB54" s="5"/>
      <c r="VGC54" s="5"/>
      <c r="VGD54" s="5"/>
      <c r="VGE54" s="5"/>
      <c r="VGF54" s="5"/>
      <c r="VGG54" s="5"/>
      <c r="VGH54" s="5"/>
      <c r="VGI54" s="5"/>
      <c r="VGJ54" s="5"/>
      <c r="VGK54" s="5"/>
      <c r="VGL54" s="5"/>
      <c r="VGM54" s="5"/>
      <c r="VGN54" s="5"/>
      <c r="VGO54" s="5"/>
      <c r="VGP54" s="5"/>
      <c r="VGQ54" s="5"/>
      <c r="VGR54" s="5"/>
      <c r="VGS54" s="5"/>
      <c r="VGT54" s="5"/>
      <c r="VGU54" s="5"/>
      <c r="VGV54" s="5"/>
      <c r="VGW54" s="5"/>
      <c r="VGX54" s="5"/>
      <c r="VGY54" s="5"/>
      <c r="VGZ54" s="5"/>
      <c r="VHA54" s="5"/>
      <c r="VHB54" s="5"/>
      <c r="VHC54" s="5"/>
      <c r="VHD54" s="5"/>
      <c r="VHE54" s="5"/>
      <c r="VHF54" s="5"/>
      <c r="VHG54" s="5"/>
      <c r="VHH54" s="5"/>
      <c r="VHI54" s="5"/>
      <c r="VHJ54" s="5"/>
      <c r="VHK54" s="5"/>
      <c r="VHL54" s="5"/>
      <c r="VHM54" s="5"/>
      <c r="VHN54" s="5"/>
      <c r="VHO54" s="5"/>
      <c r="VHP54" s="5"/>
      <c r="VHQ54" s="5"/>
      <c r="VHR54" s="5"/>
      <c r="VHS54" s="5"/>
      <c r="VHT54" s="5"/>
      <c r="VHU54" s="5"/>
      <c r="VHV54" s="5"/>
      <c r="VHW54" s="5"/>
      <c r="VHX54" s="5"/>
      <c r="VHY54" s="5"/>
      <c r="VHZ54" s="5"/>
      <c r="VIA54" s="5"/>
      <c r="VIB54" s="5"/>
      <c r="VIC54" s="5"/>
      <c r="VID54" s="5"/>
      <c r="VIE54" s="5"/>
      <c r="VIF54" s="5"/>
      <c r="VIG54" s="5"/>
      <c r="VIH54" s="5"/>
      <c r="VII54" s="5"/>
      <c r="VIJ54" s="5"/>
      <c r="VIK54" s="5"/>
      <c r="VIL54" s="5"/>
      <c r="VIM54" s="5"/>
      <c r="VIN54" s="5"/>
      <c r="VIO54" s="5"/>
      <c r="VIP54" s="5"/>
      <c r="VIQ54" s="5"/>
      <c r="VIR54" s="5"/>
      <c r="VIS54" s="5"/>
      <c r="VIT54" s="5"/>
      <c r="VIU54" s="5"/>
      <c r="VIV54" s="5"/>
      <c r="VIW54" s="5"/>
      <c r="VIX54" s="5"/>
      <c r="VIY54" s="5"/>
      <c r="VIZ54" s="5"/>
      <c r="VJA54" s="5"/>
      <c r="VJB54" s="5"/>
      <c r="VJC54" s="5"/>
      <c r="VJD54" s="5"/>
      <c r="VJE54" s="5"/>
      <c r="VJF54" s="5"/>
      <c r="VJG54" s="5"/>
      <c r="VJH54" s="5"/>
      <c r="VJI54" s="5"/>
      <c r="VJJ54" s="5"/>
      <c r="VJK54" s="5"/>
      <c r="VJL54" s="5"/>
      <c r="VJM54" s="5"/>
      <c r="VJN54" s="5"/>
      <c r="VJO54" s="5"/>
      <c r="VJP54" s="5"/>
      <c r="VJQ54" s="5"/>
      <c r="VJR54" s="5"/>
      <c r="VJS54" s="5"/>
      <c r="VJT54" s="5"/>
      <c r="VJU54" s="5"/>
      <c r="VJV54" s="5"/>
      <c r="VJW54" s="5"/>
      <c r="VJX54" s="5"/>
      <c r="VJY54" s="5"/>
      <c r="VJZ54" s="5"/>
      <c r="VKA54" s="5"/>
      <c r="VKB54" s="5"/>
      <c r="VKC54" s="5"/>
      <c r="VKD54" s="5"/>
      <c r="VKE54" s="5"/>
      <c r="VKF54" s="5"/>
      <c r="VKG54" s="5"/>
      <c r="VKH54" s="5"/>
      <c r="VKI54" s="5"/>
      <c r="VKJ54" s="5"/>
      <c r="VKK54" s="5"/>
      <c r="VKL54" s="5"/>
      <c r="VKM54" s="5"/>
      <c r="VKN54" s="5"/>
      <c r="VKO54" s="5"/>
      <c r="VKP54" s="5"/>
      <c r="VKQ54" s="5"/>
      <c r="VKR54" s="5"/>
      <c r="VKS54" s="5"/>
      <c r="VKT54" s="5"/>
      <c r="VKU54" s="5"/>
      <c r="VKV54" s="5"/>
      <c r="VKW54" s="5"/>
      <c r="VKX54" s="5"/>
      <c r="VKY54" s="5"/>
      <c r="VKZ54" s="5"/>
      <c r="VLA54" s="5"/>
      <c r="VLB54" s="5"/>
      <c r="VLC54" s="5"/>
      <c r="VLD54" s="5"/>
      <c r="VLE54" s="5"/>
      <c r="VLF54" s="5"/>
      <c r="VLG54" s="5"/>
      <c r="VLH54" s="5"/>
      <c r="VLI54" s="5"/>
      <c r="VLJ54" s="5"/>
      <c r="VLK54" s="5"/>
      <c r="VLL54" s="5"/>
      <c r="VLM54" s="5"/>
      <c r="VLN54" s="5"/>
      <c r="VLO54" s="5"/>
      <c r="VLP54" s="5"/>
      <c r="VLQ54" s="5"/>
      <c r="VLR54" s="5"/>
      <c r="VLS54" s="5"/>
      <c r="VLT54" s="5"/>
      <c r="VLU54" s="5"/>
      <c r="VLV54" s="5"/>
      <c r="VLW54" s="5"/>
      <c r="VLX54" s="5"/>
      <c r="VLY54" s="5"/>
      <c r="VLZ54" s="5"/>
      <c r="VMA54" s="5"/>
      <c r="VMB54" s="5"/>
      <c r="VMC54" s="5"/>
      <c r="VMD54" s="5"/>
      <c r="VME54" s="5"/>
      <c r="VMF54" s="5"/>
      <c r="VMG54" s="5"/>
      <c r="VMH54" s="5"/>
      <c r="VMI54" s="5"/>
      <c r="VMJ54" s="5"/>
      <c r="VMK54" s="5"/>
      <c r="VML54" s="5"/>
      <c r="VMM54" s="5"/>
      <c r="VMN54" s="5"/>
      <c r="VMO54" s="5"/>
      <c r="VMP54" s="5"/>
      <c r="VMQ54" s="5"/>
      <c r="VMR54" s="5"/>
      <c r="VMS54" s="5"/>
      <c r="VMT54" s="5"/>
      <c r="VMU54" s="5"/>
      <c r="VMV54" s="5"/>
      <c r="VMW54" s="5"/>
      <c r="VMX54" s="5"/>
      <c r="VMY54" s="5"/>
      <c r="VMZ54" s="5"/>
      <c r="VNA54" s="5"/>
      <c r="VNB54" s="5"/>
      <c r="VNC54" s="5"/>
      <c r="VND54" s="5"/>
      <c r="VNE54" s="5"/>
      <c r="VNF54" s="5"/>
      <c r="VNG54" s="5"/>
      <c r="VNH54" s="5"/>
      <c r="VNI54" s="5"/>
      <c r="VNJ54" s="5"/>
      <c r="VNK54" s="5"/>
      <c r="VNL54" s="5"/>
      <c r="VNM54" s="5"/>
      <c r="VNN54" s="5"/>
      <c r="VNO54" s="5"/>
      <c r="VNP54" s="5"/>
      <c r="VNQ54" s="5"/>
      <c r="VNR54" s="5"/>
      <c r="VNS54" s="5"/>
      <c r="VNT54" s="5"/>
      <c r="VNU54" s="5"/>
      <c r="VNV54" s="5"/>
      <c r="VNW54" s="5"/>
      <c r="VNX54" s="5"/>
      <c r="VNY54" s="5"/>
      <c r="VNZ54" s="5"/>
      <c r="VOA54" s="5"/>
      <c r="VOB54" s="5"/>
      <c r="VOC54" s="5"/>
      <c r="VOD54" s="5"/>
      <c r="VOE54" s="5"/>
      <c r="VOF54" s="5"/>
      <c r="VOG54" s="5"/>
      <c r="VOH54" s="5"/>
      <c r="VOI54" s="5"/>
      <c r="VOJ54" s="5"/>
      <c r="VOK54" s="5"/>
      <c r="VOL54" s="5"/>
      <c r="VOM54" s="5"/>
      <c r="VON54" s="5"/>
      <c r="VOO54" s="5"/>
      <c r="VOP54" s="5"/>
      <c r="VOQ54" s="5"/>
      <c r="VOR54" s="5"/>
      <c r="VOS54" s="5"/>
      <c r="VOT54" s="5"/>
      <c r="VOU54" s="5"/>
      <c r="VOV54" s="5"/>
      <c r="VOW54" s="5"/>
      <c r="VOX54" s="5"/>
      <c r="VOY54" s="5"/>
      <c r="VOZ54" s="5"/>
      <c r="VPA54" s="5"/>
      <c r="VPB54" s="5"/>
      <c r="VPC54" s="5"/>
      <c r="VPD54" s="5"/>
      <c r="VPE54" s="5"/>
      <c r="VPF54" s="5"/>
      <c r="VPG54" s="5"/>
      <c r="VPH54" s="5"/>
      <c r="VPI54" s="5"/>
      <c r="VPJ54" s="5"/>
      <c r="VPK54" s="5"/>
      <c r="VPL54" s="5"/>
      <c r="VPM54" s="5"/>
      <c r="VPN54" s="5"/>
      <c r="VPO54" s="5"/>
      <c r="VPP54" s="5"/>
      <c r="VPQ54" s="5"/>
      <c r="VPR54" s="5"/>
      <c r="VPS54" s="5"/>
      <c r="VPT54" s="5"/>
      <c r="VPU54" s="5"/>
      <c r="VPV54" s="5"/>
      <c r="VPW54" s="5"/>
      <c r="VPX54" s="5"/>
      <c r="VPY54" s="5"/>
      <c r="VPZ54" s="5"/>
      <c r="VQA54" s="5"/>
      <c r="VQB54" s="5"/>
      <c r="VQC54" s="5"/>
      <c r="VQD54" s="5"/>
      <c r="VQE54" s="5"/>
      <c r="VQF54" s="5"/>
      <c r="VQG54" s="5"/>
      <c r="VQH54" s="5"/>
      <c r="VQI54" s="5"/>
      <c r="VQJ54" s="5"/>
      <c r="VQK54" s="5"/>
      <c r="VQL54" s="5"/>
      <c r="VQM54" s="5"/>
      <c r="VQN54" s="5"/>
      <c r="VQO54" s="5"/>
      <c r="VQP54" s="5"/>
      <c r="VQQ54" s="5"/>
      <c r="VQR54" s="5"/>
      <c r="VQS54" s="5"/>
      <c r="VQT54" s="5"/>
      <c r="VQU54" s="5"/>
      <c r="VQV54" s="5"/>
      <c r="VQW54" s="5"/>
      <c r="VQX54" s="5"/>
      <c r="VQY54" s="5"/>
      <c r="VQZ54" s="5"/>
      <c r="VRA54" s="5"/>
      <c r="VRB54" s="5"/>
      <c r="VRC54" s="5"/>
      <c r="VRD54" s="5"/>
      <c r="VRE54" s="5"/>
      <c r="VRF54" s="5"/>
      <c r="VRG54" s="5"/>
      <c r="VRH54" s="5"/>
      <c r="VRI54" s="5"/>
      <c r="VRJ54" s="5"/>
      <c r="VRK54" s="5"/>
      <c r="VRL54" s="5"/>
      <c r="VRM54" s="5"/>
      <c r="VRN54" s="5"/>
      <c r="VRO54" s="5"/>
      <c r="VRP54" s="5"/>
      <c r="VRQ54" s="5"/>
      <c r="VRR54" s="5"/>
      <c r="VRS54" s="5"/>
      <c r="VRT54" s="5"/>
      <c r="VRU54" s="5"/>
      <c r="VRV54" s="5"/>
      <c r="VRW54" s="5"/>
      <c r="VRX54" s="5"/>
      <c r="VRY54" s="5"/>
      <c r="VRZ54" s="5"/>
      <c r="VSA54" s="5"/>
      <c r="VSB54" s="5"/>
      <c r="VSC54" s="5"/>
      <c r="VSD54" s="5"/>
      <c r="VSE54" s="5"/>
      <c r="VSF54" s="5"/>
      <c r="VSG54" s="5"/>
      <c r="VSH54" s="5"/>
      <c r="VSI54" s="5"/>
      <c r="VSJ54" s="5"/>
      <c r="VSK54" s="5"/>
      <c r="VSL54" s="5"/>
      <c r="VSM54" s="5"/>
      <c r="VSN54" s="5"/>
      <c r="VSO54" s="5"/>
      <c r="VSP54" s="5"/>
      <c r="VSQ54" s="5"/>
      <c r="VSR54" s="5"/>
      <c r="VSS54" s="5"/>
      <c r="VST54" s="5"/>
      <c r="VSU54" s="5"/>
      <c r="VSV54" s="5"/>
      <c r="VSW54" s="5"/>
      <c r="VSX54" s="5"/>
      <c r="VSY54" s="5"/>
      <c r="VSZ54" s="5"/>
      <c r="VTA54" s="5"/>
      <c r="VTB54" s="5"/>
      <c r="VTC54" s="5"/>
      <c r="VTD54" s="5"/>
      <c r="VTE54" s="5"/>
      <c r="VTF54" s="5"/>
      <c r="VTG54" s="5"/>
      <c r="VTH54" s="5"/>
      <c r="VTI54" s="5"/>
      <c r="VTJ54" s="5"/>
      <c r="VTK54" s="5"/>
      <c r="VTL54" s="5"/>
      <c r="VTM54" s="5"/>
      <c r="VTN54" s="5"/>
      <c r="VTO54" s="5"/>
      <c r="VTP54" s="5"/>
      <c r="VTQ54" s="5"/>
      <c r="VTR54" s="5"/>
      <c r="VTS54" s="5"/>
      <c r="VTT54" s="5"/>
      <c r="VTU54" s="5"/>
      <c r="VTV54" s="5"/>
      <c r="VTW54" s="5"/>
      <c r="VTX54" s="5"/>
      <c r="VTY54" s="5"/>
      <c r="VTZ54" s="5"/>
      <c r="VUA54" s="5"/>
      <c r="VUB54" s="5"/>
      <c r="VUC54" s="5"/>
      <c r="VUD54" s="5"/>
      <c r="VUE54" s="5"/>
      <c r="VUF54" s="5"/>
      <c r="VUG54" s="5"/>
      <c r="VUH54" s="5"/>
      <c r="VUI54" s="5"/>
      <c r="VUJ54" s="5"/>
      <c r="VUK54" s="5"/>
      <c r="VUL54" s="5"/>
      <c r="VUM54" s="5"/>
      <c r="VUN54" s="5"/>
      <c r="VUO54" s="5"/>
      <c r="VUP54" s="5"/>
      <c r="VUQ54" s="5"/>
      <c r="VUR54" s="5"/>
      <c r="VUS54" s="5"/>
      <c r="VUT54" s="5"/>
      <c r="VUU54" s="5"/>
      <c r="VUV54" s="5"/>
      <c r="VUW54" s="5"/>
      <c r="VUX54" s="5"/>
      <c r="VUY54" s="5"/>
      <c r="VUZ54" s="5"/>
      <c r="VVA54" s="5"/>
      <c r="VVB54" s="5"/>
      <c r="VVC54" s="5"/>
      <c r="VVD54" s="5"/>
      <c r="VVE54" s="5"/>
      <c r="VVF54" s="5"/>
      <c r="VVG54" s="5"/>
      <c r="VVH54" s="5"/>
      <c r="VVI54" s="5"/>
      <c r="VVJ54" s="5"/>
      <c r="VVK54" s="5"/>
      <c r="VVL54" s="5"/>
      <c r="VVM54" s="5"/>
      <c r="VVN54" s="5"/>
      <c r="VVO54" s="5"/>
      <c r="VVP54" s="5"/>
      <c r="VVQ54" s="5"/>
      <c r="VVR54" s="5"/>
      <c r="VVS54" s="5"/>
      <c r="VVT54" s="5"/>
      <c r="VVU54" s="5"/>
      <c r="VVV54" s="5"/>
      <c r="VVW54" s="5"/>
      <c r="VVX54" s="5"/>
      <c r="VVY54" s="5"/>
      <c r="VVZ54" s="5"/>
      <c r="VWA54" s="5"/>
      <c r="VWB54" s="5"/>
      <c r="VWC54" s="5"/>
      <c r="VWD54" s="5"/>
      <c r="VWE54" s="5"/>
      <c r="VWF54" s="5"/>
      <c r="VWG54" s="5"/>
      <c r="VWH54" s="5"/>
      <c r="VWI54" s="5"/>
      <c r="VWJ54" s="5"/>
      <c r="VWK54" s="5"/>
      <c r="VWL54" s="5"/>
      <c r="VWM54" s="5"/>
      <c r="VWN54" s="5"/>
      <c r="VWO54" s="5"/>
      <c r="VWP54" s="5"/>
      <c r="VWQ54" s="5"/>
      <c r="VWR54" s="5"/>
      <c r="VWS54" s="5"/>
      <c r="VWT54" s="5"/>
      <c r="VWU54" s="5"/>
      <c r="VWV54" s="5"/>
      <c r="VWW54" s="5"/>
      <c r="VWX54" s="5"/>
      <c r="VWY54" s="5"/>
      <c r="VWZ54" s="5"/>
      <c r="VXA54" s="5"/>
      <c r="VXB54" s="5"/>
      <c r="VXC54" s="5"/>
      <c r="VXD54" s="5"/>
      <c r="VXE54" s="5"/>
      <c r="VXF54" s="5"/>
      <c r="VXG54" s="5"/>
      <c r="VXH54" s="5"/>
      <c r="VXI54" s="5"/>
      <c r="VXJ54" s="5"/>
      <c r="VXK54" s="5"/>
      <c r="VXL54" s="5"/>
      <c r="VXM54" s="5"/>
      <c r="VXN54" s="5"/>
      <c r="VXO54" s="5"/>
      <c r="VXP54" s="5"/>
      <c r="VXQ54" s="5"/>
      <c r="VXR54" s="5"/>
      <c r="VXS54" s="5"/>
      <c r="VXT54" s="5"/>
      <c r="VXU54" s="5"/>
      <c r="VXV54" s="5"/>
      <c r="VXW54" s="5"/>
      <c r="VXX54" s="5"/>
      <c r="VXY54" s="5"/>
      <c r="VXZ54" s="5"/>
      <c r="VYA54" s="5"/>
      <c r="VYB54" s="5"/>
      <c r="VYC54" s="5"/>
      <c r="VYD54" s="5"/>
      <c r="VYE54" s="5"/>
      <c r="VYF54" s="5"/>
      <c r="VYG54" s="5"/>
      <c r="VYH54" s="5"/>
      <c r="VYI54" s="5"/>
      <c r="VYJ54" s="5"/>
      <c r="VYK54" s="5"/>
      <c r="VYL54" s="5"/>
      <c r="VYM54" s="5"/>
      <c r="VYN54" s="5"/>
      <c r="VYO54" s="5"/>
      <c r="VYP54" s="5"/>
      <c r="VYQ54" s="5"/>
      <c r="VYR54" s="5"/>
      <c r="VYS54" s="5"/>
      <c r="VYT54" s="5"/>
      <c r="VYU54" s="5"/>
      <c r="VYV54" s="5"/>
      <c r="VYW54" s="5"/>
      <c r="VYX54" s="5"/>
      <c r="VYY54" s="5"/>
      <c r="VYZ54" s="5"/>
      <c r="VZA54" s="5"/>
      <c r="VZB54" s="5"/>
      <c r="VZC54" s="5"/>
      <c r="VZD54" s="5"/>
      <c r="VZE54" s="5"/>
      <c r="VZF54" s="5"/>
      <c r="VZG54" s="5"/>
      <c r="VZH54" s="5"/>
      <c r="VZI54" s="5"/>
      <c r="VZJ54" s="5"/>
      <c r="VZK54" s="5"/>
      <c r="VZL54" s="5"/>
      <c r="VZM54" s="5"/>
      <c r="VZN54" s="5"/>
      <c r="VZO54" s="5"/>
      <c r="VZP54" s="5"/>
      <c r="VZQ54" s="5"/>
      <c r="VZR54" s="5"/>
      <c r="VZS54" s="5"/>
      <c r="VZT54" s="5"/>
      <c r="VZU54" s="5"/>
      <c r="VZV54" s="5"/>
      <c r="VZW54" s="5"/>
      <c r="VZX54" s="5"/>
      <c r="VZY54" s="5"/>
      <c r="VZZ54" s="5"/>
      <c r="WAA54" s="5"/>
      <c r="WAB54" s="5"/>
      <c r="WAC54" s="5"/>
      <c r="WAD54" s="5"/>
      <c r="WAE54" s="5"/>
      <c r="WAF54" s="5"/>
      <c r="WAG54" s="5"/>
      <c r="WAH54" s="5"/>
      <c r="WAI54" s="5"/>
      <c r="WAJ54" s="5"/>
      <c r="WAK54" s="5"/>
      <c r="WAL54" s="5"/>
      <c r="WAM54" s="5"/>
      <c r="WAN54" s="5"/>
      <c r="WAO54" s="5"/>
      <c r="WAP54" s="5"/>
      <c r="WAQ54" s="5"/>
      <c r="WAR54" s="5"/>
      <c r="WAS54" s="5"/>
      <c r="WAT54" s="5"/>
      <c r="WAU54" s="5"/>
      <c r="WAV54" s="5"/>
      <c r="WAW54" s="5"/>
      <c r="WAX54" s="5"/>
      <c r="WAY54" s="5"/>
      <c r="WAZ54" s="5"/>
      <c r="WBA54" s="5"/>
      <c r="WBB54" s="5"/>
      <c r="WBC54" s="5"/>
      <c r="WBD54" s="5"/>
      <c r="WBE54" s="5"/>
      <c r="WBF54" s="5"/>
      <c r="WBG54" s="5"/>
      <c r="WBH54" s="5"/>
      <c r="WBI54" s="5"/>
      <c r="WBJ54" s="5"/>
      <c r="WBK54" s="5"/>
      <c r="WBL54" s="5"/>
      <c r="WBM54" s="5"/>
      <c r="WBN54" s="5"/>
      <c r="WBO54" s="5"/>
      <c r="WBP54" s="5"/>
      <c r="WBQ54" s="5"/>
      <c r="WBR54" s="5"/>
      <c r="WBS54" s="5"/>
      <c r="WBT54" s="5"/>
      <c r="WBU54" s="5"/>
      <c r="WBV54" s="5"/>
      <c r="WBW54" s="5"/>
      <c r="WBX54" s="5"/>
      <c r="WBY54" s="5"/>
      <c r="WBZ54" s="5"/>
      <c r="WCA54" s="5"/>
      <c r="WCB54" s="5"/>
      <c r="WCC54" s="5"/>
      <c r="WCD54" s="5"/>
      <c r="WCE54" s="5"/>
      <c r="WCF54" s="5"/>
      <c r="WCG54" s="5"/>
      <c r="WCH54" s="5"/>
      <c r="WCI54" s="5"/>
      <c r="WCJ54" s="5"/>
      <c r="WCK54" s="5"/>
      <c r="WCL54" s="5"/>
      <c r="WCM54" s="5"/>
      <c r="WCN54" s="5"/>
      <c r="WCO54" s="5"/>
      <c r="WCP54" s="5"/>
      <c r="WCQ54" s="5"/>
      <c r="WCR54" s="5"/>
      <c r="WCS54" s="5"/>
      <c r="WCT54" s="5"/>
      <c r="WCU54" s="5"/>
      <c r="WCV54" s="5"/>
      <c r="WCW54" s="5"/>
      <c r="WCX54" s="5"/>
      <c r="WCY54" s="5"/>
      <c r="WCZ54" s="5"/>
      <c r="WDA54" s="5"/>
      <c r="WDB54" s="5"/>
      <c r="WDC54" s="5"/>
      <c r="WDD54" s="5"/>
      <c r="WDE54" s="5"/>
      <c r="WDF54" s="5"/>
      <c r="WDG54" s="5"/>
      <c r="WDH54" s="5"/>
      <c r="WDI54" s="5"/>
      <c r="WDJ54" s="5"/>
      <c r="WDK54" s="5"/>
      <c r="WDL54" s="5"/>
      <c r="WDM54" s="5"/>
      <c r="WDN54" s="5"/>
      <c r="WDO54" s="5"/>
      <c r="WDP54" s="5"/>
      <c r="WDQ54" s="5"/>
      <c r="WDR54" s="5"/>
      <c r="WDS54" s="5"/>
      <c r="WDT54" s="5"/>
      <c r="WDU54" s="5"/>
      <c r="WDV54" s="5"/>
      <c r="WDW54" s="5"/>
      <c r="WDX54" s="5"/>
      <c r="WDY54" s="5"/>
      <c r="WDZ54" s="5"/>
      <c r="WEA54" s="5"/>
      <c r="WEB54" s="5"/>
      <c r="WEC54" s="5"/>
      <c r="WED54" s="5"/>
      <c r="WEE54" s="5"/>
      <c r="WEF54" s="5"/>
      <c r="WEG54" s="5"/>
      <c r="WEH54" s="5"/>
      <c r="WEI54" s="5"/>
      <c r="WEJ54" s="5"/>
      <c r="WEK54" s="5"/>
      <c r="WEL54" s="5"/>
      <c r="WEM54" s="5"/>
      <c r="WEN54" s="5"/>
      <c r="WEO54" s="5"/>
      <c r="WEP54" s="5"/>
      <c r="WEQ54" s="5"/>
      <c r="WER54" s="5"/>
      <c r="WES54" s="5"/>
      <c r="WET54" s="5"/>
      <c r="WEU54" s="5"/>
      <c r="WEV54" s="5"/>
      <c r="WEW54" s="5"/>
      <c r="WEX54" s="5"/>
      <c r="WEY54" s="5"/>
      <c r="WEZ54" s="5"/>
      <c r="WFA54" s="5"/>
      <c r="WFB54" s="5"/>
      <c r="WFC54" s="5"/>
      <c r="WFD54" s="5"/>
      <c r="WFE54" s="5"/>
      <c r="WFF54" s="5"/>
      <c r="WFG54" s="5"/>
      <c r="WFH54" s="5"/>
      <c r="WFI54" s="5"/>
      <c r="WFJ54" s="5"/>
      <c r="WFK54" s="5"/>
      <c r="WFL54" s="5"/>
      <c r="WFM54" s="5"/>
      <c r="WFN54" s="5"/>
      <c r="WFO54" s="5"/>
      <c r="WFP54" s="5"/>
      <c r="WFQ54" s="5"/>
      <c r="WFR54" s="5"/>
      <c r="WFS54" s="5"/>
      <c r="WFT54" s="5"/>
      <c r="WFU54" s="5"/>
      <c r="WFV54" s="5"/>
      <c r="WFW54" s="5"/>
      <c r="WFX54" s="5"/>
      <c r="WFY54" s="5"/>
      <c r="WFZ54" s="5"/>
      <c r="WGA54" s="5"/>
      <c r="WGB54" s="5"/>
      <c r="WGC54" s="5"/>
      <c r="WGD54" s="5"/>
      <c r="WGE54" s="5"/>
      <c r="WGF54" s="5"/>
      <c r="WGG54" s="5"/>
      <c r="WGH54" s="5"/>
      <c r="WGI54" s="5"/>
      <c r="WGJ54" s="5"/>
      <c r="WGK54" s="5"/>
      <c r="WGL54" s="5"/>
      <c r="WGM54" s="5"/>
      <c r="WGN54" s="5"/>
      <c r="WGO54" s="5"/>
      <c r="WGP54" s="5"/>
      <c r="WGQ54" s="5"/>
      <c r="WGR54" s="5"/>
      <c r="WGS54" s="5"/>
      <c r="WGT54" s="5"/>
      <c r="WGU54" s="5"/>
      <c r="WGV54" s="5"/>
      <c r="WGW54" s="5"/>
      <c r="WGX54" s="5"/>
      <c r="WGY54" s="5"/>
      <c r="WGZ54" s="5"/>
      <c r="WHA54" s="5"/>
      <c r="WHB54" s="5"/>
      <c r="WHC54" s="5"/>
      <c r="WHD54" s="5"/>
      <c r="WHE54" s="5"/>
      <c r="WHF54" s="5"/>
      <c r="WHG54" s="5"/>
      <c r="WHH54" s="5"/>
      <c r="WHI54" s="5"/>
      <c r="WHJ54" s="5"/>
      <c r="WHK54" s="5"/>
      <c r="WHL54" s="5"/>
      <c r="WHM54" s="5"/>
      <c r="WHN54" s="5"/>
      <c r="WHO54" s="5"/>
      <c r="WHP54" s="5"/>
      <c r="WHQ54" s="5"/>
      <c r="WHR54" s="5"/>
      <c r="WHS54" s="5"/>
      <c r="WHT54" s="5"/>
      <c r="WHU54" s="5"/>
      <c r="WHV54" s="5"/>
      <c r="WHW54" s="5"/>
      <c r="WHX54" s="5"/>
      <c r="WHY54" s="5"/>
      <c r="WHZ54" s="5"/>
      <c r="WIA54" s="5"/>
      <c r="WIB54" s="5"/>
      <c r="WIC54" s="5"/>
      <c r="WID54" s="5"/>
      <c r="WIE54" s="5"/>
      <c r="WIF54" s="5"/>
      <c r="WIG54" s="5"/>
      <c r="WIH54" s="5"/>
      <c r="WII54" s="5"/>
      <c r="WIJ54" s="5"/>
      <c r="WIK54" s="5"/>
      <c r="WIL54" s="5"/>
      <c r="WIM54" s="5"/>
      <c r="WIN54" s="5"/>
      <c r="WIO54" s="5"/>
      <c r="WIP54" s="5"/>
      <c r="WIQ54" s="5"/>
      <c r="WIR54" s="5"/>
      <c r="WIS54" s="5"/>
      <c r="WIT54" s="5"/>
      <c r="WIU54" s="5"/>
      <c r="WIV54" s="5"/>
      <c r="WIW54" s="5"/>
      <c r="WIX54" s="5"/>
      <c r="WIY54" s="5"/>
      <c r="WIZ54" s="5"/>
      <c r="WJA54" s="5"/>
      <c r="WJB54" s="5"/>
      <c r="WJC54" s="5"/>
      <c r="WJD54" s="5"/>
      <c r="WJE54" s="5"/>
      <c r="WJF54" s="5"/>
      <c r="WJG54" s="5"/>
      <c r="WJH54" s="5"/>
      <c r="WJI54" s="5"/>
      <c r="WJJ54" s="5"/>
      <c r="WJK54" s="5"/>
      <c r="WJL54" s="5"/>
      <c r="WJM54" s="5"/>
      <c r="WJN54" s="5"/>
      <c r="WJO54" s="5"/>
      <c r="WJP54" s="5"/>
      <c r="WJQ54" s="5"/>
      <c r="WJR54" s="5"/>
      <c r="WJS54" s="5"/>
      <c r="WJT54" s="5"/>
      <c r="WJU54" s="5"/>
      <c r="WJV54" s="5"/>
      <c r="WJW54" s="5"/>
      <c r="WJX54" s="5"/>
      <c r="WJY54" s="5"/>
      <c r="WJZ54" s="5"/>
      <c r="WKA54" s="5"/>
      <c r="WKB54" s="5"/>
      <c r="WKC54" s="5"/>
      <c r="WKD54" s="5"/>
      <c r="WKE54" s="5"/>
      <c r="WKF54" s="5"/>
      <c r="WKG54" s="5"/>
      <c r="WKH54" s="5"/>
      <c r="WKI54" s="5"/>
      <c r="WKJ54" s="5"/>
      <c r="WKK54" s="5"/>
      <c r="WKL54" s="5"/>
      <c r="WKM54" s="5"/>
      <c r="WKN54" s="5"/>
      <c r="WKO54" s="5"/>
      <c r="WKP54" s="5"/>
      <c r="WKQ54" s="5"/>
      <c r="WKR54" s="5"/>
      <c r="WKS54" s="5"/>
      <c r="WKT54" s="5"/>
      <c r="WKU54" s="5"/>
      <c r="WKV54" s="5"/>
      <c r="WKW54" s="5"/>
      <c r="WKX54" s="5"/>
      <c r="WKY54" s="5"/>
      <c r="WKZ54" s="5"/>
      <c r="WLA54" s="5"/>
      <c r="WLB54" s="5"/>
      <c r="WLC54" s="5"/>
      <c r="WLD54" s="5"/>
      <c r="WLE54" s="5"/>
      <c r="WLF54" s="5"/>
      <c r="WLG54" s="5"/>
      <c r="WLH54" s="5"/>
      <c r="WLI54" s="5"/>
      <c r="WLJ54" s="5"/>
      <c r="WLK54" s="5"/>
      <c r="WLL54" s="5"/>
      <c r="WLM54" s="5"/>
      <c r="WLN54" s="5"/>
      <c r="WLO54" s="5"/>
      <c r="WLP54" s="5"/>
      <c r="WLQ54" s="5"/>
      <c r="WLR54" s="5"/>
      <c r="WLS54" s="5"/>
      <c r="WLT54" s="5"/>
      <c r="WLU54" s="5"/>
      <c r="WLV54" s="5"/>
      <c r="WLW54" s="5"/>
      <c r="WLX54" s="5"/>
      <c r="WLY54" s="5"/>
      <c r="WLZ54" s="5"/>
      <c r="WMA54" s="5"/>
      <c r="WMB54" s="5"/>
      <c r="WMC54" s="5"/>
      <c r="WMD54" s="5"/>
      <c r="WME54" s="5"/>
      <c r="WMF54" s="5"/>
      <c r="WMG54" s="5"/>
      <c r="WMH54" s="5"/>
      <c r="WMI54" s="5"/>
      <c r="WMJ54" s="5"/>
      <c r="WMK54" s="5"/>
      <c r="WML54" s="5"/>
      <c r="WMM54" s="5"/>
      <c r="WMN54" s="5"/>
      <c r="WMO54" s="5"/>
      <c r="WMP54" s="5"/>
      <c r="WMQ54" s="5"/>
      <c r="WMR54" s="5"/>
      <c r="WMS54" s="5"/>
      <c r="WMT54" s="5"/>
      <c r="WMU54" s="5"/>
      <c r="WMV54" s="5"/>
      <c r="WMW54" s="5"/>
      <c r="WMX54" s="5"/>
      <c r="WMY54" s="5"/>
      <c r="WMZ54" s="5"/>
      <c r="WNA54" s="5"/>
      <c r="WNB54" s="5"/>
      <c r="WNC54" s="5"/>
      <c r="WND54" s="5"/>
      <c r="WNE54" s="5"/>
      <c r="WNF54" s="5"/>
      <c r="WNG54" s="5"/>
      <c r="WNH54" s="5"/>
      <c r="WNI54" s="5"/>
      <c r="WNJ54" s="5"/>
      <c r="WNK54" s="5"/>
      <c r="WNL54" s="5"/>
      <c r="WNM54" s="5"/>
      <c r="WNN54" s="5"/>
      <c r="WNO54" s="5"/>
      <c r="WNP54" s="5"/>
      <c r="WNQ54" s="5"/>
      <c r="WNR54" s="5"/>
      <c r="WNS54" s="5"/>
      <c r="WNT54" s="5"/>
      <c r="WNU54" s="5"/>
      <c r="WNV54" s="5"/>
      <c r="WNW54" s="5"/>
      <c r="WNX54" s="5"/>
      <c r="WNY54" s="5"/>
      <c r="WNZ54" s="5"/>
      <c r="WOA54" s="5"/>
      <c r="WOB54" s="5"/>
      <c r="WOC54" s="5"/>
      <c r="WOD54" s="5"/>
      <c r="WOE54" s="5"/>
      <c r="WOF54" s="5"/>
      <c r="WOG54" s="5"/>
      <c r="WOH54" s="5"/>
      <c r="WOI54" s="5"/>
      <c r="WOJ54" s="5"/>
      <c r="WOK54" s="5"/>
      <c r="WOL54" s="5"/>
      <c r="WOM54" s="5"/>
      <c r="WON54" s="5"/>
      <c r="WOO54" s="5"/>
      <c r="WOP54" s="5"/>
      <c r="WOQ54" s="5"/>
      <c r="WOR54" s="5"/>
      <c r="WOS54" s="5"/>
      <c r="WOT54" s="5"/>
      <c r="WOU54" s="5"/>
      <c r="WOV54" s="5"/>
      <c r="WOW54" s="5"/>
      <c r="WOX54" s="5"/>
      <c r="WOY54" s="5"/>
      <c r="WOZ54" s="5"/>
      <c r="WPA54" s="5"/>
      <c r="WPB54" s="5"/>
      <c r="WPC54" s="5"/>
      <c r="WPD54" s="5"/>
      <c r="WPE54" s="5"/>
      <c r="WPF54" s="5"/>
      <c r="WPG54" s="5"/>
      <c r="WPH54" s="5"/>
      <c r="WPI54" s="5"/>
      <c r="WPJ54" s="5"/>
      <c r="WPK54" s="5"/>
      <c r="WPL54" s="5"/>
      <c r="WPM54" s="5"/>
      <c r="WPN54" s="5"/>
      <c r="WPO54" s="5"/>
      <c r="WPP54" s="5"/>
      <c r="WPQ54" s="5"/>
      <c r="WPR54" s="5"/>
      <c r="WPS54" s="5"/>
      <c r="WPT54" s="5"/>
      <c r="WPU54" s="5"/>
      <c r="WPV54" s="5"/>
      <c r="WPW54" s="5"/>
      <c r="WPX54" s="5"/>
      <c r="WPY54" s="5"/>
      <c r="WPZ54" s="5"/>
      <c r="WQA54" s="5"/>
      <c r="WQB54" s="5"/>
      <c r="WQC54" s="5"/>
      <c r="WQD54" s="5"/>
      <c r="WQE54" s="5"/>
      <c r="WQF54" s="5"/>
      <c r="WQG54" s="5"/>
      <c r="WQH54" s="5"/>
      <c r="WQI54" s="5"/>
      <c r="WQJ54" s="5"/>
      <c r="WQK54" s="5"/>
      <c r="WQL54" s="5"/>
      <c r="WQM54" s="5"/>
      <c r="WQN54" s="5"/>
      <c r="WQO54" s="5"/>
      <c r="WQP54" s="5"/>
      <c r="WQQ54" s="5"/>
      <c r="WQR54" s="5"/>
      <c r="WQS54" s="5"/>
      <c r="WQT54" s="5"/>
      <c r="WQU54" s="5"/>
      <c r="WQV54" s="5"/>
      <c r="WQW54" s="5"/>
      <c r="WQX54" s="5"/>
      <c r="WQY54" s="5"/>
      <c r="WQZ54" s="5"/>
      <c r="WRA54" s="5"/>
      <c r="WRB54" s="5"/>
      <c r="WRC54" s="5"/>
      <c r="WRD54" s="5"/>
      <c r="WRE54" s="5"/>
      <c r="WRF54" s="5"/>
      <c r="WRG54" s="5"/>
      <c r="WRH54" s="5"/>
      <c r="WRI54" s="5"/>
      <c r="WRJ54" s="5"/>
      <c r="WRK54" s="5"/>
      <c r="WRL54" s="5"/>
      <c r="WRM54" s="5"/>
      <c r="WRN54" s="5"/>
      <c r="WRO54" s="5"/>
      <c r="WRP54" s="5"/>
      <c r="WRQ54" s="5"/>
      <c r="WRR54" s="5"/>
      <c r="WRS54" s="5"/>
      <c r="WRT54" s="5"/>
      <c r="WRU54" s="5"/>
      <c r="WRV54" s="5"/>
      <c r="WRW54" s="5"/>
      <c r="WRX54" s="5"/>
      <c r="WRY54" s="5"/>
      <c r="WRZ54" s="5"/>
      <c r="WSA54" s="5"/>
      <c r="WSB54" s="5"/>
      <c r="WSC54" s="5"/>
      <c r="WSD54" s="5"/>
      <c r="WSE54" s="5"/>
      <c r="WSF54" s="5"/>
      <c r="WSG54" s="5"/>
      <c r="WSH54" s="5"/>
      <c r="WSI54" s="5"/>
      <c r="WSJ54" s="5"/>
      <c r="WSK54" s="5"/>
      <c r="WSL54" s="5"/>
      <c r="WSM54" s="5"/>
      <c r="WSN54" s="5"/>
      <c r="WSO54" s="5"/>
      <c r="WSP54" s="5"/>
      <c r="WSQ54" s="5"/>
      <c r="WSR54" s="5"/>
      <c r="WSS54" s="5"/>
      <c r="WST54" s="5"/>
      <c r="WSU54" s="5"/>
      <c r="WSV54" s="5"/>
      <c r="WSW54" s="5"/>
      <c r="WSX54" s="5"/>
      <c r="WSY54" s="5"/>
      <c r="WSZ54" s="5"/>
      <c r="WTA54" s="5"/>
      <c r="WTB54" s="5"/>
      <c r="WTC54" s="5"/>
      <c r="WTD54" s="5"/>
      <c r="WTE54" s="5"/>
      <c r="WTF54" s="5"/>
      <c r="WTG54" s="5"/>
      <c r="WTH54" s="5"/>
      <c r="WTI54" s="5"/>
      <c r="WTJ54" s="5"/>
      <c r="WTK54" s="5"/>
      <c r="WTL54" s="5"/>
      <c r="WTM54" s="5"/>
      <c r="WTN54" s="5"/>
      <c r="WTO54" s="5"/>
      <c r="WTP54" s="5"/>
      <c r="WTQ54" s="5"/>
      <c r="WTR54" s="5"/>
      <c r="WTS54" s="5"/>
      <c r="WTT54" s="5"/>
      <c r="WTU54" s="5"/>
      <c r="WTV54" s="5"/>
      <c r="WTW54" s="5"/>
      <c r="WTX54" s="5"/>
      <c r="WTY54" s="5"/>
      <c r="WTZ54" s="5"/>
      <c r="WUA54" s="5"/>
      <c r="WUB54" s="5"/>
      <c r="WUC54" s="5"/>
      <c r="WUD54" s="5"/>
      <c r="WUE54" s="5"/>
      <c r="WUF54" s="5"/>
      <c r="WUG54" s="5"/>
      <c r="WUH54" s="5"/>
      <c r="WUI54" s="5"/>
      <c r="WUJ54" s="5"/>
      <c r="WUK54" s="5"/>
      <c r="WUL54" s="5"/>
      <c r="WUM54" s="5"/>
      <c r="WUN54" s="5"/>
      <c r="WUO54" s="5"/>
      <c r="WUP54" s="5"/>
      <c r="WUQ54" s="5"/>
      <c r="WUR54" s="5"/>
      <c r="WUS54" s="5"/>
      <c r="WUT54" s="5"/>
      <c r="WUU54" s="5"/>
      <c r="WUV54" s="5"/>
      <c r="WUW54" s="5"/>
      <c r="WUX54" s="5"/>
      <c r="WUY54" s="5"/>
      <c r="WUZ54" s="5"/>
      <c r="WVA54" s="5"/>
      <c r="WVB54" s="5"/>
      <c r="WVC54" s="5"/>
      <c r="WVD54" s="5"/>
      <c r="WVE54" s="5"/>
      <c r="WVF54" s="5"/>
      <c r="WVG54" s="5"/>
      <c r="WVH54" s="5"/>
      <c r="WVI54" s="5"/>
      <c r="WVJ54" s="5"/>
      <c r="WVK54" s="5"/>
      <c r="WVL54" s="5"/>
      <c r="WVM54" s="5"/>
      <c r="WVN54" s="5"/>
      <c r="WVO54" s="5"/>
      <c r="WVP54" s="5"/>
      <c r="WVQ54" s="5"/>
      <c r="WVR54" s="5"/>
      <c r="WVS54" s="5"/>
      <c r="WVT54" s="5"/>
      <c r="WVU54" s="5"/>
      <c r="WVV54" s="5"/>
      <c r="WVW54" s="5"/>
      <c r="WVX54" s="5"/>
      <c r="WVY54" s="5"/>
      <c r="WVZ54" s="5"/>
      <c r="WWA54" s="5"/>
      <c r="WWB54" s="5"/>
      <c r="WWC54" s="5"/>
      <c r="WWD54" s="5"/>
      <c r="WWE54" s="5"/>
      <c r="WWF54" s="5"/>
      <c r="WWG54" s="5"/>
      <c r="WWH54" s="5"/>
      <c r="WWI54" s="5"/>
      <c r="WWJ54" s="5"/>
      <c r="WWK54" s="5"/>
      <c r="WWL54" s="5"/>
      <c r="WWM54" s="5"/>
      <c r="WWN54" s="5"/>
      <c r="WWO54" s="5"/>
      <c r="WWP54" s="5"/>
      <c r="WWQ54" s="5"/>
      <c r="WWR54" s="5"/>
      <c r="WWS54" s="5"/>
      <c r="WWT54" s="5"/>
      <c r="WWU54" s="5"/>
      <c r="WWV54" s="5"/>
      <c r="WWW54" s="5"/>
      <c r="WWX54" s="5"/>
      <c r="WWY54" s="5"/>
      <c r="WWZ54" s="5"/>
      <c r="WXA54" s="5"/>
      <c r="WXB54" s="5"/>
      <c r="WXC54" s="5"/>
      <c r="WXD54" s="5"/>
      <c r="WXE54" s="5"/>
      <c r="WXF54" s="5"/>
      <c r="WXG54" s="5"/>
      <c r="WXH54" s="5"/>
      <c r="WXI54" s="5"/>
      <c r="WXJ54" s="5"/>
      <c r="WXK54" s="5"/>
      <c r="WXL54" s="5"/>
      <c r="WXM54" s="5"/>
      <c r="WXN54" s="5"/>
      <c r="WXO54" s="5"/>
      <c r="WXP54" s="5"/>
      <c r="WXQ54" s="5"/>
      <c r="WXR54" s="5"/>
      <c r="WXS54" s="5"/>
      <c r="WXT54" s="5"/>
      <c r="WXU54" s="5"/>
      <c r="WXV54" s="5"/>
      <c r="WXW54" s="5"/>
      <c r="WXX54" s="5"/>
      <c r="WXY54" s="5"/>
      <c r="WXZ54" s="5"/>
      <c r="WYA54" s="5"/>
      <c r="WYB54" s="5"/>
      <c r="WYC54" s="5"/>
      <c r="WYD54" s="5"/>
      <c r="WYE54" s="5"/>
      <c r="WYF54" s="5"/>
      <c r="WYG54" s="5"/>
      <c r="WYH54" s="5"/>
      <c r="WYI54" s="5"/>
      <c r="WYJ54" s="5"/>
      <c r="WYK54" s="5"/>
      <c r="WYL54" s="5"/>
      <c r="WYM54" s="5"/>
      <c r="WYN54" s="5"/>
      <c r="WYO54" s="5"/>
      <c r="WYP54" s="5"/>
      <c r="WYQ54" s="5"/>
      <c r="WYR54" s="5"/>
      <c r="WYS54" s="5"/>
      <c r="WYT54" s="5"/>
      <c r="WYU54" s="5"/>
      <c r="WYV54" s="5"/>
      <c r="WYW54" s="5"/>
      <c r="WYX54" s="5"/>
      <c r="WYY54" s="5"/>
      <c r="WYZ54" s="5"/>
      <c r="WZA54" s="5"/>
      <c r="WZB54" s="5"/>
      <c r="WZC54" s="5"/>
      <c r="WZD54" s="5"/>
      <c r="WZE54" s="5"/>
      <c r="WZF54" s="5"/>
      <c r="WZG54" s="5"/>
      <c r="WZH54" s="5"/>
      <c r="WZI54" s="5"/>
      <c r="WZJ54" s="5"/>
      <c r="WZK54" s="5"/>
      <c r="WZL54" s="5"/>
      <c r="WZM54" s="5"/>
      <c r="WZN54" s="5"/>
      <c r="WZO54" s="5"/>
      <c r="WZP54" s="5"/>
      <c r="WZQ54" s="5"/>
      <c r="WZR54" s="5"/>
      <c r="WZS54" s="5"/>
      <c r="WZT54" s="5"/>
      <c r="WZU54" s="5"/>
      <c r="WZV54" s="5"/>
      <c r="WZW54" s="5"/>
      <c r="WZX54" s="5"/>
      <c r="WZY54" s="5"/>
      <c r="WZZ54" s="5"/>
      <c r="XAA54" s="5"/>
      <c r="XAB54" s="5"/>
      <c r="XAC54" s="5"/>
      <c r="XAD54" s="5"/>
      <c r="XAE54" s="5"/>
      <c r="XAF54" s="5"/>
      <c r="XAG54" s="5"/>
      <c r="XAH54" s="5"/>
      <c r="XAI54" s="5"/>
      <c r="XAJ54" s="5"/>
      <c r="XAK54" s="5"/>
      <c r="XAL54" s="5"/>
      <c r="XAM54" s="5"/>
      <c r="XAN54" s="5"/>
      <c r="XAO54" s="5"/>
      <c r="XAP54" s="5"/>
      <c r="XAQ54" s="5"/>
      <c r="XAR54" s="5"/>
      <c r="XAS54" s="5"/>
      <c r="XAT54" s="5"/>
      <c r="XAU54" s="5"/>
      <c r="XAV54" s="5"/>
      <c r="XAW54" s="5"/>
      <c r="XAX54" s="5"/>
      <c r="XAY54" s="5"/>
      <c r="XAZ54" s="5"/>
      <c r="XBA54" s="5"/>
      <c r="XBB54" s="5"/>
      <c r="XBC54" s="5"/>
      <c r="XBD54" s="5"/>
      <c r="XBE54" s="5"/>
      <c r="XBF54" s="5"/>
      <c r="XBG54" s="5"/>
      <c r="XBH54" s="5"/>
      <c r="XBI54" s="5"/>
      <c r="XBJ54" s="5"/>
      <c r="XBK54" s="5"/>
      <c r="XBL54" s="5"/>
      <c r="XBM54" s="5"/>
      <c r="XBN54" s="5"/>
      <c r="XBO54" s="5"/>
      <c r="XBP54" s="5"/>
      <c r="XBQ54" s="5"/>
      <c r="XBR54" s="5"/>
      <c r="XBS54" s="5"/>
      <c r="XBT54" s="5"/>
      <c r="XBU54" s="5"/>
      <c r="XBV54" s="5"/>
      <c r="XBW54" s="5"/>
      <c r="XBX54" s="5"/>
      <c r="XBY54" s="5"/>
      <c r="XBZ54" s="5"/>
      <c r="XCA54" s="5"/>
      <c r="XCB54" s="5"/>
      <c r="XCC54" s="5"/>
      <c r="XCD54" s="5"/>
      <c r="XCE54" s="5"/>
      <c r="XCF54" s="5"/>
      <c r="XCG54" s="5"/>
      <c r="XCH54" s="5"/>
      <c r="XCI54" s="5"/>
      <c r="XCJ54" s="5"/>
      <c r="XCK54" s="5"/>
      <c r="XCL54" s="5"/>
      <c r="XCM54" s="5"/>
      <c r="XCN54" s="5"/>
      <c r="XCO54" s="5"/>
      <c r="XCP54" s="5"/>
      <c r="XCQ54" s="5"/>
      <c r="XCR54" s="5"/>
      <c r="XCS54" s="5"/>
      <c r="XCT54" s="5"/>
      <c r="XCU54" s="5"/>
      <c r="XCV54" s="5"/>
      <c r="XCW54" s="5"/>
      <c r="XCX54" s="5"/>
      <c r="XCY54" s="5"/>
      <c r="XCZ54" s="5"/>
      <c r="XDA54" s="5"/>
      <c r="XDB54" s="5"/>
      <c r="XDC54" s="5"/>
      <c r="XDD54" s="5"/>
      <c r="XDE54" s="5"/>
      <c r="XDF54" s="5"/>
      <c r="XDG54" s="5"/>
      <c r="XDH54" s="5"/>
      <c r="XDI54" s="5"/>
      <c r="XDJ54" s="5"/>
      <c r="XDK54" s="5"/>
      <c r="XDL54" s="5"/>
      <c r="XDM54" s="5"/>
      <c r="XDN54" s="5"/>
      <c r="XDO54" s="5"/>
      <c r="XDP54" s="5"/>
      <c r="XDQ54" s="5"/>
      <c r="XDR54" s="5"/>
      <c r="XDS54" s="5"/>
      <c r="XDT54" s="5"/>
      <c r="XDU54" s="5"/>
      <c r="XDV54" s="5"/>
      <c r="XDW54" s="5"/>
      <c r="XDX54" s="5"/>
      <c r="XDY54" s="5"/>
      <c r="XDZ54" s="5"/>
      <c r="XEA54" s="5"/>
      <c r="XEB54" s="5"/>
      <c r="XEC54" s="5"/>
      <c r="XED54" s="5"/>
      <c r="XEE54" s="5"/>
      <c r="XEF54" s="5"/>
      <c r="XEG54" s="5"/>
      <c r="XEH54" s="5"/>
      <c r="XEI54" s="5"/>
      <c r="XEJ54" s="5"/>
      <c r="XEK54" s="5"/>
      <c r="XEL54" s="5"/>
      <c r="XEM54" s="5"/>
      <c r="XEN54" s="5"/>
      <c r="XEO54" s="5"/>
      <c r="XEP54" s="5"/>
      <c r="XEQ54" s="5"/>
      <c r="XER54" s="5"/>
      <c r="XES54" s="5"/>
      <c r="XET54" s="5"/>
      <c r="XEU54" s="5"/>
      <c r="XEV54" s="5"/>
      <c r="XEW54" s="5"/>
      <c r="XEX54" s="5"/>
      <c r="XEY54" s="5"/>
      <c r="XEZ54" s="5"/>
      <c r="XFA54" s="5"/>
      <c r="XFB54" s="5"/>
      <c r="XFC54" s="5"/>
      <c r="XFD54" s="5"/>
    </row>
    <row r="55" spans="1:16384" ht="25.5" x14ac:dyDescent="0.2">
      <c r="A55" s="5" t="s">
        <v>610</v>
      </c>
      <c r="B55" s="40" t="s">
        <v>472</v>
      </c>
      <c r="C55" s="41" t="s">
        <v>474</v>
      </c>
    </row>
    <row r="56" spans="1:16384" ht="25.5" x14ac:dyDescent="0.2">
      <c r="A56" s="5" t="s">
        <v>611</v>
      </c>
      <c r="B56" s="40" t="s">
        <v>334</v>
      </c>
      <c r="C56" s="41" t="s">
        <v>474</v>
      </c>
    </row>
    <row r="57" spans="1:16384" ht="38.25" x14ac:dyDescent="0.2">
      <c r="A57" s="58" t="s">
        <v>612</v>
      </c>
      <c r="B57" s="42" t="s">
        <v>613</v>
      </c>
    </row>
    <row r="58" spans="1:16384" x14ac:dyDescent="0.2">
      <c r="A58" s="39" t="s">
        <v>614</v>
      </c>
      <c r="B58" s="40" t="s">
        <v>339</v>
      </c>
      <c r="C58" s="38" t="s">
        <v>462</v>
      </c>
    </row>
    <row r="59" spans="1:16384" ht="25.5" x14ac:dyDescent="0.2">
      <c r="A59" s="39" t="s">
        <v>615</v>
      </c>
      <c r="B59" s="40" t="s">
        <v>473</v>
      </c>
      <c r="C59" s="38" t="s">
        <v>462</v>
      </c>
    </row>
    <row r="60" spans="1:16384" x14ac:dyDescent="0.2">
      <c r="A60" s="39" t="s">
        <v>616</v>
      </c>
      <c r="B60" s="40" t="s">
        <v>338</v>
      </c>
      <c r="C60" s="38" t="s">
        <v>462</v>
      </c>
    </row>
    <row r="61" spans="1:16384" ht="25.5" x14ac:dyDescent="0.2">
      <c r="A61" s="39" t="s">
        <v>617</v>
      </c>
      <c r="B61" s="40" t="s">
        <v>337</v>
      </c>
      <c r="C61" s="38" t="s">
        <v>462</v>
      </c>
    </row>
    <row r="62" spans="1:16384" x14ac:dyDescent="0.2">
      <c r="A62" s="5" t="s">
        <v>395</v>
      </c>
      <c r="B62" s="60" t="s">
        <v>487</v>
      </c>
      <c r="C62" s="41" t="s">
        <v>486</v>
      </c>
    </row>
    <row r="63" spans="1:16384" x14ac:dyDescent="0.2">
      <c r="A63" s="5" t="s">
        <v>396</v>
      </c>
      <c r="B63" s="40" t="s">
        <v>480</v>
      </c>
      <c r="C63" s="41" t="s">
        <v>454</v>
      </c>
    </row>
    <row r="64" spans="1:16384" ht="25.5" x14ac:dyDescent="0.2">
      <c r="A64" s="5" t="s">
        <v>618</v>
      </c>
      <c r="B64" s="40" t="s">
        <v>481</v>
      </c>
      <c r="C64" s="41" t="s">
        <v>454</v>
      </c>
    </row>
  </sheetData>
  <hyperlinks>
    <hyperlink ref="C8" r:id="rId1"/>
    <hyperlink ref="C10" r:id="rId2"/>
    <hyperlink ref="C11" r:id="rId3"/>
    <hyperlink ref="C15" r:id="rId4"/>
    <hyperlink ref="C14" r:id="rId5"/>
    <hyperlink ref="C13" r:id="rId6"/>
    <hyperlink ref="C20" r:id="rId7"/>
    <hyperlink ref="C22" r:id="rId8"/>
    <hyperlink ref="C30" r:id="rId9"/>
    <hyperlink ref="C44" r:id="rId10"/>
    <hyperlink ref="C45" r:id="rId11"/>
    <hyperlink ref="C56" r:id="rId12"/>
    <hyperlink ref="C55" r:id="rId13"/>
    <hyperlink ref="C2" r:id="rId14"/>
    <hyperlink ref="C3" r:id="rId15"/>
    <hyperlink ref="C63" r:id="rId16"/>
    <hyperlink ref="C64" r:id="rId17"/>
    <hyperlink ref="C12" r:id="rId18"/>
    <hyperlink ref="C62" r:id="rId19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R229"/>
  <sheetViews>
    <sheetView zoomScale="80" zoomScaleNormal="80" zoomScalePageLayoutView="80" workbookViewId="0">
      <pane xSplit="1" ySplit="1" topLeftCell="CN2" activePane="bottomRight" state="frozen"/>
      <selection activeCell="I36" sqref="I36"/>
      <selection pane="topRight" activeCell="I36" sqref="I36"/>
      <selection pane="bottomLeft" activeCell="I36" sqref="I36"/>
      <selection pane="bottomRight" activeCell="CT1" sqref="CT1"/>
    </sheetView>
  </sheetViews>
  <sheetFormatPr defaultColWidth="24.625" defaultRowHeight="12.75" x14ac:dyDescent="0.2"/>
  <cols>
    <col min="1" max="1" width="24.625" style="18"/>
    <col min="2" max="2" width="12.625" style="18" bestFit="1" customWidth="1"/>
    <col min="3" max="3" width="16.5" style="18" bestFit="1" customWidth="1"/>
    <col min="4" max="4" width="25" style="18" bestFit="1" customWidth="1"/>
    <col min="5" max="5" width="31" style="18" customWidth="1"/>
    <col min="6" max="6" width="33.5" style="18" bestFit="1" customWidth="1"/>
    <col min="7" max="7" width="27.875" style="18" customWidth="1"/>
    <col min="8" max="35" width="24.625" style="18" customWidth="1"/>
    <col min="36" max="37" width="24.625" style="18"/>
    <col min="38" max="38" width="19.125" style="20" customWidth="1"/>
    <col min="39" max="39" width="19.125" style="21" customWidth="1"/>
    <col min="40" max="40" width="29.5" style="21" customWidth="1"/>
    <col min="41" max="41" width="18.5" style="22" customWidth="1"/>
    <col min="42" max="42" width="18.5" style="23" customWidth="1"/>
    <col min="43" max="45" width="24.625" style="21" customWidth="1"/>
    <col min="46" max="46" width="18.375" style="22" customWidth="1"/>
    <col min="47" max="47" width="28.5" style="21" customWidth="1"/>
    <col min="48" max="48" width="24.625" style="21" customWidth="1"/>
    <col min="49" max="49" width="19.125" style="22" customWidth="1"/>
    <col min="50" max="60" width="24.625" style="21" customWidth="1"/>
    <col min="61" max="63" width="24.625" style="20" customWidth="1"/>
    <col min="64" max="66" width="24.625" style="25" customWidth="1"/>
    <col min="67" max="67" width="19.5" style="25" customWidth="1"/>
    <col min="68" max="70" width="24.625" style="25" customWidth="1"/>
    <col min="71" max="71" width="24.625" style="26" customWidth="1"/>
    <col min="72" max="88" width="24.625" style="25" customWidth="1"/>
    <col min="89" max="89" width="24.625" style="34" customWidth="1"/>
    <col min="90" max="91" width="24.625" style="26" customWidth="1"/>
    <col min="92" max="94" width="24.625" style="25" customWidth="1"/>
    <col min="95" max="95" width="24.625" style="26" customWidth="1"/>
    <col min="96" max="96" width="24.625" style="25" customWidth="1"/>
    <col min="97" max="16384" width="24.625" style="18"/>
  </cols>
  <sheetData>
    <row r="1" spans="1:96" s="10" customFormat="1" ht="38.25" customHeight="1" x14ac:dyDescent="0.2">
      <c r="A1" s="9" t="s">
        <v>619</v>
      </c>
      <c r="B1" s="9" t="s">
        <v>402</v>
      </c>
      <c r="C1" s="9" t="s">
        <v>564</v>
      </c>
      <c r="D1" s="9" t="s">
        <v>565</v>
      </c>
      <c r="E1" s="9" t="s">
        <v>566</v>
      </c>
      <c r="F1" s="10" t="s">
        <v>403</v>
      </c>
      <c r="G1" s="10" t="s">
        <v>404</v>
      </c>
      <c r="H1" s="9" t="s">
        <v>405</v>
      </c>
      <c r="I1" s="9" t="s">
        <v>406</v>
      </c>
      <c r="J1" s="9" t="s">
        <v>433</v>
      </c>
      <c r="K1" s="9" t="s">
        <v>407</v>
      </c>
      <c r="L1" s="9" t="s">
        <v>408</v>
      </c>
      <c r="M1" s="9" t="s">
        <v>410</v>
      </c>
      <c r="N1" s="9" t="s">
        <v>409</v>
      </c>
      <c r="O1" s="10" t="s">
        <v>411</v>
      </c>
      <c r="P1" s="10" t="s">
        <v>412</v>
      </c>
      <c r="Q1" s="9" t="s">
        <v>413</v>
      </c>
      <c r="R1" s="9" t="s">
        <v>415</v>
      </c>
      <c r="S1" s="9" t="s">
        <v>414</v>
      </c>
      <c r="T1" s="10" t="s">
        <v>416</v>
      </c>
      <c r="U1" s="9" t="s">
        <v>420</v>
      </c>
      <c r="V1" s="10" t="s">
        <v>417</v>
      </c>
      <c r="W1" s="10" t="s">
        <v>421</v>
      </c>
      <c r="X1" s="10" t="s">
        <v>418</v>
      </c>
      <c r="Y1" s="10" t="s">
        <v>419</v>
      </c>
      <c r="Z1" s="10" t="s">
        <v>422</v>
      </c>
      <c r="AA1" s="10" t="s">
        <v>423</v>
      </c>
      <c r="AB1" s="10" t="s">
        <v>424</v>
      </c>
      <c r="AC1" s="10" t="s">
        <v>425</v>
      </c>
      <c r="AD1" s="10" t="s">
        <v>426</v>
      </c>
      <c r="AE1" s="10" t="s">
        <v>427</v>
      </c>
      <c r="AF1" s="10" t="s">
        <v>428</v>
      </c>
      <c r="AG1" s="10" t="s">
        <v>429</v>
      </c>
      <c r="AH1" s="10" t="s">
        <v>430</v>
      </c>
      <c r="AI1" s="10" t="s">
        <v>431</v>
      </c>
      <c r="AJ1" s="10" t="s">
        <v>483</v>
      </c>
      <c r="AK1" s="10" t="s">
        <v>489</v>
      </c>
      <c r="AL1" s="11" t="s">
        <v>378</v>
      </c>
      <c r="AM1" s="12" t="s">
        <v>379</v>
      </c>
      <c r="AN1" s="12" t="s">
        <v>333</v>
      </c>
      <c r="AO1" s="13" t="s">
        <v>375</v>
      </c>
      <c r="AP1" s="14" t="s">
        <v>376</v>
      </c>
      <c r="AQ1" s="12" t="s">
        <v>377</v>
      </c>
      <c r="AR1" s="12" t="s">
        <v>571</v>
      </c>
      <c r="AS1" s="12" t="s">
        <v>572</v>
      </c>
      <c r="AT1" s="13" t="s">
        <v>573</v>
      </c>
      <c r="AU1" s="12" t="s">
        <v>574</v>
      </c>
      <c r="AV1" s="12" t="s">
        <v>577</v>
      </c>
      <c r="AW1" s="13" t="s">
        <v>578</v>
      </c>
      <c r="AX1" s="12" t="s">
        <v>579</v>
      </c>
      <c r="AY1" s="15" t="s">
        <v>581</v>
      </c>
      <c r="AZ1" s="12" t="s">
        <v>583</v>
      </c>
      <c r="BA1" s="12" t="s">
        <v>584</v>
      </c>
      <c r="BB1" s="12" t="s">
        <v>585</v>
      </c>
      <c r="BC1" s="12" t="s">
        <v>381</v>
      </c>
      <c r="BD1" s="12" t="s">
        <v>380</v>
      </c>
      <c r="BE1" s="12" t="s">
        <v>465</v>
      </c>
      <c r="BF1" s="12" t="s">
        <v>432</v>
      </c>
      <c r="BG1" s="12" t="s">
        <v>490</v>
      </c>
      <c r="BH1" s="12" t="s">
        <v>382</v>
      </c>
      <c r="BI1" s="15" t="s">
        <v>589</v>
      </c>
      <c r="BJ1" s="15" t="s">
        <v>591</v>
      </c>
      <c r="BK1" s="15" t="s">
        <v>593</v>
      </c>
      <c r="BL1" s="16" t="s">
        <v>595</v>
      </c>
      <c r="BM1" s="16" t="s">
        <v>597</v>
      </c>
      <c r="BN1" s="16" t="s">
        <v>599</v>
      </c>
      <c r="BO1" s="16" t="s">
        <v>601</v>
      </c>
      <c r="BP1" s="16" t="s">
        <v>603</v>
      </c>
      <c r="BQ1" s="16" t="s">
        <v>605</v>
      </c>
      <c r="BR1" s="16" t="s">
        <v>607</v>
      </c>
      <c r="BS1" s="17" t="s">
        <v>608</v>
      </c>
      <c r="BT1" s="16" t="s">
        <v>610</v>
      </c>
      <c r="BU1" s="16" t="s">
        <v>611</v>
      </c>
      <c r="BV1" s="16" t="s">
        <v>612</v>
      </c>
      <c r="BW1" s="16" t="s">
        <v>622</v>
      </c>
      <c r="BX1" s="16" t="s">
        <v>383</v>
      </c>
      <c r="BY1" s="15" t="s">
        <v>384</v>
      </c>
      <c r="BZ1" s="15" t="s">
        <v>386</v>
      </c>
      <c r="CA1" s="15" t="s">
        <v>389</v>
      </c>
      <c r="CB1" s="15" t="s">
        <v>385</v>
      </c>
      <c r="CC1" s="15" t="s">
        <v>387</v>
      </c>
      <c r="CD1" s="15" t="s">
        <v>388</v>
      </c>
      <c r="CE1" s="15" t="s">
        <v>390</v>
      </c>
      <c r="CF1" s="15" t="s">
        <v>391</v>
      </c>
      <c r="CG1" s="15" t="s">
        <v>392</v>
      </c>
      <c r="CH1" s="15" t="s">
        <v>393</v>
      </c>
      <c r="CI1" s="16" t="s">
        <v>399</v>
      </c>
      <c r="CJ1" s="16" t="s">
        <v>394</v>
      </c>
      <c r="CK1" s="17" t="s">
        <v>395</v>
      </c>
      <c r="CL1" s="17" t="s">
        <v>396</v>
      </c>
      <c r="CM1" s="17" t="s">
        <v>618</v>
      </c>
      <c r="CN1" s="16" t="s">
        <v>397</v>
      </c>
      <c r="CO1" s="16" t="s">
        <v>398</v>
      </c>
      <c r="CP1" s="16" t="s">
        <v>400</v>
      </c>
      <c r="CQ1" s="17" t="s">
        <v>620</v>
      </c>
      <c r="CR1" s="15" t="s">
        <v>621</v>
      </c>
    </row>
    <row r="2" spans="1:96" x14ac:dyDescent="0.2">
      <c r="A2" s="18" t="s">
        <v>20</v>
      </c>
      <c r="B2" s="18" t="s">
        <v>21</v>
      </c>
      <c r="C2" s="18" t="s">
        <v>295</v>
      </c>
      <c r="D2" s="18" t="s">
        <v>316</v>
      </c>
      <c r="E2" s="18" t="s">
        <v>317</v>
      </c>
      <c r="F2" s="18" t="b">
        <f>IF(AND(C2="LIC",H2=TRUE),TRUE,FALSE)</f>
        <v>1</v>
      </c>
      <c r="G2" s="18" t="str">
        <f t="shared" ref="G2:G33" si="0">IF(OR(C2="LMIC",C2="UMIC"),"MIC","")</f>
        <v/>
      </c>
      <c r="H2" s="18" t="b">
        <v>1</v>
      </c>
      <c r="I2" s="18" t="b">
        <v>1</v>
      </c>
      <c r="J2" s="18" t="b">
        <v>1</v>
      </c>
      <c r="K2" s="18" t="b">
        <v>1</v>
      </c>
      <c r="L2" s="18" t="b">
        <v>1</v>
      </c>
      <c r="M2" s="18" t="b">
        <v>1</v>
      </c>
      <c r="N2" s="19" t="b">
        <v>1</v>
      </c>
      <c r="O2" s="18" t="b">
        <v>1</v>
      </c>
      <c r="P2" s="18" t="b">
        <v>1</v>
      </c>
      <c r="S2" s="18" t="b">
        <v>1</v>
      </c>
      <c r="T2" s="18" t="b">
        <v>1</v>
      </c>
      <c r="W2" s="18" t="s">
        <v>353</v>
      </c>
      <c r="X2" s="19" t="str">
        <f t="shared" ref="X2:X33" si="1">IF(AND(C2="LIC",W2=TRUE),TRUE,"")</f>
        <v/>
      </c>
      <c r="Y2" s="18" t="str">
        <f t="shared" ref="Y2:Y33" si="2">IF(AND(OR(C2="UMIC",C2="LMIC",C2="HIC"),W2=TRUE),TRUE,"")</f>
        <v/>
      </c>
      <c r="Z2" s="18" t="str">
        <f t="shared" ref="Z2:Z33" si="3">IF(AND(W2=TRUE,H2=TRUE),TRUE,"")</f>
        <v/>
      </c>
      <c r="AA2" s="18" t="str">
        <f t="shared" ref="AA2:AA33" si="4">IF(AND(W2=TRUE,H2=""),TRUE,"")</f>
        <v/>
      </c>
      <c r="AC2" s="18" t="b">
        <f>IF(BD2&gt;0,TRUE,FALSE)</f>
        <v>1</v>
      </c>
      <c r="AK2" s="18" t="s">
        <v>353</v>
      </c>
      <c r="AL2" s="20">
        <v>36.372999999999998</v>
      </c>
      <c r="AM2" s="21">
        <v>46.699546875000003</v>
      </c>
      <c r="AN2" s="21">
        <v>570</v>
      </c>
      <c r="AO2" s="22">
        <v>0.36</v>
      </c>
      <c r="AP2" s="23">
        <v>0.17299999237060551</v>
      </c>
      <c r="AQ2" s="21">
        <v>13.094279999999999</v>
      </c>
      <c r="AR2" s="21">
        <v>6.2925287224960336</v>
      </c>
      <c r="AS2" s="24">
        <v>8.0790214843749997</v>
      </c>
      <c r="AT2" s="22">
        <v>0.11899999999999999</v>
      </c>
      <c r="AU2" s="21">
        <v>67.83</v>
      </c>
      <c r="AV2" s="21">
        <f t="shared" ref="AV2:AV33" si="5">AU2/AO2</f>
        <v>188.41666666666666</v>
      </c>
      <c r="AW2" s="22">
        <v>0.13584231097881824</v>
      </c>
      <c r="AX2" s="21">
        <v>77.430117257926398</v>
      </c>
      <c r="AY2" s="21">
        <f t="shared" ref="AY2:AY33" si="6">AX2/AO2</f>
        <v>215.08365904979556</v>
      </c>
      <c r="AZ2" s="21">
        <f t="shared" ref="AZ2:AZ33" si="7">AT2*AN2*AL2</f>
        <v>2467.1805899999999</v>
      </c>
      <c r="BA2" s="21">
        <f t="shared" ref="BA2:BA33" si="8">AW2*AL2*AN2</f>
        <v>2816.3656550225569</v>
      </c>
      <c r="BB2" s="21">
        <f t="shared" ref="BB2:BB33" si="9">(AW2-AT2)*AN2*AL2</f>
        <v>349.18506502255696</v>
      </c>
      <c r="BC2" s="21">
        <v>3786.6746666666663</v>
      </c>
      <c r="BD2" s="21">
        <v>3859.5766666666664</v>
      </c>
      <c r="BE2" s="21">
        <f t="shared" ref="BE2:BE33" si="10">BD2/AL2</f>
        <v>106.11103474188729</v>
      </c>
      <c r="BF2" s="21">
        <f t="shared" ref="BF2:BF33" si="11">BE2/AO2</f>
        <v>294.75287428302028</v>
      </c>
      <c r="BG2" s="21">
        <v>85.883544703983688</v>
      </c>
      <c r="BH2" s="21">
        <v>443.45333333333338</v>
      </c>
      <c r="BI2" s="20">
        <v>40.360652132075998</v>
      </c>
      <c r="BJ2" s="20">
        <v>77.440464355428475</v>
      </c>
      <c r="BK2" s="20">
        <v>50.805008222137452</v>
      </c>
      <c r="BL2" s="25">
        <f t="shared" ref="BL2:BL28" si="12">BI2+BJ2+BK2</f>
        <v>168.60612470964193</v>
      </c>
      <c r="BM2" s="25">
        <f t="shared" ref="BM2:BM28" si="13">BI2*$AL2</f>
        <v>1468.0380000000002</v>
      </c>
      <c r="BN2" s="25">
        <f t="shared" ref="BN2:BN28" si="14">BJ2*$AL2</f>
        <v>2816.7420099999999</v>
      </c>
      <c r="BO2" s="25">
        <f t="shared" ref="BO2:BO28" si="15">BK2*$AL2</f>
        <v>1847.9305640638054</v>
      </c>
      <c r="BP2" s="25">
        <f t="shared" ref="BP2:BP28" si="16">BM2+BN2+BO2</f>
        <v>6132.7105740638053</v>
      </c>
      <c r="BQ2" s="25">
        <v>129.89106608067874</v>
      </c>
      <c r="BR2" s="25">
        <v>59.151431006515821</v>
      </c>
      <c r="BS2" s="26">
        <v>0.45539260544505283</v>
      </c>
      <c r="BW2" s="20">
        <f t="shared" ref="BW2:BW28" si="17">IF(BQ2&gt;0,BQ2*AL2,0)</f>
        <v>4724.5277465525278</v>
      </c>
      <c r="BX2" s="25">
        <v>1929.7883333333332</v>
      </c>
      <c r="BY2" s="25">
        <v>278.72946200832325</v>
      </c>
      <c r="BZ2" s="25">
        <f t="shared" ref="BZ2:BZ33" si="18">BY2/AL2</f>
        <v>7.663086960336603</v>
      </c>
      <c r="CA2" s="25">
        <f t="shared" ref="CA2:CA33" si="19">BZ2/AO2</f>
        <v>21.286352667601676</v>
      </c>
      <c r="CB2" s="25">
        <v>352.10574171029668</v>
      </c>
      <c r="CC2" s="25">
        <f t="shared" ref="CC2:CC33" si="20">CB2/AL2</f>
        <v>9.6804151901217033</v>
      </c>
      <c r="CD2" s="25">
        <f t="shared" ref="CD2:CD33" si="21">CC2/AO2</f>
        <v>26.890042194782509</v>
      </c>
      <c r="CE2" s="25">
        <v>606.01301852597669</v>
      </c>
      <c r="CF2" s="25">
        <f t="shared" ref="CF2:CF33" si="22">CE2/AL2</f>
        <v>16.66106778450985</v>
      </c>
      <c r="CG2" s="25">
        <f t="shared" ref="CG2:CG33" si="23">CF2/AO2</f>
        <v>46.280743845860698</v>
      </c>
      <c r="CH2" s="25">
        <v>122.29102866156532</v>
      </c>
      <c r="CI2" s="25">
        <f t="shared" ref="CI2:CI33" si="24">CH2/AL2</f>
        <v>3.3621375377770688</v>
      </c>
      <c r="CJ2" s="25">
        <f t="shared" ref="CJ2:CJ33" si="25">CI2/AO2</f>
        <v>9.3392709382696353</v>
      </c>
      <c r="CK2" s="26"/>
      <c r="CL2" s="26">
        <v>0.14404643554284774</v>
      </c>
      <c r="CM2" s="26">
        <v>0.41304071701536849</v>
      </c>
      <c r="CN2" s="25">
        <v>3859.5766666666664</v>
      </c>
      <c r="CO2" s="25">
        <f t="shared" ref="CO2:CO33" si="26">CN2/AL2</f>
        <v>106.11103474188729</v>
      </c>
      <c r="CP2" s="25">
        <f t="shared" ref="CP2:CP33" si="27">CO2/AO2</f>
        <v>294.75287428302028</v>
      </c>
      <c r="CQ2" s="26">
        <v>0.22961834094481884</v>
      </c>
      <c r="CR2" s="25">
        <f t="shared" ref="CR2:CR33" si="28">CC2+BZ2+CI2</f>
        <v>20.705639688235376</v>
      </c>
    </row>
    <row r="3" spans="1:96" x14ac:dyDescent="0.2">
      <c r="A3" s="18" t="s">
        <v>26</v>
      </c>
      <c r="B3" s="18" t="s">
        <v>27</v>
      </c>
      <c r="C3" s="18" t="s">
        <v>294</v>
      </c>
      <c r="D3" s="18" t="s">
        <v>344</v>
      </c>
      <c r="E3" s="18" t="s">
        <v>320</v>
      </c>
      <c r="G3" s="18" t="str">
        <f t="shared" si="0"/>
        <v>MIC</v>
      </c>
      <c r="H3" s="18" t="b">
        <v>1</v>
      </c>
      <c r="I3" s="18" t="s">
        <v>353</v>
      </c>
      <c r="J3" s="18" t="b">
        <v>1</v>
      </c>
      <c r="K3" s="18" t="s">
        <v>353</v>
      </c>
      <c r="L3" s="18" t="s">
        <v>353</v>
      </c>
      <c r="M3" s="18" t="b">
        <v>1</v>
      </c>
      <c r="N3" s="19"/>
      <c r="O3" s="18" t="b">
        <v>1</v>
      </c>
      <c r="Q3" s="18" t="b">
        <v>1</v>
      </c>
      <c r="U3" s="18" t="b">
        <f>IF(AND(T3=FALSE,OR(C3="LIC",C3="LMIC",C3="UMIC")),TRUE,FALSE)</f>
        <v>1</v>
      </c>
      <c r="W3" s="18" t="s">
        <v>353</v>
      </c>
      <c r="X3" s="19" t="str">
        <f t="shared" si="1"/>
        <v/>
      </c>
      <c r="Y3" s="18" t="str">
        <f t="shared" si="2"/>
        <v/>
      </c>
      <c r="Z3" s="18" t="str">
        <f t="shared" si="3"/>
        <v/>
      </c>
      <c r="AA3" s="18" t="str">
        <f t="shared" si="4"/>
        <v/>
      </c>
      <c r="AB3" s="18" t="b">
        <f>IF(AND(S3="",OR(C3="LIC",C3="LMIC",C3="UMIC")),TRUE,FALSE)</f>
        <v>1</v>
      </c>
      <c r="AC3" s="18" t="b">
        <f>IF(BD3&gt;0,TRUE,FALSE)</f>
        <v>1</v>
      </c>
      <c r="AD3" s="18" t="b">
        <f>IF(AND(AC3=TRUE,T3=FALSE),TRUE,FALSE)</f>
        <v>1</v>
      </c>
      <c r="AE3" s="18" t="b">
        <f>IF(AND(AC3=TRUE,S3=""),TRUE,FALSE)</f>
        <v>1</v>
      </c>
      <c r="AJ3" s="18" t="b">
        <f>IF(AND(OR(C3="LIC",C3="LMIC",C3="UMIC"),F3=""),TRUE,FALSE)</f>
        <v>1</v>
      </c>
      <c r="AK3" s="18" t="s">
        <v>353</v>
      </c>
      <c r="AL3" s="20">
        <v>30.774000000000001</v>
      </c>
      <c r="AM3" s="21">
        <v>44.712281249999997</v>
      </c>
      <c r="AN3" s="21">
        <v>3330</v>
      </c>
      <c r="AO3" s="22">
        <v>0.28399999618530269</v>
      </c>
      <c r="AP3" s="23">
        <v>2.4000000953674321E-2</v>
      </c>
      <c r="AQ3" s="21">
        <v>8.7398158826065053</v>
      </c>
      <c r="AR3" s="21">
        <v>0.73857602934837352</v>
      </c>
      <c r="AS3" s="24">
        <v>1.0730948486328129</v>
      </c>
      <c r="AT3" s="22">
        <v>0.35310000000000002</v>
      </c>
      <c r="AU3" s="21">
        <v>1175.8230000000001</v>
      </c>
      <c r="AV3" s="21">
        <f t="shared" si="5"/>
        <v>4140.2218865975119</v>
      </c>
      <c r="AW3" s="22">
        <v>0.40667227056038935</v>
      </c>
      <c r="AX3" s="21">
        <v>1354.2186609660964</v>
      </c>
      <c r="AY3" s="21">
        <f t="shared" si="6"/>
        <v>4768.3756308310076</v>
      </c>
      <c r="AZ3" s="21">
        <f t="shared" si="7"/>
        <v>36184.777002000003</v>
      </c>
      <c r="BA3" s="21">
        <f t="shared" si="8"/>
        <v>41674.725072570654</v>
      </c>
      <c r="BB3" s="21">
        <f t="shared" si="9"/>
        <v>5489.9480705706519</v>
      </c>
      <c r="BC3" s="21">
        <v>311.66266666666667</v>
      </c>
      <c r="BD3" s="21">
        <v>427.12333333333328</v>
      </c>
      <c r="BE3" s="21">
        <f t="shared" si="10"/>
        <v>13.879357032993218</v>
      </c>
      <c r="BF3" s="21">
        <f t="shared" si="11"/>
        <v>48.870976124722532</v>
      </c>
      <c r="BG3" s="21">
        <v>3043.0754648134052</v>
      </c>
      <c r="BH3" s="21">
        <v>9.1866666666666674</v>
      </c>
      <c r="BI3" s="20">
        <v>133.19999999999999</v>
      </c>
      <c r="BJ3" s="20">
        <v>111.67621173718074</v>
      </c>
      <c r="BK3" s="20">
        <v>47.102874500347042</v>
      </c>
      <c r="BL3" s="25">
        <f t="shared" si="12"/>
        <v>291.97908623752778</v>
      </c>
      <c r="BM3" s="25">
        <f t="shared" si="13"/>
        <v>4099.0967999999993</v>
      </c>
      <c r="BN3" s="25">
        <f t="shared" si="14"/>
        <v>3436.7237399999999</v>
      </c>
      <c r="BO3" s="25">
        <f t="shared" si="15"/>
        <v>1449.5438598736798</v>
      </c>
      <c r="BP3" s="25">
        <f t="shared" si="16"/>
        <v>8985.3643998736788</v>
      </c>
      <c r="BQ3" s="25">
        <v>-385.13024424552043</v>
      </c>
      <c r="BR3" s="25">
        <v>7.0889387144992515</v>
      </c>
      <c r="BS3" s="26">
        <v>-1.840660093674714E-2</v>
      </c>
      <c r="BT3" s="25">
        <v>89.343767535750004</v>
      </c>
      <c r="BU3" s="25">
        <v>1218733</v>
      </c>
      <c r="BV3" s="25">
        <v>4.2913134379227529</v>
      </c>
      <c r="BW3" s="20">
        <f t="shared" si="17"/>
        <v>0</v>
      </c>
      <c r="BX3" s="25">
        <v>0</v>
      </c>
      <c r="BY3" s="25">
        <v>24.368739763726676</v>
      </c>
      <c r="BZ3" s="25">
        <f t="shared" si="18"/>
        <v>0.79186130381902498</v>
      </c>
      <c r="CA3" s="25">
        <f t="shared" si="19"/>
        <v>2.7882440649835636</v>
      </c>
      <c r="CB3" s="25">
        <v>95.203826352530541</v>
      </c>
      <c r="CC3" s="25">
        <f t="shared" si="20"/>
        <v>3.093644841506809</v>
      </c>
      <c r="CD3" s="25">
        <f t="shared" si="21"/>
        <v>10.89311578542517</v>
      </c>
      <c r="CE3" s="25">
        <v>3.4447328500469863</v>
      </c>
      <c r="CF3" s="25">
        <f t="shared" si="22"/>
        <v>0.11193646747406857</v>
      </c>
      <c r="CG3" s="25">
        <f t="shared" si="23"/>
        <v>0.3941424964000102</v>
      </c>
      <c r="CH3" s="25">
        <v>9.859191166599544</v>
      </c>
      <c r="CI3" s="25">
        <f t="shared" si="24"/>
        <v>0.3203740549359701</v>
      </c>
      <c r="CJ3" s="25">
        <f t="shared" si="25"/>
        <v>1.128077673377623</v>
      </c>
      <c r="CK3" s="26"/>
      <c r="CL3" s="26">
        <v>0.1676211737180737</v>
      </c>
      <c r="CM3" s="26">
        <v>0.42621189965555328</v>
      </c>
      <c r="CN3" s="25">
        <v>89.69589999999998</v>
      </c>
      <c r="CO3" s="25">
        <f t="shared" si="26"/>
        <v>2.9146649769285755</v>
      </c>
      <c r="CP3" s="25">
        <f t="shared" si="27"/>
        <v>10.26290498619173</v>
      </c>
      <c r="CQ3" s="26">
        <v>2.3190336650763177</v>
      </c>
      <c r="CR3" s="25">
        <f t="shared" si="28"/>
        <v>4.2058802002618041</v>
      </c>
    </row>
    <row r="4" spans="1:96" x14ac:dyDescent="0.2">
      <c r="A4" s="18" t="s">
        <v>22</v>
      </c>
      <c r="B4" s="18" t="s">
        <v>23</v>
      </c>
      <c r="C4" s="18" t="s">
        <v>293</v>
      </c>
      <c r="D4" s="18" t="s">
        <v>293</v>
      </c>
      <c r="E4" s="18" t="s">
        <v>353</v>
      </c>
      <c r="G4" s="18" t="str">
        <f t="shared" si="0"/>
        <v>MIC</v>
      </c>
      <c r="H4" s="18" t="s">
        <v>353</v>
      </c>
      <c r="I4" s="18" t="s">
        <v>353</v>
      </c>
      <c r="J4" s="18" t="s">
        <v>353</v>
      </c>
      <c r="K4" s="18" t="s">
        <v>353</v>
      </c>
      <c r="L4" s="18" t="s">
        <v>353</v>
      </c>
      <c r="N4" s="19"/>
      <c r="U4" s="18" t="b">
        <f>IF(AND(T4=FALSE,OR(C4="LIC",C4="LMIC",C4="UMIC")),TRUE,FALSE)</f>
        <v>1</v>
      </c>
      <c r="W4" s="18" t="s">
        <v>353</v>
      </c>
      <c r="X4" s="19" t="str">
        <f t="shared" si="1"/>
        <v/>
      </c>
      <c r="Y4" s="18" t="str">
        <f t="shared" si="2"/>
        <v/>
      </c>
      <c r="Z4" s="18" t="str">
        <f t="shared" si="3"/>
        <v/>
      </c>
      <c r="AA4" s="18" t="str">
        <f t="shared" si="4"/>
        <v/>
      </c>
      <c r="AB4" s="18" t="b">
        <f>IF(AND(S4="",OR(C4="LIC",C4="LMIC",C4="UMIC")),TRUE,FALSE)</f>
        <v>1</v>
      </c>
      <c r="AC4" s="18" t="b">
        <f>IF(BD4&gt;0,TRUE,FALSE)</f>
        <v>1</v>
      </c>
      <c r="AD4" s="18" t="b">
        <f>IF(AND(AC4=TRUE,T4=FALSE),TRUE,FALSE)</f>
        <v>1</v>
      </c>
      <c r="AE4" s="18" t="b">
        <f>IF(AND(AC4=TRUE,S4=""),TRUE,FALSE)</f>
        <v>1</v>
      </c>
      <c r="AJ4" s="18" t="b">
        <f>IF(AND(OR(C4="LIC",C4="LMIC",C4="UMIC"),F4=""),TRUE,FALSE)</f>
        <v>1</v>
      </c>
      <c r="AK4" s="18" t="b">
        <v>1</v>
      </c>
      <c r="AL4" s="20">
        <v>2.9340000000000002</v>
      </c>
      <c r="AM4" s="21">
        <v>2.9334189453124999</v>
      </c>
      <c r="AN4" s="21">
        <v>4320</v>
      </c>
      <c r="AO4" s="22">
        <v>0.01</v>
      </c>
      <c r="AP4" s="23">
        <v>3.0000001192092901E-3</v>
      </c>
      <c r="AQ4" s="21">
        <v>2.9340000000000001E-2</v>
      </c>
      <c r="AR4" s="21">
        <v>8.8020003497600568E-3</v>
      </c>
      <c r="AS4" s="24">
        <v>8.800256729125976E-3</v>
      </c>
      <c r="AT4" s="22">
        <v>0.25650000000000001</v>
      </c>
      <c r="AU4" s="21">
        <v>1108.08</v>
      </c>
      <c r="AV4" s="21">
        <f t="shared" si="5"/>
        <v>110807.99999999999</v>
      </c>
      <c r="AW4" s="22">
        <v>0.30827930990667457</v>
      </c>
      <c r="AX4" s="21">
        <v>1331.7666187968341</v>
      </c>
      <c r="AY4" s="21">
        <f t="shared" si="6"/>
        <v>133176.66187968341</v>
      </c>
      <c r="AZ4" s="21">
        <f t="shared" si="7"/>
        <v>3251.1067199999998</v>
      </c>
      <c r="BA4" s="21">
        <f t="shared" si="8"/>
        <v>3907.4032595499116</v>
      </c>
      <c r="BB4" s="21">
        <f t="shared" si="9"/>
        <v>656.29653954991136</v>
      </c>
      <c r="BC4" s="21">
        <v>305.39400000000001</v>
      </c>
      <c r="BD4" s="21">
        <v>201.33666666666667</v>
      </c>
      <c r="BE4" s="21">
        <f t="shared" si="10"/>
        <v>68.621904112701657</v>
      </c>
      <c r="BF4" s="21">
        <f t="shared" si="11"/>
        <v>6862.1904112701659</v>
      </c>
      <c r="BG4" s="21">
        <v>6862.1904112701659</v>
      </c>
      <c r="BH4" s="21">
        <v>5.4366666666666665</v>
      </c>
      <c r="BI4" s="20">
        <v>172.8</v>
      </c>
      <c r="BJ4" s="20">
        <v>114.78549079754602</v>
      </c>
      <c r="BK4" s="20">
        <v>15.807198825435387</v>
      </c>
      <c r="BL4" s="25">
        <f t="shared" si="12"/>
        <v>303.39268962298138</v>
      </c>
      <c r="BM4" s="25">
        <f t="shared" si="13"/>
        <v>506.99520000000007</v>
      </c>
      <c r="BN4" s="25">
        <f t="shared" si="14"/>
        <v>336.78063000000003</v>
      </c>
      <c r="BO4" s="25">
        <f t="shared" si="15"/>
        <v>46.378321353827431</v>
      </c>
      <c r="BP4" s="25">
        <f t="shared" si="16"/>
        <v>890.1541513538275</v>
      </c>
      <c r="BQ4" s="25">
        <v>-362.49061977543568</v>
      </c>
      <c r="BR4" s="25">
        <v>35.237446034992047</v>
      </c>
      <c r="BS4" s="26">
        <v>-9.7209263116440861E-2</v>
      </c>
      <c r="BT4" s="25">
        <v>74.39707044315</v>
      </c>
      <c r="BU4" s="25">
        <v>595460</v>
      </c>
      <c r="BV4" s="25">
        <v>59.545999999999999</v>
      </c>
      <c r="BW4" s="20">
        <f t="shared" si="17"/>
        <v>0</v>
      </c>
      <c r="BX4" s="25">
        <v>0</v>
      </c>
      <c r="BY4" s="25">
        <v>29.053411867364748</v>
      </c>
      <c r="BZ4" s="25">
        <f t="shared" si="18"/>
        <v>9.902321699851651</v>
      </c>
      <c r="CA4" s="25">
        <f t="shared" si="19"/>
        <v>990.23216998516511</v>
      </c>
      <c r="CB4" s="25">
        <v>5.3573754866425016</v>
      </c>
      <c r="CC4" s="25">
        <f t="shared" si="20"/>
        <v>1.8259630152155764</v>
      </c>
      <c r="CD4" s="25">
        <f t="shared" si="21"/>
        <v>182.59630152155762</v>
      </c>
      <c r="CE4" s="25">
        <v>15.703562558732717</v>
      </c>
      <c r="CF4" s="25">
        <f t="shared" si="22"/>
        <v>5.3522708107473473</v>
      </c>
      <c r="CG4" s="25">
        <f t="shared" si="23"/>
        <v>535.22708107473477</v>
      </c>
      <c r="CH4" s="25">
        <v>6.9095287958115188</v>
      </c>
      <c r="CI4" s="25">
        <f t="shared" si="24"/>
        <v>2.354985956309311</v>
      </c>
      <c r="CJ4" s="25">
        <f t="shared" si="25"/>
        <v>235.49859563093108</v>
      </c>
      <c r="CK4" s="26">
        <v>0.4</v>
      </c>
      <c r="CL4" s="26">
        <v>5.8549079754601219E-2</v>
      </c>
      <c r="CM4" s="26">
        <v>0.17961451942740286</v>
      </c>
      <c r="CN4" s="25">
        <v>42.280700000000003</v>
      </c>
      <c r="CO4" s="25">
        <f t="shared" si="26"/>
        <v>14.410599863667349</v>
      </c>
      <c r="CP4" s="25">
        <f t="shared" si="27"/>
        <v>1441.0599863667348</v>
      </c>
      <c r="CQ4" s="26">
        <v>2.1947902245960305</v>
      </c>
      <c r="CR4" s="25">
        <f t="shared" si="28"/>
        <v>14.083270671376539</v>
      </c>
    </row>
    <row r="5" spans="1:96" x14ac:dyDescent="0.2">
      <c r="A5" s="18" t="s">
        <v>28</v>
      </c>
      <c r="B5" s="18" t="s">
        <v>29</v>
      </c>
      <c r="C5" s="18" t="s">
        <v>19</v>
      </c>
      <c r="D5" s="18" t="s">
        <v>19</v>
      </c>
      <c r="E5" s="18" t="s">
        <v>353</v>
      </c>
      <c r="G5" s="18" t="str">
        <f t="shared" si="0"/>
        <v/>
      </c>
      <c r="H5" s="18" t="s">
        <v>353</v>
      </c>
      <c r="I5" s="18" t="s">
        <v>353</v>
      </c>
      <c r="J5" s="18" t="s">
        <v>353</v>
      </c>
      <c r="K5" s="18" t="s">
        <v>353</v>
      </c>
      <c r="L5" s="18" t="s">
        <v>353</v>
      </c>
      <c r="N5" s="19"/>
      <c r="W5" s="18" t="s">
        <v>353</v>
      </c>
      <c r="X5" s="19" t="str">
        <f t="shared" si="1"/>
        <v/>
      </c>
      <c r="Y5" s="18" t="str">
        <f t="shared" si="2"/>
        <v/>
      </c>
      <c r="Z5" s="18" t="str">
        <f t="shared" si="3"/>
        <v/>
      </c>
      <c r="AA5" s="18" t="str">
        <f t="shared" si="4"/>
        <v/>
      </c>
      <c r="AC5" s="18" t="b">
        <f>IF(BD5&gt;0,TRUE,FALSE)</f>
        <v>1</v>
      </c>
      <c r="AD5" s="18" t="b">
        <f>IF(AND(AC5=TRUE,T5=FALSE),TRUE,FALSE)</f>
        <v>1</v>
      </c>
      <c r="AE5" s="18" t="b">
        <f>IF(AND(AC5=TRUE,S5=""),TRUE,FALSE)</f>
        <v>1</v>
      </c>
      <c r="AK5" s="18" t="s">
        <v>353</v>
      </c>
      <c r="AL5" s="20">
        <v>44.689</v>
      </c>
      <c r="AM5" s="21">
        <v>49.323304687499999</v>
      </c>
      <c r="AN5" s="21">
        <v>13040</v>
      </c>
      <c r="AO5" s="22">
        <v>1.8029999732971189E-2</v>
      </c>
      <c r="AP5" s="23">
        <v>9.4199997186660764E-3</v>
      </c>
      <c r="AQ5" s="21">
        <v>0.8057426580667495</v>
      </c>
      <c r="AR5" s="21">
        <v>0.42097036742746829</v>
      </c>
      <c r="AS5" s="24">
        <v>0.46462551879882813</v>
      </c>
      <c r="AT5" s="22">
        <v>0.35699999999999998</v>
      </c>
      <c r="AU5" s="21">
        <v>4655.28</v>
      </c>
      <c r="AV5" s="21">
        <f t="shared" si="5"/>
        <v>258196.34325822865</v>
      </c>
      <c r="AW5" s="22">
        <v>0.37697260273972605</v>
      </c>
      <c r="AX5" s="21">
        <v>4915.7227397260276</v>
      </c>
      <c r="AY5" s="21">
        <f t="shared" si="6"/>
        <v>272641.30962446547</v>
      </c>
      <c r="AZ5" s="21">
        <f t="shared" si="7"/>
        <v>208039.80791999999</v>
      </c>
      <c r="BA5" s="21">
        <f t="shared" si="8"/>
        <v>219678.73351561648</v>
      </c>
      <c r="BB5" s="21">
        <f t="shared" si="9"/>
        <v>11638.92559561646</v>
      </c>
      <c r="BC5" s="21">
        <v>56.712333333333333</v>
      </c>
      <c r="BD5" s="21">
        <v>35.373333333333328</v>
      </c>
      <c r="BE5" s="21">
        <f t="shared" si="10"/>
        <v>0.79154452624434035</v>
      </c>
      <c r="BF5" s="21">
        <f t="shared" si="11"/>
        <v>43.901527341503773</v>
      </c>
      <c r="BG5" s="21">
        <v>450.0190500067547</v>
      </c>
      <c r="BH5" s="21">
        <v>1.5366666666666664</v>
      </c>
      <c r="BI5" s="20">
        <v>521.6</v>
      </c>
      <c r="BJ5" s="20">
        <v>312.83200317751573</v>
      </c>
      <c r="BK5" s="20">
        <v>96.112468547509266</v>
      </c>
      <c r="BL5" s="25">
        <f t="shared" si="12"/>
        <v>930.54447172502501</v>
      </c>
      <c r="BM5" s="25">
        <f t="shared" si="13"/>
        <v>23309.7824</v>
      </c>
      <c r="BN5" s="25">
        <f t="shared" si="14"/>
        <v>13980.14939</v>
      </c>
      <c r="BO5" s="25">
        <f t="shared" si="15"/>
        <v>4295.1701069196415</v>
      </c>
      <c r="BP5" s="25">
        <f t="shared" si="16"/>
        <v>41585.101896919645</v>
      </c>
      <c r="BQ5" s="25">
        <v>-1527.3168981379888</v>
      </c>
      <c r="BR5" s="25">
        <v>0.412965159211439</v>
      </c>
      <c r="BS5" s="26">
        <v>-2.7038603430296673E-4</v>
      </c>
      <c r="BT5" s="25">
        <v>189.25660800899999</v>
      </c>
      <c r="BU5" s="25">
        <v>6954290</v>
      </c>
      <c r="BV5" s="25">
        <v>385.70660582333761</v>
      </c>
      <c r="BW5" s="20">
        <f t="shared" si="17"/>
        <v>0</v>
      </c>
      <c r="BX5" s="25">
        <v>0</v>
      </c>
      <c r="BY5" s="25">
        <v>24.409485837025105</v>
      </c>
      <c r="BZ5" s="25">
        <f t="shared" si="18"/>
        <v>0.54620792224093417</v>
      </c>
      <c r="CA5" s="25">
        <f t="shared" si="19"/>
        <v>30.294394361087647</v>
      </c>
      <c r="CB5" s="25">
        <v>2.050291314270372</v>
      </c>
      <c r="CC5" s="25">
        <f t="shared" si="20"/>
        <v>4.5879104796938221E-2</v>
      </c>
      <c r="CD5" s="25">
        <f t="shared" si="21"/>
        <v>2.5445981961408348</v>
      </c>
      <c r="CE5" s="25">
        <v>0.13796147133843467</v>
      </c>
      <c r="CF5" s="25">
        <f t="shared" si="22"/>
        <v>3.0871460837887327E-3</v>
      </c>
      <c r="CG5" s="25">
        <f t="shared" si="23"/>
        <v>0.17122274706101714</v>
      </c>
      <c r="CH5" s="25">
        <v>3.005052356020943</v>
      </c>
      <c r="CI5" s="25">
        <f t="shared" si="24"/>
        <v>6.7243669717848759E-2</v>
      </c>
      <c r="CJ5" s="25">
        <f t="shared" si="25"/>
        <v>3.7295435781333528</v>
      </c>
      <c r="CK5" s="26">
        <v>0.52</v>
      </c>
      <c r="CL5" s="26">
        <v>8.3200317751571967E-2</v>
      </c>
      <c r="CM5" s="26">
        <v>0.24479207411219764</v>
      </c>
      <c r="CN5" s="25">
        <v>7.4283999999999981</v>
      </c>
      <c r="CO5" s="25">
        <f t="shared" si="26"/>
        <v>0.16622435051131146</v>
      </c>
      <c r="CP5" s="25">
        <f t="shared" si="27"/>
        <v>9.2193207417157907</v>
      </c>
      <c r="CQ5" s="26">
        <v>2.6413153208107065</v>
      </c>
      <c r="CR5" s="25">
        <f t="shared" si="28"/>
        <v>0.6593306967557212</v>
      </c>
    </row>
    <row r="6" spans="1:96" x14ac:dyDescent="0.2">
      <c r="A6" s="18" t="s">
        <v>30</v>
      </c>
      <c r="B6" s="18" t="s">
        <v>31</v>
      </c>
      <c r="C6" s="18" t="s">
        <v>293</v>
      </c>
      <c r="D6" s="18" t="s">
        <v>293</v>
      </c>
      <c r="E6" s="18" t="s">
        <v>353</v>
      </c>
      <c r="G6" s="18" t="str">
        <f t="shared" si="0"/>
        <v>MIC</v>
      </c>
      <c r="H6" s="18" t="s">
        <v>353</v>
      </c>
      <c r="I6" s="18" t="s">
        <v>353</v>
      </c>
      <c r="J6" s="18" t="s">
        <v>353</v>
      </c>
      <c r="K6" s="18" t="s">
        <v>353</v>
      </c>
      <c r="L6" s="18" t="s">
        <v>353</v>
      </c>
      <c r="N6" s="19"/>
      <c r="U6" s="18" t="b">
        <f>IF(AND(T6=FALSE,OR(C6="LIC",C6="LMIC",C6="UMIC")),TRUE,FALSE)</f>
        <v>1</v>
      </c>
      <c r="W6" s="18" t="s">
        <v>353</v>
      </c>
      <c r="X6" s="19" t="str">
        <f t="shared" si="1"/>
        <v/>
      </c>
      <c r="Y6" s="18" t="str">
        <f t="shared" si="2"/>
        <v/>
      </c>
      <c r="Z6" s="18" t="str">
        <f t="shared" si="3"/>
        <v/>
      </c>
      <c r="AA6" s="18" t="str">
        <f t="shared" si="4"/>
        <v/>
      </c>
      <c r="AB6" s="18" t="b">
        <f>IF(AND(S6="",OR(C6="LIC",C6="LMIC",C6="UMIC")),TRUE,FALSE)</f>
        <v>1</v>
      </c>
      <c r="AC6" s="18" t="b">
        <f>IF(BD6&gt;0,TRUE,FALSE)</f>
        <v>1</v>
      </c>
      <c r="AD6" s="18" t="b">
        <f>IF(AND(AC6=TRUE,T6=FALSE),TRUE,FALSE)</f>
        <v>1</v>
      </c>
      <c r="AE6" s="18" t="b">
        <f>IF(AND(AC6=TRUE,S6=""),TRUE,FALSE)</f>
        <v>1</v>
      </c>
      <c r="AJ6" s="18" t="b">
        <f>IF(AND(OR(C6="LIC",C6="LMIC",C6="UMIC"),F6=""),TRUE,FALSE)</f>
        <v>1</v>
      </c>
      <c r="AK6" s="18" t="b">
        <v>1</v>
      </c>
      <c r="AL6" s="20">
        <v>2.9340000000000002</v>
      </c>
      <c r="AM6" s="21">
        <v>2.9074628906250002</v>
      </c>
      <c r="AN6" s="21">
        <v>4000</v>
      </c>
      <c r="AO6" s="22">
        <v>2.2000000476837159E-2</v>
      </c>
      <c r="AP6" s="23">
        <v>2.0000000298023221E-3</v>
      </c>
      <c r="AQ6" s="21">
        <v>6.4548001399040225E-2</v>
      </c>
      <c r="AR6" s="21">
        <v>5.8680000874400135E-3</v>
      </c>
      <c r="AS6" s="24">
        <v>5.814925670623779E-3</v>
      </c>
      <c r="AT6" s="22">
        <v>0.24510000000000001</v>
      </c>
      <c r="AU6" s="21">
        <v>980.40000000000009</v>
      </c>
      <c r="AV6" s="21">
        <f t="shared" si="5"/>
        <v>44563.63539774558</v>
      </c>
      <c r="AW6" s="22">
        <v>0.35674955345283421</v>
      </c>
      <c r="AX6" s="21">
        <v>1426.9982138113369</v>
      </c>
      <c r="AY6" s="21">
        <f t="shared" si="6"/>
        <v>64863.553767362915</v>
      </c>
      <c r="AZ6" s="21">
        <f t="shared" si="7"/>
        <v>2876.4936000000002</v>
      </c>
      <c r="BA6" s="21">
        <f t="shared" si="8"/>
        <v>4186.8127593224626</v>
      </c>
      <c r="BB6" s="21">
        <f t="shared" si="9"/>
        <v>1310.3191593224622</v>
      </c>
      <c r="BC6" s="21">
        <v>297.38933333333335</v>
      </c>
      <c r="BD6" s="21">
        <v>169.90333333333334</v>
      </c>
      <c r="BE6" s="21">
        <f t="shared" si="10"/>
        <v>57.908429902294934</v>
      </c>
      <c r="BF6" s="21">
        <f t="shared" si="11"/>
        <v>2632.2013021437974</v>
      </c>
      <c r="BG6" s="21">
        <v>1828.0772632840508</v>
      </c>
      <c r="BH6" s="21">
        <v>7.3933333333333335</v>
      </c>
      <c r="BI6" s="20">
        <v>160</v>
      </c>
      <c r="BJ6" s="20">
        <v>110.70261417859578</v>
      </c>
      <c r="BK6" s="20">
        <v>11.835751779548657</v>
      </c>
      <c r="BL6" s="25">
        <f t="shared" si="12"/>
        <v>282.53836595814448</v>
      </c>
      <c r="BM6" s="25">
        <f t="shared" si="13"/>
        <v>469.44000000000005</v>
      </c>
      <c r="BN6" s="25">
        <f t="shared" si="14"/>
        <v>324.80147000000005</v>
      </c>
      <c r="BO6" s="25">
        <f t="shared" si="15"/>
        <v>34.726095721195762</v>
      </c>
      <c r="BP6" s="25">
        <f t="shared" si="16"/>
        <v>828.96756572119591</v>
      </c>
      <c r="BQ6" s="25">
        <v>-430.96074094752396</v>
      </c>
      <c r="BR6" s="25">
        <v>30.214155873665078</v>
      </c>
      <c r="BS6" s="26">
        <v>-7.0108835916782755E-2</v>
      </c>
      <c r="BT6" s="25">
        <v>51.6833778174</v>
      </c>
      <c r="BU6" s="25">
        <v>466803</v>
      </c>
      <c r="BV6" s="25">
        <v>21.21831772192353</v>
      </c>
      <c r="BW6" s="20">
        <f t="shared" si="17"/>
        <v>0</v>
      </c>
      <c r="BX6" s="25">
        <v>0</v>
      </c>
      <c r="BY6" s="25">
        <v>24.258871660625587</v>
      </c>
      <c r="BZ6" s="25">
        <f t="shared" si="18"/>
        <v>8.2681907500428036</v>
      </c>
      <c r="CA6" s="25">
        <f t="shared" si="19"/>
        <v>375.82684412884544</v>
      </c>
      <c r="CB6" s="25">
        <v>14.23459289837562</v>
      </c>
      <c r="CC6" s="25">
        <f t="shared" si="20"/>
        <v>4.8515994881989162</v>
      </c>
      <c r="CD6" s="25">
        <f t="shared" si="21"/>
        <v>220.52724468378779</v>
      </c>
      <c r="CE6" s="25">
        <v>11.938342059336824</v>
      </c>
      <c r="CF6" s="25">
        <f t="shared" si="22"/>
        <v>4.0689645737344318</v>
      </c>
      <c r="CG6" s="25">
        <f t="shared" si="23"/>
        <v>184.95293116100007</v>
      </c>
      <c r="CH6" s="25">
        <v>8.6459142166733773</v>
      </c>
      <c r="CI6" s="25">
        <f t="shared" si="24"/>
        <v>2.9468010281777017</v>
      </c>
      <c r="CJ6" s="25">
        <f t="shared" si="25"/>
        <v>133.94549837761414</v>
      </c>
      <c r="CK6" s="26">
        <v>0.28000000000000003</v>
      </c>
      <c r="CL6" s="26">
        <v>7.026141785957736E-2</v>
      </c>
      <c r="CM6" s="26">
        <v>0.19729243353783232</v>
      </c>
      <c r="CN6" s="25">
        <v>35.679699999999997</v>
      </c>
      <c r="CO6" s="25">
        <f t="shared" si="26"/>
        <v>12.160770279481934</v>
      </c>
      <c r="CP6" s="25">
        <f t="shared" si="27"/>
        <v>552.76227345019731</v>
      </c>
      <c r="CQ6" s="26">
        <v>2.5253175953150624</v>
      </c>
      <c r="CR6" s="25">
        <f t="shared" si="28"/>
        <v>16.066591266419422</v>
      </c>
    </row>
    <row r="7" spans="1:96" x14ac:dyDescent="0.2">
      <c r="A7" s="18" t="s">
        <v>288</v>
      </c>
      <c r="B7" s="18" t="s">
        <v>313</v>
      </c>
      <c r="C7" s="18" t="s">
        <v>293</v>
      </c>
      <c r="D7" s="18" t="s">
        <v>293</v>
      </c>
      <c r="E7" s="18" t="s">
        <v>353</v>
      </c>
      <c r="G7" s="18" t="str">
        <f t="shared" si="0"/>
        <v>MIC</v>
      </c>
      <c r="I7" s="18" t="s">
        <v>353</v>
      </c>
      <c r="J7" s="18" t="s">
        <v>353</v>
      </c>
      <c r="K7" s="18" t="s">
        <v>353</v>
      </c>
      <c r="L7" s="18" t="s">
        <v>353</v>
      </c>
      <c r="N7" s="19"/>
      <c r="U7" s="18" t="b">
        <f>IF(AND(T7=FALSE,OR(C7="LIC",C7="LMIC",C7="UMIC")),TRUE,FALSE)</f>
        <v>1</v>
      </c>
      <c r="W7" s="18" t="s">
        <v>353</v>
      </c>
      <c r="X7" s="19" t="str">
        <f t="shared" si="1"/>
        <v/>
      </c>
      <c r="Y7" s="18" t="str">
        <f t="shared" si="2"/>
        <v/>
      </c>
      <c r="Z7" s="18" t="str">
        <f t="shared" si="3"/>
        <v/>
      </c>
      <c r="AA7" s="18" t="str">
        <f t="shared" si="4"/>
        <v/>
      </c>
      <c r="AB7" s="18" t="b">
        <f>IF(AND(S7="",OR(C7="LIC",C7="LMIC",C7="UMIC")),TRUE,FALSE)</f>
        <v>1</v>
      </c>
      <c r="AJ7" s="18" t="b">
        <f>IF(AND(OR(C7="LIC",C7="LMIC",C7="UMIC"),F7=""),TRUE,FALSE)</f>
        <v>1</v>
      </c>
      <c r="AK7" s="18" t="s">
        <v>353</v>
      </c>
      <c r="AL7" s="20">
        <v>5.6000000000000001E-2</v>
      </c>
      <c r="AM7" s="21">
        <v>5.7146999359130861E-2</v>
      </c>
      <c r="AN7" s="21">
        <v>12000</v>
      </c>
      <c r="AO7" s="22">
        <v>0.02</v>
      </c>
      <c r="AP7" s="23">
        <v>1.6916670799255372E-2</v>
      </c>
      <c r="AQ7" s="21">
        <v>1.1200000000000001E-3</v>
      </c>
      <c r="AR7" s="21">
        <v>9.4733356475830085E-4</v>
      </c>
      <c r="AS7" s="24">
        <v>9.6673697233200077E-4</v>
      </c>
      <c r="AT7" s="22">
        <v>0.25</v>
      </c>
      <c r="AU7" s="21">
        <v>3000</v>
      </c>
      <c r="AV7" s="21">
        <f t="shared" si="5"/>
        <v>150000</v>
      </c>
      <c r="AW7" s="22">
        <v>0.30398176595775078</v>
      </c>
      <c r="AX7" s="21">
        <v>3647.7811914930094</v>
      </c>
      <c r="AY7" s="21">
        <f t="shared" si="6"/>
        <v>182389.05957465046</v>
      </c>
      <c r="AZ7" s="21">
        <f t="shared" si="7"/>
        <v>168</v>
      </c>
      <c r="BA7" s="21">
        <f t="shared" si="8"/>
        <v>204.27574672360851</v>
      </c>
      <c r="BB7" s="21">
        <f t="shared" si="9"/>
        <v>36.275746723608528</v>
      </c>
      <c r="BC7" s="21">
        <v>0</v>
      </c>
      <c r="BD7" s="21">
        <v>0</v>
      </c>
      <c r="BE7" s="21">
        <f t="shared" si="10"/>
        <v>0</v>
      </c>
      <c r="BF7" s="21">
        <f t="shared" si="11"/>
        <v>0</v>
      </c>
      <c r="BH7" s="21">
        <v>0</v>
      </c>
      <c r="BI7" s="20">
        <v>480</v>
      </c>
      <c r="BJ7" s="20">
        <v>312.71532445963203</v>
      </c>
      <c r="BK7" s="20">
        <v>0</v>
      </c>
      <c r="BL7" s="25">
        <f t="shared" si="12"/>
        <v>792.71532445963203</v>
      </c>
      <c r="BM7" s="25">
        <f t="shared" si="13"/>
        <v>26.88</v>
      </c>
      <c r="BN7" s="25">
        <f t="shared" si="14"/>
        <v>17.512058169739394</v>
      </c>
      <c r="BO7" s="25">
        <f t="shared" si="15"/>
        <v>0</v>
      </c>
      <c r="BP7" s="25">
        <f t="shared" si="16"/>
        <v>44.392058169739393</v>
      </c>
      <c r="BQ7" s="25">
        <v>-1031.1752712868727</v>
      </c>
      <c r="BR7" s="25">
        <v>0</v>
      </c>
      <c r="BS7" s="26">
        <v>0</v>
      </c>
      <c r="BW7" s="20">
        <f t="shared" si="17"/>
        <v>0</v>
      </c>
      <c r="BX7" s="25">
        <v>0</v>
      </c>
      <c r="BY7" s="25">
        <v>0</v>
      </c>
      <c r="BZ7" s="25">
        <f t="shared" si="18"/>
        <v>0</v>
      </c>
      <c r="CA7" s="25">
        <f t="shared" si="19"/>
        <v>0</v>
      </c>
      <c r="CB7" s="25">
        <v>0</v>
      </c>
      <c r="CC7" s="25">
        <f t="shared" si="20"/>
        <v>0</v>
      </c>
      <c r="CD7" s="25">
        <f t="shared" si="21"/>
        <v>0</v>
      </c>
      <c r="CE7" s="25">
        <v>0</v>
      </c>
      <c r="CF7" s="25">
        <f t="shared" si="22"/>
        <v>0</v>
      </c>
      <c r="CG7" s="25">
        <f t="shared" si="23"/>
        <v>0</v>
      </c>
      <c r="CH7" s="25">
        <v>0</v>
      </c>
      <c r="CI7" s="25">
        <f t="shared" si="24"/>
        <v>0</v>
      </c>
      <c r="CJ7" s="25">
        <f t="shared" si="25"/>
        <v>0</v>
      </c>
      <c r="CK7" s="26"/>
      <c r="CL7" s="26">
        <v>7.1532445963201033E-2</v>
      </c>
      <c r="CM7" s="26" t="s">
        <v>353</v>
      </c>
      <c r="CN7" s="25">
        <v>0</v>
      </c>
      <c r="CO7" s="25">
        <f t="shared" si="26"/>
        <v>0</v>
      </c>
      <c r="CP7" s="25">
        <f t="shared" si="27"/>
        <v>0</v>
      </c>
      <c r="CQ7" s="26">
        <v>2.3008140999289886</v>
      </c>
      <c r="CR7" s="25">
        <f t="shared" si="28"/>
        <v>0</v>
      </c>
    </row>
    <row r="8" spans="1:96" x14ac:dyDescent="0.2">
      <c r="A8" s="27" t="s">
        <v>4</v>
      </c>
      <c r="B8" s="18" t="s">
        <v>5</v>
      </c>
      <c r="C8" s="18" t="s">
        <v>19</v>
      </c>
      <c r="D8" s="18" t="s">
        <v>19</v>
      </c>
      <c r="G8" s="18" t="str">
        <f t="shared" si="0"/>
        <v/>
      </c>
      <c r="H8" s="18" t="s">
        <v>353</v>
      </c>
      <c r="I8" s="18" t="s">
        <v>353</v>
      </c>
      <c r="J8" s="28" t="s">
        <v>353</v>
      </c>
      <c r="K8" s="28" t="s">
        <v>353</v>
      </c>
      <c r="L8" s="28" t="s">
        <v>353</v>
      </c>
      <c r="N8" s="19"/>
      <c r="W8" s="18" t="b">
        <v>1</v>
      </c>
      <c r="X8" s="19" t="str">
        <f t="shared" si="1"/>
        <v/>
      </c>
      <c r="Y8" s="18" t="b">
        <f t="shared" si="2"/>
        <v>1</v>
      </c>
      <c r="Z8" s="18" t="str">
        <f t="shared" si="3"/>
        <v/>
      </c>
      <c r="AA8" s="18" t="b">
        <f t="shared" si="4"/>
        <v>1</v>
      </c>
      <c r="AC8" s="18" t="b">
        <f t="shared" ref="AC8:AC13" si="29">IF(BD8&gt;0,TRUE,FALSE)</f>
        <v>1</v>
      </c>
      <c r="AD8" s="18" t="b">
        <f>IF(AND(AC8=TRUE,T8=FALSE),TRUE,FALSE)</f>
        <v>1</v>
      </c>
      <c r="AE8" s="18" t="b">
        <f>IF(AND(AC8=TRUE,S8=""),TRUE,FALSE)</f>
        <v>1</v>
      </c>
      <c r="AH8" s="18" t="b">
        <f>IF(AND(W8=TRUE,T8=FALSE),TRUE,FALSE)</f>
        <v>1</v>
      </c>
      <c r="AI8" s="18" t="b">
        <f>IF(AND(W8=TRUE,S8=""),TRUE,FALSE)</f>
        <v>1</v>
      </c>
      <c r="AK8" s="18" t="s">
        <v>353</v>
      </c>
      <c r="AL8" s="20">
        <v>0.10299999999999999</v>
      </c>
      <c r="AM8" s="21">
        <v>0.1146080017089844</v>
      </c>
      <c r="AN8" s="21">
        <v>14170</v>
      </c>
      <c r="AO8" s="22">
        <v>2.0999999046325678E-2</v>
      </c>
      <c r="AP8" s="23">
        <v>1.1000000238418579E-2</v>
      </c>
      <c r="AQ8" s="21">
        <v>2.1629999017715447E-3</v>
      </c>
      <c r="AR8" s="21">
        <v>1.1330000245571136E-3</v>
      </c>
      <c r="AS8" s="24">
        <v>1.2606880664825439E-3</v>
      </c>
      <c r="AT8" s="22">
        <v>0.19339999999999999</v>
      </c>
      <c r="AU8" s="21">
        <v>2740.4780000000001</v>
      </c>
      <c r="AV8" s="21">
        <f t="shared" si="5"/>
        <v>130498.95830730979</v>
      </c>
      <c r="AW8" s="22">
        <v>0.22930867071509581</v>
      </c>
      <c r="AX8" s="21">
        <v>3249.3038640329078</v>
      </c>
      <c r="AY8" s="21">
        <f t="shared" si="6"/>
        <v>154728.76245684549</v>
      </c>
      <c r="AZ8" s="21">
        <f t="shared" si="7"/>
        <v>282.26923399999998</v>
      </c>
      <c r="BA8" s="21">
        <f t="shared" si="8"/>
        <v>334.67829799538947</v>
      </c>
      <c r="BB8" s="21">
        <f t="shared" si="9"/>
        <v>52.409063995389495</v>
      </c>
      <c r="BC8" s="21">
        <v>3.8986666666666667</v>
      </c>
      <c r="BD8" s="21">
        <v>3.1433333333333331</v>
      </c>
      <c r="BE8" s="21">
        <f t="shared" si="10"/>
        <v>30.51779935275081</v>
      </c>
      <c r="BF8" s="21">
        <f t="shared" si="11"/>
        <v>1453.2286066027436</v>
      </c>
      <c r="BG8" s="21">
        <v>240.38296967483754</v>
      </c>
      <c r="BH8" s="21">
        <v>6.3333333333333339E-2</v>
      </c>
      <c r="BI8" s="20">
        <v>566.80000000000007</v>
      </c>
      <c r="BJ8" s="20">
        <v>312.7801941747573</v>
      </c>
      <c r="BK8" s="20">
        <v>28.627480019027715</v>
      </c>
      <c r="BL8" s="25">
        <f t="shared" si="12"/>
        <v>908.20767419378512</v>
      </c>
      <c r="BM8" s="25">
        <f t="shared" si="13"/>
        <v>58.380400000000002</v>
      </c>
      <c r="BN8" s="25">
        <f t="shared" si="14"/>
        <v>32.216360000000002</v>
      </c>
      <c r="BO8" s="25">
        <f t="shared" si="15"/>
        <v>2.9486304419598546</v>
      </c>
      <c r="BP8" s="25">
        <f t="shared" si="16"/>
        <v>93.545390441959853</v>
      </c>
      <c r="BQ8" s="25">
        <v>-716.44425782266876</v>
      </c>
      <c r="BR8" s="25">
        <v>15.566343042071198</v>
      </c>
      <c r="BS8" s="26">
        <v>-2.1727221444105861E-2</v>
      </c>
      <c r="BW8" s="20">
        <f t="shared" si="17"/>
        <v>0</v>
      </c>
      <c r="BX8" s="25">
        <v>0</v>
      </c>
      <c r="BY8" s="25">
        <v>9.9951671365283934E-2</v>
      </c>
      <c r="BZ8" s="25">
        <f t="shared" si="18"/>
        <v>0.97040457636197996</v>
      </c>
      <c r="CA8" s="25">
        <f t="shared" si="19"/>
        <v>46.209743830048865</v>
      </c>
      <c r="CB8" s="25">
        <v>4.0603101087394282E-2</v>
      </c>
      <c r="CC8" s="25">
        <f t="shared" si="20"/>
        <v>0.39420486492615808</v>
      </c>
      <c r="CD8" s="25">
        <f t="shared" si="21"/>
        <v>18.771661087057584</v>
      </c>
      <c r="CE8" s="25">
        <v>6.0642368103101087E-3</v>
      </c>
      <c r="CF8" s="25">
        <f t="shared" si="22"/>
        <v>5.8876085536991349E-2</v>
      </c>
      <c r="CG8" s="25">
        <f t="shared" si="23"/>
        <v>2.803623248130231</v>
      </c>
      <c r="CH8" s="25">
        <v>0.16745737682910458</v>
      </c>
      <c r="CI8" s="25">
        <f t="shared" si="24"/>
        <v>1.6257997750398503</v>
      </c>
      <c r="CJ8" s="25">
        <f t="shared" si="25"/>
        <v>77.4190404224953</v>
      </c>
      <c r="CK8" s="26"/>
      <c r="CL8" s="26">
        <v>7.8019417475728159E-2</v>
      </c>
      <c r="CM8" s="26">
        <v>0.23825242718446601</v>
      </c>
      <c r="CN8" s="25">
        <v>0.66009999999999991</v>
      </c>
      <c r="CO8" s="25">
        <f t="shared" si="26"/>
        <v>6.4087378640776693</v>
      </c>
      <c r="CP8" s="25">
        <f t="shared" si="27"/>
        <v>305.17800738657616</v>
      </c>
      <c r="CQ8" s="26">
        <v>1.7888551023956669</v>
      </c>
      <c r="CR8" s="25">
        <f t="shared" si="28"/>
        <v>2.9904092163279881</v>
      </c>
    </row>
    <row r="9" spans="1:96" x14ac:dyDescent="0.2">
      <c r="A9" s="18" t="s">
        <v>32</v>
      </c>
      <c r="B9" s="18" t="s">
        <v>33</v>
      </c>
      <c r="C9" s="18" t="s">
        <v>293</v>
      </c>
      <c r="D9" s="18" t="s">
        <v>293</v>
      </c>
      <c r="E9" s="18" t="s">
        <v>353</v>
      </c>
      <c r="G9" s="18" t="str">
        <f t="shared" si="0"/>
        <v>MIC</v>
      </c>
      <c r="H9" s="18" t="s">
        <v>353</v>
      </c>
      <c r="I9" s="18" t="s">
        <v>353</v>
      </c>
      <c r="J9" s="18" t="s">
        <v>353</v>
      </c>
      <c r="K9" s="18" t="s">
        <v>353</v>
      </c>
      <c r="L9" s="18" t="s">
        <v>353</v>
      </c>
      <c r="N9" s="19"/>
      <c r="O9" s="18" t="b">
        <v>1</v>
      </c>
      <c r="P9" s="18" t="b">
        <v>1</v>
      </c>
      <c r="U9" s="18" t="b">
        <f>IF(AND(T9=FALSE,OR(C9="LIC",C9="LMIC",C9="UMIC")),TRUE,FALSE)</f>
        <v>1</v>
      </c>
      <c r="W9" s="18" t="s">
        <v>353</v>
      </c>
      <c r="X9" s="19" t="str">
        <f t="shared" si="1"/>
        <v/>
      </c>
      <c r="Y9" s="18" t="str">
        <f t="shared" si="2"/>
        <v/>
      </c>
      <c r="Z9" s="18" t="str">
        <f t="shared" si="3"/>
        <v/>
      </c>
      <c r="AA9" s="18" t="str">
        <f t="shared" si="4"/>
        <v/>
      </c>
      <c r="AB9" s="18" t="b">
        <f>IF(AND(S9="",OR(C9="LIC",C9="LMIC",C9="UMIC")),TRUE,FALSE)</f>
        <v>1</v>
      </c>
      <c r="AC9" s="18" t="b">
        <f t="shared" si="29"/>
        <v>1</v>
      </c>
      <c r="AD9" s="18" t="b">
        <f>IF(AND(AC9=TRUE,T9=FALSE),TRUE,FALSE)</f>
        <v>1</v>
      </c>
      <c r="AE9" s="18" t="b">
        <f>IF(AND(AC9=TRUE,S9=""),TRUE,FALSE)</f>
        <v>1</v>
      </c>
      <c r="AJ9" s="18" t="b">
        <f>IF(AND(OR(C9="LIC",C9="LMIC",C9="UMIC"),F9=""),TRUE,FALSE)</f>
        <v>1</v>
      </c>
      <c r="AK9" s="18" t="s">
        <v>353</v>
      </c>
      <c r="AL9" s="20">
        <v>9.9239999999999995</v>
      </c>
      <c r="AM9" s="21">
        <v>10.6802021484375</v>
      </c>
      <c r="AN9" s="21">
        <v>4080</v>
      </c>
      <c r="AO9" s="22">
        <v>0</v>
      </c>
      <c r="AP9" s="23">
        <v>0</v>
      </c>
      <c r="AQ9" s="21">
        <v>0</v>
      </c>
      <c r="AR9" s="21">
        <v>0</v>
      </c>
      <c r="AS9" s="24">
        <v>0</v>
      </c>
      <c r="AT9" s="22">
        <v>0.33750000000000002</v>
      </c>
      <c r="AU9" s="21">
        <v>1377</v>
      </c>
      <c r="AV9" s="21" t="e">
        <f t="shared" si="5"/>
        <v>#DIV/0!</v>
      </c>
      <c r="AW9" s="22">
        <v>0.36934955823849858</v>
      </c>
      <c r="AX9" s="21">
        <v>1506.9461976130742</v>
      </c>
      <c r="AY9" s="21" t="e">
        <f t="shared" si="6"/>
        <v>#DIV/0!</v>
      </c>
      <c r="AZ9" s="21">
        <f t="shared" si="7"/>
        <v>13665.348</v>
      </c>
      <c r="BA9" s="21">
        <f t="shared" si="8"/>
        <v>14954.934065112147</v>
      </c>
      <c r="BB9" s="21">
        <f t="shared" si="9"/>
        <v>1289.5860651121473</v>
      </c>
      <c r="BC9" s="21">
        <v>185.39599999999999</v>
      </c>
      <c r="BD9" s="21">
        <v>149.77000000000001</v>
      </c>
      <c r="BE9" s="21">
        <f t="shared" si="10"/>
        <v>15.091696896412738</v>
      </c>
      <c r="BF9" s="21" t="e">
        <f t="shared" si="11"/>
        <v>#DIV/0!</v>
      </c>
      <c r="BH9" s="21">
        <v>1.1899999999999997</v>
      </c>
      <c r="BI9" s="20">
        <v>163.20000000000002</v>
      </c>
      <c r="BJ9" s="20">
        <v>111.62303607416365</v>
      </c>
      <c r="BK9" s="20">
        <v>0</v>
      </c>
      <c r="BL9" s="25">
        <f t="shared" si="12"/>
        <v>274.82303607416367</v>
      </c>
      <c r="BM9" s="25">
        <f t="shared" si="13"/>
        <v>1619.5968</v>
      </c>
      <c r="BN9" s="25">
        <f t="shared" si="14"/>
        <v>1107.74701</v>
      </c>
      <c r="BO9" s="25">
        <f t="shared" si="15"/>
        <v>0</v>
      </c>
      <c r="BP9" s="25">
        <f t="shared" si="16"/>
        <v>2727.3438100000003</v>
      </c>
      <c r="BQ9" s="25">
        <v>-478.65006273237344</v>
      </c>
      <c r="BR9" s="25">
        <v>7.6058041112454662</v>
      </c>
      <c r="BS9" s="26">
        <v>-1.5890114100952459E-2</v>
      </c>
      <c r="BT9" s="25">
        <v>69.002843716800001</v>
      </c>
      <c r="BU9" s="25">
        <v>2615721</v>
      </c>
      <c r="BW9" s="20">
        <f t="shared" si="17"/>
        <v>0</v>
      </c>
      <c r="BX9" s="25">
        <v>0</v>
      </c>
      <c r="BY9" s="25">
        <v>15.234280104712042</v>
      </c>
      <c r="BZ9" s="25">
        <f t="shared" si="18"/>
        <v>1.5350947304224145</v>
      </c>
      <c r="CA9" s="25" t="e">
        <f t="shared" si="19"/>
        <v>#DIV/0!</v>
      </c>
      <c r="CB9" s="25">
        <v>10.561957980937038</v>
      </c>
      <c r="CC9" s="25">
        <f t="shared" si="20"/>
        <v>1.0642843592238047</v>
      </c>
      <c r="CD9" s="25" t="e">
        <f t="shared" si="21"/>
        <v>#DIV/0!</v>
      </c>
      <c r="CE9" s="25">
        <v>4.8936169284467717</v>
      </c>
      <c r="CF9" s="25">
        <f t="shared" si="22"/>
        <v>0.4931093237048339</v>
      </c>
      <c r="CG9" s="25" t="e">
        <f t="shared" si="23"/>
        <v>#DIV/0!</v>
      </c>
      <c r="CH9" s="25">
        <v>2.2022929252248624</v>
      </c>
      <c r="CI9" s="25">
        <f t="shared" si="24"/>
        <v>0.22191585300532674</v>
      </c>
      <c r="CJ9" s="25" t="e">
        <f t="shared" si="25"/>
        <v>#DIV/0!</v>
      </c>
      <c r="CK9" s="26"/>
      <c r="CL9" s="26">
        <v>8.7303607416364365E-2</v>
      </c>
      <c r="CM9" s="26">
        <v>0.22202861749294647</v>
      </c>
      <c r="CN9" s="25">
        <v>31.451700000000002</v>
      </c>
      <c r="CO9" s="25">
        <f t="shared" si="26"/>
        <v>3.1692563482466753</v>
      </c>
      <c r="CP9" s="25" t="e">
        <f t="shared" si="27"/>
        <v>#DIV/0!</v>
      </c>
      <c r="CQ9" s="26">
        <v>2.7416664540566571</v>
      </c>
      <c r="CR9" s="25">
        <f t="shared" si="28"/>
        <v>2.8212949426515461</v>
      </c>
    </row>
    <row r="10" spans="1:96" x14ac:dyDescent="0.2">
      <c r="A10" s="18" t="s">
        <v>54</v>
      </c>
      <c r="B10" s="18" t="s">
        <v>55</v>
      </c>
      <c r="C10" s="18" t="s">
        <v>295</v>
      </c>
      <c r="D10" s="18" t="s">
        <v>315</v>
      </c>
      <c r="E10" s="18" t="s">
        <v>353</v>
      </c>
      <c r="F10" s="18" t="b">
        <f>IF(AND(C10="LIC",H10=TRUE),TRUE,FALSE)</f>
        <v>1</v>
      </c>
      <c r="G10" s="18" t="str">
        <f t="shared" si="0"/>
        <v/>
      </c>
      <c r="H10" s="18" t="b">
        <v>1</v>
      </c>
      <c r="I10" s="18" t="b">
        <v>1</v>
      </c>
      <c r="J10" s="18" t="b">
        <v>1</v>
      </c>
      <c r="K10" s="18" t="b">
        <v>1</v>
      </c>
      <c r="L10" s="18" t="b">
        <v>1</v>
      </c>
      <c r="M10" s="18" t="b">
        <v>1</v>
      </c>
      <c r="N10" s="19" t="b">
        <v>1</v>
      </c>
      <c r="O10" s="18" t="b">
        <v>1</v>
      </c>
      <c r="P10" s="18" t="b">
        <v>1</v>
      </c>
      <c r="Q10" s="18" t="b">
        <v>1</v>
      </c>
      <c r="R10" s="18" t="b">
        <v>1</v>
      </c>
      <c r="S10" s="18" t="b">
        <v>1</v>
      </c>
      <c r="T10" s="18" t="b">
        <v>1</v>
      </c>
      <c r="W10" s="18" t="s">
        <v>353</v>
      </c>
      <c r="X10" s="19" t="str">
        <f t="shared" si="1"/>
        <v/>
      </c>
      <c r="Y10" s="18" t="str">
        <f t="shared" si="2"/>
        <v/>
      </c>
      <c r="Z10" s="18" t="str">
        <f t="shared" si="3"/>
        <v/>
      </c>
      <c r="AA10" s="18" t="str">
        <f t="shared" si="4"/>
        <v/>
      </c>
      <c r="AC10" s="18" t="b">
        <f t="shared" si="29"/>
        <v>1</v>
      </c>
      <c r="AK10" s="18" t="b">
        <v>1</v>
      </c>
      <c r="AL10" s="20">
        <v>11.215999999999999</v>
      </c>
      <c r="AM10" s="21">
        <v>15.798848632812501</v>
      </c>
      <c r="AN10" s="21">
        <v>290</v>
      </c>
      <c r="AO10" s="22">
        <v>0.72300003051757811</v>
      </c>
      <c r="AP10" s="23">
        <v>0.52700000762939458</v>
      </c>
      <c r="AQ10" s="21">
        <v>8.1091683422851553</v>
      </c>
      <c r="AR10" s="21">
        <v>5.9108320855712897</v>
      </c>
      <c r="AS10" s="24">
        <v>8.3259931640624991</v>
      </c>
      <c r="AT10" s="22">
        <v>0.1444</v>
      </c>
      <c r="AU10" s="21">
        <v>41.875999999999998</v>
      </c>
      <c r="AV10" s="21">
        <f t="shared" si="5"/>
        <v>57.919776255088109</v>
      </c>
      <c r="AW10" s="22">
        <v>0.17160681004270639</v>
      </c>
      <c r="AX10" s="21">
        <v>49.765974912384856</v>
      </c>
      <c r="AY10" s="21">
        <f t="shared" si="6"/>
        <v>68.832604165671484</v>
      </c>
      <c r="AZ10" s="21">
        <f t="shared" si="7"/>
        <v>469.68121599999995</v>
      </c>
      <c r="BA10" s="21">
        <f t="shared" si="8"/>
        <v>558.17517461730847</v>
      </c>
      <c r="BB10" s="21">
        <f t="shared" si="9"/>
        <v>88.493958617308508</v>
      </c>
      <c r="BC10" s="21">
        <v>344.23866666666663</v>
      </c>
      <c r="BD10" s="21">
        <v>361.58666666666676</v>
      </c>
      <c r="BE10" s="21">
        <f t="shared" si="10"/>
        <v>32.23846885401808</v>
      </c>
      <c r="BF10" s="21">
        <f t="shared" si="11"/>
        <v>44.589858220253944</v>
      </c>
      <c r="BG10" s="21">
        <v>0</v>
      </c>
      <c r="BH10" s="21">
        <v>154.21</v>
      </c>
      <c r="BI10" s="20">
        <v>25.228601997146935</v>
      </c>
      <c r="BJ10" s="20">
        <v>77.652337731811699</v>
      </c>
      <c r="BK10" s="20">
        <v>78.759980238991574</v>
      </c>
      <c r="BL10" s="25">
        <f t="shared" si="12"/>
        <v>181.6409199679502</v>
      </c>
      <c r="BM10" s="25">
        <f t="shared" si="13"/>
        <v>282.964</v>
      </c>
      <c r="BN10" s="25">
        <f t="shared" si="14"/>
        <v>870.94862000000001</v>
      </c>
      <c r="BO10" s="25">
        <f t="shared" si="15"/>
        <v>883.37193836052938</v>
      </c>
      <c r="BP10" s="25">
        <f t="shared" si="16"/>
        <v>2037.2845583605294</v>
      </c>
      <c r="BQ10" s="25">
        <v>156.75793251175776</v>
      </c>
      <c r="BR10" s="25">
        <v>22.993788635282932</v>
      </c>
      <c r="BS10" s="26">
        <v>0.14668341350801029</v>
      </c>
      <c r="BT10" s="25">
        <v>5.3175741097500007</v>
      </c>
      <c r="BU10" s="25">
        <v>536942</v>
      </c>
      <c r="BV10" s="25">
        <v>0.74265833656413038</v>
      </c>
      <c r="BW10" s="20">
        <f t="shared" si="17"/>
        <v>1758.1969710518749</v>
      </c>
      <c r="BX10" s="25">
        <v>180.79333333333338</v>
      </c>
      <c r="BY10" s="25">
        <v>17.529355953819305</v>
      </c>
      <c r="BZ10" s="25">
        <f t="shared" si="18"/>
        <v>1.5628883696343889</v>
      </c>
      <c r="CA10" s="25">
        <f t="shared" si="19"/>
        <v>2.1616712360517538</v>
      </c>
      <c r="CB10" s="25">
        <v>117.32830346355215</v>
      </c>
      <c r="CC10" s="25">
        <f t="shared" si="20"/>
        <v>10.460797384410855</v>
      </c>
      <c r="CD10" s="25">
        <f t="shared" si="21"/>
        <v>14.468598814473388</v>
      </c>
      <c r="CE10" s="25">
        <v>5.1376741844542897</v>
      </c>
      <c r="CF10" s="25">
        <f t="shared" si="22"/>
        <v>0.45806652857117419</v>
      </c>
      <c r="CG10" s="25">
        <f t="shared" si="23"/>
        <v>0.63356363656479453</v>
      </c>
      <c r="CH10" s="25">
        <v>39.615915223519934</v>
      </c>
      <c r="CI10" s="25">
        <f t="shared" si="24"/>
        <v>3.5320894457489245</v>
      </c>
      <c r="CJ10" s="25">
        <f t="shared" si="25"/>
        <v>4.8853240617713221</v>
      </c>
      <c r="CK10" s="26"/>
      <c r="CL10" s="26">
        <v>0.16523377318116977</v>
      </c>
      <c r="CM10" s="26">
        <v>0.40695863052781739</v>
      </c>
      <c r="CN10" s="25">
        <v>1479.1093837432209</v>
      </c>
      <c r="CO10" s="25">
        <f t="shared" si="26"/>
        <v>131.87494505556535</v>
      </c>
      <c r="CP10" s="25">
        <f t="shared" si="27"/>
        <v>182.3996396807332</v>
      </c>
      <c r="CQ10" s="26">
        <v>0.13698998805215767</v>
      </c>
      <c r="CR10" s="25">
        <f t="shared" si="28"/>
        <v>15.555775199794168</v>
      </c>
    </row>
    <row r="11" spans="1:96" x14ac:dyDescent="0.2">
      <c r="A11" s="18" t="s">
        <v>40</v>
      </c>
      <c r="B11" s="18" t="s">
        <v>41</v>
      </c>
      <c r="C11" s="18" t="s">
        <v>295</v>
      </c>
      <c r="D11" s="18" t="s">
        <v>316</v>
      </c>
      <c r="E11" s="18" t="s">
        <v>317</v>
      </c>
      <c r="F11" s="18" t="b">
        <f>IF(AND(C11="LIC",H11=TRUE),TRUE,FALSE)</f>
        <v>1</v>
      </c>
      <c r="G11" s="18" t="str">
        <f t="shared" si="0"/>
        <v/>
      </c>
      <c r="H11" s="18" t="b">
        <v>1</v>
      </c>
      <c r="I11" s="18" t="s">
        <v>353</v>
      </c>
      <c r="J11" s="18" t="b">
        <v>1</v>
      </c>
      <c r="K11" s="18" t="s">
        <v>353</v>
      </c>
      <c r="L11" s="18" t="s">
        <v>353</v>
      </c>
      <c r="N11" s="19"/>
      <c r="Q11" s="18" t="b">
        <v>1</v>
      </c>
      <c r="R11" s="18" t="b">
        <v>1</v>
      </c>
      <c r="S11" s="18" t="b">
        <v>1</v>
      </c>
      <c r="T11" s="18" t="b">
        <v>1</v>
      </c>
      <c r="W11" s="18" t="s">
        <v>353</v>
      </c>
      <c r="X11" s="19" t="str">
        <f t="shared" si="1"/>
        <v/>
      </c>
      <c r="Y11" s="18" t="str">
        <f t="shared" si="2"/>
        <v/>
      </c>
      <c r="Z11" s="18" t="str">
        <f t="shared" si="3"/>
        <v/>
      </c>
      <c r="AA11" s="18" t="str">
        <f t="shared" si="4"/>
        <v/>
      </c>
      <c r="AC11" s="18" t="b">
        <f t="shared" si="29"/>
        <v>1</v>
      </c>
      <c r="AK11" s="18" t="b">
        <v>1</v>
      </c>
      <c r="AL11" s="20">
        <v>11.486000000000001</v>
      </c>
      <c r="AM11" s="21">
        <v>15.6284365234375</v>
      </c>
      <c r="AN11" s="21">
        <v>800</v>
      </c>
      <c r="AO11" s="22">
        <v>0.53</v>
      </c>
      <c r="AP11" s="23">
        <v>0.48499999999999999</v>
      </c>
      <c r="AQ11" s="21">
        <v>6.0875800000000009</v>
      </c>
      <c r="AR11" s="21">
        <v>5.5707100000000001</v>
      </c>
      <c r="AS11" s="24">
        <v>7.5797915039062502</v>
      </c>
      <c r="AT11" s="22">
        <v>0.16700000000000001</v>
      </c>
      <c r="AU11" s="21">
        <v>133.6</v>
      </c>
      <c r="AV11" s="21">
        <f t="shared" si="5"/>
        <v>252.07547169811318</v>
      </c>
      <c r="AW11" s="22">
        <v>0.19830942425549541</v>
      </c>
      <c r="AX11" s="21">
        <v>158.64753940439633</v>
      </c>
      <c r="AY11" s="21">
        <f t="shared" si="6"/>
        <v>299.33498000829496</v>
      </c>
      <c r="AZ11" s="21">
        <f t="shared" si="7"/>
        <v>1534.5296000000001</v>
      </c>
      <c r="BA11" s="21">
        <f t="shared" si="8"/>
        <v>1822.2256375988964</v>
      </c>
      <c r="BB11" s="21">
        <f t="shared" si="9"/>
        <v>287.69603759889623</v>
      </c>
      <c r="BC11" s="21">
        <v>454.61500000000001</v>
      </c>
      <c r="BD11" s="21">
        <v>427.88333333333338</v>
      </c>
      <c r="BE11" s="21">
        <f t="shared" si="10"/>
        <v>37.252597364908006</v>
      </c>
      <c r="BF11" s="21">
        <f t="shared" si="11"/>
        <v>70.287919556430197</v>
      </c>
      <c r="BG11" s="21">
        <v>100.23790385273097</v>
      </c>
      <c r="BH11" s="21">
        <v>12.986666666666666</v>
      </c>
      <c r="BI11" s="20">
        <v>79.557025944628236</v>
      </c>
      <c r="BJ11" s="20">
        <v>77.514052759881594</v>
      </c>
      <c r="BK11" s="20">
        <v>95.647381794546519</v>
      </c>
      <c r="BL11" s="25">
        <f t="shared" si="12"/>
        <v>252.71846049905633</v>
      </c>
      <c r="BM11" s="25">
        <f t="shared" si="13"/>
        <v>913.79200000000003</v>
      </c>
      <c r="BN11" s="25">
        <f t="shared" si="14"/>
        <v>890.32641000000001</v>
      </c>
      <c r="BO11" s="25">
        <f t="shared" si="15"/>
        <v>1098.6058272921614</v>
      </c>
      <c r="BP11" s="25">
        <f t="shared" si="16"/>
        <v>2902.7242372921614</v>
      </c>
      <c r="BQ11" s="25">
        <v>173.39469079685819</v>
      </c>
      <c r="BR11" s="25">
        <v>19.191624586453074</v>
      </c>
      <c r="BS11" s="26">
        <v>0.11068173136245078</v>
      </c>
      <c r="BT11" s="25">
        <v>27.623736722400004</v>
      </c>
      <c r="BU11" s="25">
        <v>139372</v>
      </c>
      <c r="BV11" s="25">
        <v>0.26296603773584903</v>
      </c>
      <c r="BW11" s="20">
        <f t="shared" si="17"/>
        <v>1991.6114184927133</v>
      </c>
      <c r="BX11" s="25">
        <v>213.94166666666669</v>
      </c>
      <c r="BY11" s="25">
        <v>36.306276010202708</v>
      </c>
      <c r="BZ11" s="25">
        <f t="shared" si="18"/>
        <v>3.1609155502527169</v>
      </c>
      <c r="CA11" s="25">
        <f t="shared" si="19"/>
        <v>5.9639916042504089</v>
      </c>
      <c r="CB11" s="25">
        <v>99.862557725869252</v>
      </c>
      <c r="CC11" s="25">
        <f t="shared" si="20"/>
        <v>8.694285018794119</v>
      </c>
      <c r="CD11" s="25">
        <f t="shared" si="21"/>
        <v>16.404311356215317</v>
      </c>
      <c r="CE11" s="25">
        <v>1.4514545576587463</v>
      </c>
      <c r="CF11" s="25">
        <f t="shared" si="22"/>
        <v>0.12636727822207436</v>
      </c>
      <c r="CG11" s="25">
        <f t="shared" si="23"/>
        <v>0.23842882683410255</v>
      </c>
      <c r="CH11" s="25">
        <v>20.728173244730836</v>
      </c>
      <c r="CI11" s="25">
        <f t="shared" si="24"/>
        <v>1.8046468087002294</v>
      </c>
      <c r="CJ11" s="25">
        <f t="shared" si="25"/>
        <v>3.4049939786796779</v>
      </c>
      <c r="CK11" s="26"/>
      <c r="CL11" s="26">
        <v>0.1514052759881595</v>
      </c>
      <c r="CM11" s="26">
        <v>0.39627215740901955</v>
      </c>
      <c r="CN11" s="25">
        <v>1080.4985996932651</v>
      </c>
      <c r="CO11" s="25">
        <f t="shared" si="26"/>
        <v>94.070921094660022</v>
      </c>
      <c r="CP11" s="25">
        <f t="shared" si="27"/>
        <v>177.49230395218871</v>
      </c>
      <c r="CQ11" s="26">
        <v>0.31388197579849675</v>
      </c>
      <c r="CR11" s="25">
        <f t="shared" si="28"/>
        <v>13.659847377747067</v>
      </c>
    </row>
    <row r="12" spans="1:96" x14ac:dyDescent="0.2">
      <c r="A12" s="18" t="s">
        <v>52</v>
      </c>
      <c r="B12" s="18" t="s">
        <v>53</v>
      </c>
      <c r="C12" s="18" t="s">
        <v>295</v>
      </c>
      <c r="D12" s="18" t="s">
        <v>316</v>
      </c>
      <c r="E12" s="18" t="s">
        <v>317</v>
      </c>
      <c r="F12" s="18" t="b">
        <f>IF(AND(C12="LIC",H12=TRUE),TRUE,FALSE)</f>
        <v>1</v>
      </c>
      <c r="G12" s="18" t="str">
        <f t="shared" si="0"/>
        <v/>
      </c>
      <c r="H12" s="18" t="b">
        <v>1</v>
      </c>
      <c r="I12" s="18" t="s">
        <v>353</v>
      </c>
      <c r="J12" s="18" t="s">
        <v>353</v>
      </c>
      <c r="K12" s="18" t="s">
        <v>353</v>
      </c>
      <c r="L12" s="18" t="s">
        <v>353</v>
      </c>
      <c r="M12" s="18" t="b">
        <v>1</v>
      </c>
      <c r="N12" s="19"/>
      <c r="P12" s="18" t="b">
        <v>1</v>
      </c>
      <c r="Q12" s="18" t="b">
        <v>1</v>
      </c>
      <c r="R12" s="18" t="b">
        <v>1</v>
      </c>
      <c r="S12" s="18" t="b">
        <v>1</v>
      </c>
      <c r="T12" s="18" t="b">
        <v>1</v>
      </c>
      <c r="W12" s="18" t="s">
        <v>353</v>
      </c>
      <c r="X12" s="19" t="str">
        <f t="shared" si="1"/>
        <v/>
      </c>
      <c r="Y12" s="18" t="str">
        <f t="shared" si="2"/>
        <v/>
      </c>
      <c r="Z12" s="18" t="str">
        <f t="shared" si="3"/>
        <v/>
      </c>
      <c r="AA12" s="18" t="str">
        <f t="shared" si="4"/>
        <v/>
      </c>
      <c r="AC12" s="18" t="b">
        <f t="shared" si="29"/>
        <v>1</v>
      </c>
      <c r="AK12" s="18" t="b">
        <v>1</v>
      </c>
      <c r="AL12" s="20">
        <v>19.751999999999999</v>
      </c>
      <c r="AM12" s="21">
        <v>27.382488281250001</v>
      </c>
      <c r="AN12" s="21">
        <v>610</v>
      </c>
      <c r="AO12" s="22">
        <v>0.47599998474121086</v>
      </c>
      <c r="AP12" s="23">
        <v>0.2229999923706055</v>
      </c>
      <c r="AQ12" s="21">
        <v>9.4019516986083964</v>
      </c>
      <c r="AR12" s="21">
        <v>4.4046958493041997</v>
      </c>
      <c r="AS12" s="24">
        <v>6.1062949218749996</v>
      </c>
      <c r="AT12" s="22">
        <v>0.16</v>
      </c>
      <c r="AU12" s="21">
        <v>97.600000000000009</v>
      </c>
      <c r="AV12" s="21">
        <f t="shared" si="5"/>
        <v>205.04202337960717</v>
      </c>
      <c r="AW12" s="22">
        <v>0.1924085694713113</v>
      </c>
      <c r="AX12" s="21">
        <v>117.3692273774999</v>
      </c>
      <c r="AY12" s="21">
        <f t="shared" si="6"/>
        <v>246.57401499983362</v>
      </c>
      <c r="AZ12" s="21">
        <f t="shared" si="7"/>
        <v>1927.7952</v>
      </c>
      <c r="BA12" s="21">
        <f t="shared" si="8"/>
        <v>2318.2769791603778</v>
      </c>
      <c r="BB12" s="21">
        <f t="shared" si="9"/>
        <v>390.48177916037776</v>
      </c>
      <c r="BC12" s="21">
        <v>936.83933333333334</v>
      </c>
      <c r="BD12" s="21">
        <v>667.20666666666659</v>
      </c>
      <c r="BE12" s="21">
        <f t="shared" si="10"/>
        <v>33.779195355744562</v>
      </c>
      <c r="BF12" s="21">
        <f t="shared" si="11"/>
        <v>70.964698400378012</v>
      </c>
      <c r="BG12" s="21">
        <v>87.09080495718608</v>
      </c>
      <c r="BH12" s="21">
        <v>40.753333333333337</v>
      </c>
      <c r="BI12" s="20">
        <v>68.7377480761442</v>
      </c>
      <c r="BJ12" s="20">
        <v>77.600464256784122</v>
      </c>
      <c r="BK12" s="20">
        <v>54.171036042673826</v>
      </c>
      <c r="BL12" s="25">
        <f t="shared" si="12"/>
        <v>200.50924837560214</v>
      </c>
      <c r="BM12" s="25">
        <f t="shared" si="13"/>
        <v>1357.7080000000001</v>
      </c>
      <c r="BN12" s="25">
        <f t="shared" si="14"/>
        <v>1532.7643699999999</v>
      </c>
      <c r="BO12" s="25">
        <f t="shared" si="15"/>
        <v>1069.9863039148934</v>
      </c>
      <c r="BP12" s="25">
        <f t="shared" si="16"/>
        <v>3960.4586739148936</v>
      </c>
      <c r="BQ12" s="25">
        <v>141.82463468685219</v>
      </c>
      <c r="BR12" s="25">
        <v>17.921223167274199</v>
      </c>
      <c r="BS12" s="26">
        <v>0.12636184966627367</v>
      </c>
      <c r="BT12" s="25">
        <v>14.263079953500002</v>
      </c>
      <c r="BU12" s="25">
        <v>4024677</v>
      </c>
      <c r="BV12" s="25">
        <v>8.4552040525549899</v>
      </c>
      <c r="BW12" s="20">
        <f t="shared" si="17"/>
        <v>2801.3201843347042</v>
      </c>
      <c r="BX12" s="25">
        <v>333.6033333333333</v>
      </c>
      <c r="BY12" s="25">
        <v>62.157780574573771</v>
      </c>
      <c r="BZ12" s="25">
        <f t="shared" si="18"/>
        <v>3.1469107216774894</v>
      </c>
      <c r="CA12" s="25">
        <f t="shared" si="19"/>
        <v>6.6111571902431576</v>
      </c>
      <c r="CB12" s="25">
        <v>180.93259430796081</v>
      </c>
      <c r="CC12" s="25">
        <f t="shared" si="20"/>
        <v>9.1602163987424472</v>
      </c>
      <c r="CD12" s="25">
        <f t="shared" si="21"/>
        <v>19.244152715094362</v>
      </c>
      <c r="CE12" s="25">
        <v>2.545191300845751</v>
      </c>
      <c r="CF12" s="25">
        <f t="shared" si="22"/>
        <v>0.12885739676213806</v>
      </c>
      <c r="CG12" s="25">
        <f t="shared" si="23"/>
        <v>0.27070882540509861</v>
      </c>
      <c r="CH12" s="25">
        <v>75.767443280977318</v>
      </c>
      <c r="CI12" s="25">
        <f t="shared" si="24"/>
        <v>3.8359377926780742</v>
      </c>
      <c r="CJ12" s="25">
        <f t="shared" si="25"/>
        <v>8.0586931000923805</v>
      </c>
      <c r="CK12" s="26">
        <v>0.57999999999999996</v>
      </c>
      <c r="CL12" s="26">
        <v>0.16004642567841232</v>
      </c>
      <c r="CM12" s="26">
        <v>0.41786781085459701</v>
      </c>
      <c r="CN12" s="25">
        <v>1642.1816947545158</v>
      </c>
      <c r="CO12" s="25">
        <f t="shared" si="26"/>
        <v>83.140020998102258</v>
      </c>
      <c r="CP12" s="25">
        <f t="shared" si="27"/>
        <v>174.66391525895401</v>
      </c>
      <c r="CQ12" s="26">
        <v>0.29267783987110418</v>
      </c>
      <c r="CR12" s="25">
        <f t="shared" si="28"/>
        <v>16.143064913098012</v>
      </c>
    </row>
    <row r="13" spans="1:96" x14ac:dyDescent="0.2">
      <c r="A13" s="18" t="s">
        <v>34</v>
      </c>
      <c r="B13" s="18" t="s">
        <v>35</v>
      </c>
      <c r="C13" s="18" t="s">
        <v>294</v>
      </c>
      <c r="D13" s="18" t="s">
        <v>343</v>
      </c>
      <c r="E13" s="18" t="s">
        <v>320</v>
      </c>
      <c r="G13" s="18" t="str">
        <f t="shared" si="0"/>
        <v>MIC</v>
      </c>
      <c r="H13" s="18" t="b">
        <v>1</v>
      </c>
      <c r="I13" s="18" t="s">
        <v>353</v>
      </c>
      <c r="J13" s="18" t="s">
        <v>353</v>
      </c>
      <c r="K13" s="18" t="s">
        <v>353</v>
      </c>
      <c r="L13" s="18" t="s">
        <v>353</v>
      </c>
      <c r="M13" s="18" t="b">
        <v>1</v>
      </c>
      <c r="N13" s="19"/>
      <c r="O13" s="18" t="b">
        <v>1</v>
      </c>
      <c r="P13" s="18" t="b">
        <v>1</v>
      </c>
      <c r="S13" s="18" t="b">
        <v>1</v>
      </c>
      <c r="U13" s="18" t="b">
        <f t="shared" ref="U13:U21" si="30">IF(AND(T13=FALSE,OR(C13="LIC",C13="LMIC",C13="UMIC")),TRUE,FALSE)</f>
        <v>1</v>
      </c>
      <c r="V13" s="18" t="b">
        <f>IF(AND(S13=TRUE,T13=FALSE),TRUE,FALSE)</f>
        <v>1</v>
      </c>
      <c r="W13" s="18" t="b">
        <v>1</v>
      </c>
      <c r="X13" s="19" t="str">
        <f t="shared" si="1"/>
        <v/>
      </c>
      <c r="Y13" s="18" t="b">
        <f t="shared" si="2"/>
        <v>1</v>
      </c>
      <c r="Z13" s="18" t="b">
        <f t="shared" si="3"/>
        <v>1</v>
      </c>
      <c r="AA13" s="18" t="str">
        <f t="shared" si="4"/>
        <v/>
      </c>
      <c r="AC13" s="18" t="b">
        <f t="shared" si="29"/>
        <v>1</v>
      </c>
      <c r="AD13" s="18" t="b">
        <f>IF(AND(AC13=TRUE,T13=FALSE),TRUE,FALSE)</f>
        <v>1</v>
      </c>
      <c r="AG13" s="18" t="b">
        <f>IF(AND(W13=TRUE,S13=TRUE),TRUE,FALSE)</f>
        <v>1</v>
      </c>
      <c r="AH13" s="18" t="b">
        <f>IF(AND(W13=TRUE,T13=FALSE),TRUE,FALSE)</f>
        <v>1</v>
      </c>
      <c r="AJ13" s="18" t="b">
        <f t="shared" ref="AJ13:AJ21" si="31">IF(AND(OR(C13="LIC",C13="LMIC",C13="UMIC"),F13=""),TRUE,FALSE)</f>
        <v>1</v>
      </c>
      <c r="AK13" s="18" t="s">
        <v>353</v>
      </c>
      <c r="AL13" s="20">
        <v>166.36799999999999</v>
      </c>
      <c r="AM13" s="21">
        <v>185.5848125</v>
      </c>
      <c r="AN13" s="21">
        <v>1470</v>
      </c>
      <c r="AO13" s="22">
        <v>0.16500000000000001</v>
      </c>
      <c r="AP13" s="23">
        <v>3.2000000476837161E-2</v>
      </c>
      <c r="AQ13" s="21">
        <v>27.45072</v>
      </c>
      <c r="AR13" s="21">
        <v>5.3237760793304449</v>
      </c>
      <c r="AS13" s="24">
        <v>5.9387138671875004</v>
      </c>
      <c r="AT13" s="22">
        <v>9.1999999999999998E-2</v>
      </c>
      <c r="AU13" s="21">
        <v>135.24</v>
      </c>
      <c r="AV13" s="21">
        <f t="shared" si="5"/>
        <v>819.63636363636363</v>
      </c>
      <c r="AW13" s="22">
        <v>0.13954129687495748</v>
      </c>
      <c r="AX13" s="21">
        <v>205.1257064061875</v>
      </c>
      <c r="AY13" s="21">
        <f t="shared" si="6"/>
        <v>1243.1860994314393</v>
      </c>
      <c r="AZ13" s="21">
        <f t="shared" si="7"/>
        <v>22499.608319999999</v>
      </c>
      <c r="BA13" s="21">
        <f t="shared" si="8"/>
        <v>34126.353523384598</v>
      </c>
      <c r="BB13" s="21">
        <f t="shared" si="9"/>
        <v>11626.7452033846</v>
      </c>
      <c r="BC13" s="21">
        <v>2864.4006666666669</v>
      </c>
      <c r="BD13" s="21">
        <v>3015.9366666666665</v>
      </c>
      <c r="BE13" s="21">
        <f t="shared" si="10"/>
        <v>18.128105565172788</v>
      </c>
      <c r="BF13" s="21">
        <f t="shared" si="11"/>
        <v>109.86730645559265</v>
      </c>
      <c r="BG13" s="21">
        <v>142.79071867888365</v>
      </c>
      <c r="BH13" s="21">
        <v>121.62333333333333</v>
      </c>
      <c r="BI13" s="20">
        <v>37.683568955568376</v>
      </c>
      <c r="BJ13" s="20">
        <v>120.51687782506251</v>
      </c>
      <c r="BK13" s="20">
        <v>11.387967296141898</v>
      </c>
      <c r="BL13" s="25">
        <f t="shared" si="12"/>
        <v>169.58841407677281</v>
      </c>
      <c r="BM13" s="25">
        <f t="shared" si="13"/>
        <v>6269.3399999999992</v>
      </c>
      <c r="BN13" s="25">
        <f t="shared" si="14"/>
        <v>20050.15193</v>
      </c>
      <c r="BO13" s="25">
        <f t="shared" si="15"/>
        <v>1894.5933431245353</v>
      </c>
      <c r="BP13" s="25">
        <f t="shared" si="16"/>
        <v>28214.085273124536</v>
      </c>
      <c r="BQ13" s="25">
        <v>67.025560873679055</v>
      </c>
      <c r="BR13" s="25">
        <v>9.4295778034237347</v>
      </c>
      <c r="BS13" s="26">
        <v>0.14068629460923662</v>
      </c>
      <c r="BT13" s="25">
        <v>7.8512209555499997</v>
      </c>
      <c r="BU13" s="25">
        <v>56822814</v>
      </c>
      <c r="BV13" s="25">
        <v>344.3806909090909</v>
      </c>
      <c r="BW13" s="20">
        <f t="shared" si="17"/>
        <v>11150.908511432237</v>
      </c>
      <c r="BX13" s="25">
        <v>1507.9683333333332</v>
      </c>
      <c r="BY13" s="25">
        <v>480.03809370385289</v>
      </c>
      <c r="BZ13" s="25">
        <f t="shared" si="18"/>
        <v>2.88539919758519</v>
      </c>
      <c r="CA13" s="25">
        <f t="shared" si="19"/>
        <v>17.487267864152667</v>
      </c>
      <c r="CB13" s="25">
        <v>429.51224828836087</v>
      </c>
      <c r="CC13" s="25">
        <f t="shared" si="20"/>
        <v>2.5816998959436965</v>
      </c>
      <c r="CD13" s="25">
        <f t="shared" si="21"/>
        <v>15.646666036022403</v>
      </c>
      <c r="CE13" s="25">
        <v>19.336691502215064</v>
      </c>
      <c r="CF13" s="25">
        <f t="shared" si="22"/>
        <v>0.1162284303604964</v>
      </c>
      <c r="CG13" s="25">
        <f t="shared" si="23"/>
        <v>0.7044147294575539</v>
      </c>
      <c r="CH13" s="25">
        <v>184.92941502215064</v>
      </c>
      <c r="CI13" s="25">
        <f t="shared" si="24"/>
        <v>1.1115684207428751</v>
      </c>
      <c r="CJ13" s="25">
        <f t="shared" si="25"/>
        <v>6.7367783075325764</v>
      </c>
      <c r="CK13" s="26">
        <v>0.43</v>
      </c>
      <c r="CL13" s="26">
        <v>9.1687782506251203E-2</v>
      </c>
      <c r="CM13" s="26">
        <v>0.28508009953837282</v>
      </c>
      <c r="CN13" s="25">
        <v>3015.9366666666665</v>
      </c>
      <c r="CO13" s="25">
        <f t="shared" si="26"/>
        <v>18.128105565172788</v>
      </c>
      <c r="CP13" s="25">
        <f t="shared" si="27"/>
        <v>109.86730645559265</v>
      </c>
      <c r="CQ13" s="26">
        <v>0.60477511840321507</v>
      </c>
      <c r="CR13" s="25">
        <f t="shared" si="28"/>
        <v>6.5786675142717623</v>
      </c>
    </row>
    <row r="14" spans="1:96" x14ac:dyDescent="0.2">
      <c r="A14" s="18" t="s">
        <v>292</v>
      </c>
      <c r="B14" s="18" t="s">
        <v>310</v>
      </c>
      <c r="C14" s="18" t="s">
        <v>293</v>
      </c>
      <c r="D14" s="18" t="s">
        <v>293</v>
      </c>
      <c r="E14" s="18" t="s">
        <v>353</v>
      </c>
      <c r="G14" s="18" t="str">
        <f t="shared" si="0"/>
        <v>MIC</v>
      </c>
      <c r="H14" s="18" t="s">
        <v>353</v>
      </c>
      <c r="I14" s="18" t="s">
        <v>353</v>
      </c>
      <c r="J14" s="18" t="s">
        <v>353</v>
      </c>
      <c r="K14" s="18" t="s">
        <v>353</v>
      </c>
      <c r="L14" s="18" t="s">
        <v>353</v>
      </c>
      <c r="N14" s="19"/>
      <c r="U14" s="18" t="b">
        <f t="shared" si="30"/>
        <v>1</v>
      </c>
      <c r="W14" s="18" t="s">
        <v>353</v>
      </c>
      <c r="X14" s="19" t="str">
        <f t="shared" si="1"/>
        <v/>
      </c>
      <c r="Y14" s="18" t="str">
        <f t="shared" si="2"/>
        <v/>
      </c>
      <c r="Z14" s="18" t="str">
        <f t="shared" si="3"/>
        <v/>
      </c>
      <c r="AA14" s="18" t="str">
        <f t="shared" si="4"/>
        <v/>
      </c>
      <c r="AB14" s="18" t="b">
        <f t="shared" ref="AB14:AB21" si="32">IF(AND(S14="",OR(C14="LIC",C14="LMIC",C14="UMIC")),TRUE,FALSE)</f>
        <v>1</v>
      </c>
      <c r="AJ14" s="18" t="b">
        <f t="shared" si="31"/>
        <v>1</v>
      </c>
      <c r="AK14" s="18" t="b">
        <v>1</v>
      </c>
      <c r="AL14" s="20">
        <v>7.0369999999999999</v>
      </c>
      <c r="AM14" s="21">
        <v>6.43084716796875</v>
      </c>
      <c r="AN14" s="21">
        <v>7760</v>
      </c>
      <c r="AO14" s="22">
        <v>2.0999999046325678E-2</v>
      </c>
      <c r="AP14" s="23">
        <v>0</v>
      </c>
      <c r="AQ14" s="21">
        <v>0.1477769932889938</v>
      </c>
      <c r="AR14" s="21">
        <v>0</v>
      </c>
      <c r="AS14" s="24">
        <v>0</v>
      </c>
      <c r="AT14" s="22">
        <v>0.3901</v>
      </c>
      <c r="AU14" s="21">
        <v>3027.1759999999999</v>
      </c>
      <c r="AV14" s="21">
        <f t="shared" si="5"/>
        <v>144151.24464158763</v>
      </c>
      <c r="AW14" s="22">
        <v>0.45245973603439371</v>
      </c>
      <c r="AX14" s="21">
        <v>3511.0875516268952</v>
      </c>
      <c r="AY14" s="21">
        <f t="shared" si="6"/>
        <v>167194.65290838774</v>
      </c>
      <c r="AZ14" s="21">
        <f t="shared" si="7"/>
        <v>21302.237512</v>
      </c>
      <c r="BA14" s="21">
        <f t="shared" si="8"/>
        <v>24707.523100798462</v>
      </c>
      <c r="BB14" s="21">
        <f t="shared" si="9"/>
        <v>3405.2855887984615</v>
      </c>
      <c r="BC14" s="21">
        <v>0</v>
      </c>
      <c r="BD14" s="21">
        <v>0</v>
      </c>
      <c r="BE14" s="21">
        <f t="shared" si="10"/>
        <v>0</v>
      </c>
      <c r="BF14" s="21">
        <f t="shared" si="11"/>
        <v>0</v>
      </c>
      <c r="BH14" s="21">
        <v>0</v>
      </c>
      <c r="BI14" s="20">
        <v>310.40000000000003</v>
      </c>
      <c r="BJ14" s="20">
        <v>312.4768509307944</v>
      </c>
      <c r="BK14" s="20">
        <v>0</v>
      </c>
      <c r="BL14" s="25">
        <f t="shared" si="12"/>
        <v>622.87685093079449</v>
      </c>
      <c r="BM14" s="25">
        <f t="shared" si="13"/>
        <v>2184.2848000000004</v>
      </c>
      <c r="BN14" s="25">
        <f t="shared" si="14"/>
        <v>2198.8996000000002</v>
      </c>
      <c r="BO14" s="25">
        <f t="shared" si="15"/>
        <v>0</v>
      </c>
      <c r="BP14" s="25">
        <f t="shared" si="16"/>
        <v>4383.1844000000001</v>
      </c>
      <c r="BQ14" s="25">
        <v>-1132.6669248826531</v>
      </c>
      <c r="BR14" s="25">
        <v>0</v>
      </c>
      <c r="BS14" s="26">
        <v>0</v>
      </c>
      <c r="BT14" s="25">
        <v>125.0872245315</v>
      </c>
      <c r="BU14" s="25">
        <v>2112842</v>
      </c>
      <c r="BW14" s="20">
        <f t="shared" si="17"/>
        <v>0</v>
      </c>
      <c r="BX14" s="25">
        <v>0</v>
      </c>
      <c r="BY14" s="25">
        <v>0</v>
      </c>
      <c r="BZ14" s="25">
        <f t="shared" si="18"/>
        <v>0</v>
      </c>
      <c r="CA14" s="25">
        <f t="shared" si="19"/>
        <v>0</v>
      </c>
      <c r="CB14" s="25">
        <v>0</v>
      </c>
      <c r="CC14" s="25">
        <f t="shared" si="20"/>
        <v>0</v>
      </c>
      <c r="CD14" s="25">
        <f t="shared" si="21"/>
        <v>0</v>
      </c>
      <c r="CE14" s="25">
        <v>0</v>
      </c>
      <c r="CF14" s="25">
        <f t="shared" si="22"/>
        <v>0</v>
      </c>
      <c r="CG14" s="25">
        <f t="shared" si="23"/>
        <v>0</v>
      </c>
      <c r="CH14" s="25">
        <v>0</v>
      </c>
      <c r="CI14" s="25">
        <f t="shared" si="24"/>
        <v>0</v>
      </c>
      <c r="CJ14" s="25">
        <f t="shared" si="25"/>
        <v>0</v>
      </c>
      <c r="CK14" s="26">
        <v>0.39</v>
      </c>
      <c r="CL14" s="26">
        <v>4.7685093079437267E-2</v>
      </c>
      <c r="CM14" s="26">
        <v>0.14285945715503764</v>
      </c>
      <c r="CN14" s="25">
        <v>0</v>
      </c>
      <c r="CO14" s="25">
        <f t="shared" si="26"/>
        <v>0</v>
      </c>
      <c r="CP14" s="25">
        <f t="shared" si="27"/>
        <v>0</v>
      </c>
      <c r="CQ14" s="26">
        <v>2.8184444054873055</v>
      </c>
      <c r="CR14" s="25">
        <f t="shared" si="28"/>
        <v>0</v>
      </c>
    </row>
    <row r="15" spans="1:96" x14ac:dyDescent="0.2">
      <c r="A15" s="18" t="s">
        <v>46</v>
      </c>
      <c r="B15" s="18" t="s">
        <v>47</v>
      </c>
      <c r="C15" s="18" t="s">
        <v>293</v>
      </c>
      <c r="D15" s="18" t="s">
        <v>293</v>
      </c>
      <c r="E15" s="18" t="s">
        <v>353</v>
      </c>
      <c r="G15" s="18" t="str">
        <f t="shared" si="0"/>
        <v>MIC</v>
      </c>
      <c r="H15" s="18" t="s">
        <v>353</v>
      </c>
      <c r="I15" s="18" t="s">
        <v>353</v>
      </c>
      <c r="J15" s="18" t="s">
        <v>353</v>
      </c>
      <c r="K15" s="18" t="s">
        <v>353</v>
      </c>
      <c r="L15" s="18" t="s">
        <v>353</v>
      </c>
      <c r="N15" s="19"/>
      <c r="U15" s="18" t="b">
        <f t="shared" si="30"/>
        <v>1</v>
      </c>
      <c r="W15" s="18" t="s">
        <v>353</v>
      </c>
      <c r="X15" s="19" t="str">
        <f t="shared" si="1"/>
        <v/>
      </c>
      <c r="Y15" s="18" t="str">
        <f t="shared" si="2"/>
        <v/>
      </c>
      <c r="Z15" s="18" t="str">
        <f t="shared" si="3"/>
        <v/>
      </c>
      <c r="AA15" s="18" t="str">
        <f t="shared" si="4"/>
        <v/>
      </c>
      <c r="AB15" s="18" t="b">
        <f t="shared" si="32"/>
        <v>1</v>
      </c>
      <c r="AC15" s="18" t="b">
        <f t="shared" ref="AC15:AC55" si="33">IF(BD15&gt;0,TRUE,FALSE)</f>
        <v>1</v>
      </c>
      <c r="AD15" s="18" t="b">
        <f t="shared" ref="AD15:AD21" si="34">IF(AND(AC15=TRUE,T15=FALSE),TRUE,FALSE)</f>
        <v>1</v>
      </c>
      <c r="AE15" s="18" t="b">
        <f t="shared" ref="AE15:AE21" si="35">IF(AND(AC15=TRUE,S15=""),TRUE,FALSE)</f>
        <v>1</v>
      </c>
      <c r="AJ15" s="18" t="b">
        <f t="shared" si="31"/>
        <v>1</v>
      </c>
      <c r="AK15" s="18" t="s">
        <v>353</v>
      </c>
      <c r="AL15" s="20">
        <v>3.504</v>
      </c>
      <c r="AM15" s="21">
        <v>3.404781005859375</v>
      </c>
      <c r="AN15" s="21">
        <v>4940</v>
      </c>
      <c r="AO15" s="22">
        <v>1.0000000149011611E-3</v>
      </c>
      <c r="AP15" s="23">
        <v>0</v>
      </c>
      <c r="AQ15" s="21">
        <v>3.5040000522136685E-3</v>
      </c>
      <c r="AR15" s="21">
        <v>0</v>
      </c>
      <c r="AS15" s="24">
        <v>0</v>
      </c>
      <c r="AT15" s="22">
        <v>0.42849999999999999</v>
      </c>
      <c r="AU15" s="21">
        <v>2116.79</v>
      </c>
      <c r="AV15" s="21">
        <f t="shared" si="5"/>
        <v>2116789.9684573719</v>
      </c>
      <c r="AW15" s="22">
        <v>0.50964539058769098</v>
      </c>
      <c r="AX15" s="21">
        <v>2517.6482295031933</v>
      </c>
      <c r="AY15" s="21">
        <f t="shared" si="6"/>
        <v>2517648.1919873119</v>
      </c>
      <c r="AZ15" s="21">
        <f t="shared" si="7"/>
        <v>7417.2321599999996</v>
      </c>
      <c r="BA15" s="21">
        <f t="shared" si="8"/>
        <v>8821.8393961791899</v>
      </c>
      <c r="BB15" s="21">
        <f t="shared" si="9"/>
        <v>1404.6072361791901</v>
      </c>
      <c r="BC15" s="21">
        <v>313.11833333333334</v>
      </c>
      <c r="BD15" s="21">
        <v>312.90333333333336</v>
      </c>
      <c r="BE15" s="21">
        <f t="shared" si="10"/>
        <v>89.298896499238978</v>
      </c>
      <c r="BF15" s="21">
        <f t="shared" si="11"/>
        <v>89298.895168581759</v>
      </c>
      <c r="BG15" s="21">
        <v>1241.9352452724386</v>
      </c>
      <c r="BH15" s="21">
        <v>54.883333333333333</v>
      </c>
      <c r="BI15" s="20">
        <v>197.6</v>
      </c>
      <c r="BJ15" s="20">
        <v>157.78835616438357</v>
      </c>
      <c r="BK15" s="20">
        <v>0</v>
      </c>
      <c r="BL15" s="25">
        <f t="shared" si="12"/>
        <v>355.38835616438359</v>
      </c>
      <c r="BM15" s="25">
        <f t="shared" si="13"/>
        <v>692.3904</v>
      </c>
      <c r="BN15" s="25">
        <f t="shared" si="14"/>
        <v>552.8904</v>
      </c>
      <c r="BO15" s="25">
        <f t="shared" si="15"/>
        <v>0</v>
      </c>
      <c r="BP15" s="25">
        <f t="shared" si="16"/>
        <v>1245.2808</v>
      </c>
      <c r="BQ15" s="25">
        <v>-903.43575858721306</v>
      </c>
      <c r="BR15" s="25">
        <v>52.480974124809741</v>
      </c>
      <c r="BS15" s="26">
        <v>-5.8090432690952092E-2</v>
      </c>
      <c r="BT15" s="25">
        <v>198.84902297400004</v>
      </c>
      <c r="BU15" s="25">
        <v>324941</v>
      </c>
      <c r="BW15" s="20">
        <f t="shared" si="17"/>
        <v>0</v>
      </c>
      <c r="BX15" s="25">
        <v>0</v>
      </c>
      <c r="BY15" s="25">
        <v>34.626672707746003</v>
      </c>
      <c r="BZ15" s="25">
        <f t="shared" si="18"/>
        <v>9.8820412978727177</v>
      </c>
      <c r="CA15" s="25">
        <f t="shared" si="19"/>
        <v>9882.0411506188302</v>
      </c>
      <c r="CB15" s="25">
        <v>30.098910592025774</v>
      </c>
      <c r="CC15" s="25">
        <f t="shared" si="20"/>
        <v>8.5898717442995931</v>
      </c>
      <c r="CD15" s="25">
        <f t="shared" si="21"/>
        <v>8589.871616300532</v>
      </c>
      <c r="CE15" s="25">
        <v>31.491404886561952</v>
      </c>
      <c r="CF15" s="25">
        <f t="shared" si="22"/>
        <v>8.9872730840644834</v>
      </c>
      <c r="CG15" s="25">
        <f t="shared" si="23"/>
        <v>8987.2729501436825</v>
      </c>
      <c r="CH15" s="25">
        <v>10.872851053832729</v>
      </c>
      <c r="CI15" s="25">
        <f t="shared" si="24"/>
        <v>3.1029826066874229</v>
      </c>
      <c r="CJ15" s="25">
        <f t="shared" si="25"/>
        <v>3102.9825604493799</v>
      </c>
      <c r="CK15" s="26"/>
      <c r="CL15" s="26">
        <v>4.6335616438356167E-2</v>
      </c>
      <c r="CM15" s="26">
        <v>0.14609788812785388</v>
      </c>
      <c r="CN15" s="25">
        <v>65.709699999999998</v>
      </c>
      <c r="CO15" s="25">
        <f t="shared" si="26"/>
        <v>18.752768264840181</v>
      </c>
      <c r="CP15" s="25">
        <f t="shared" si="27"/>
        <v>18752.767985402166</v>
      </c>
      <c r="CQ15" s="26">
        <v>3.5421084931925355</v>
      </c>
      <c r="CR15" s="25">
        <f t="shared" si="28"/>
        <v>21.574895648859734</v>
      </c>
    </row>
    <row r="16" spans="1:96" x14ac:dyDescent="0.2">
      <c r="A16" s="18" t="s">
        <v>36</v>
      </c>
      <c r="B16" s="18" t="s">
        <v>37</v>
      </c>
      <c r="C16" s="18" t="s">
        <v>293</v>
      </c>
      <c r="D16" s="18" t="s">
        <v>293</v>
      </c>
      <c r="E16" s="18" t="s">
        <v>353</v>
      </c>
      <c r="G16" s="18" t="str">
        <f t="shared" si="0"/>
        <v>MIC</v>
      </c>
      <c r="H16" s="18" t="s">
        <v>353</v>
      </c>
      <c r="I16" s="18" t="s">
        <v>353</v>
      </c>
      <c r="J16" s="18" t="s">
        <v>353</v>
      </c>
      <c r="K16" s="18" t="s">
        <v>353</v>
      </c>
      <c r="L16" s="18" t="s">
        <v>353</v>
      </c>
      <c r="N16" s="19"/>
      <c r="U16" s="18" t="b">
        <f t="shared" si="30"/>
        <v>1</v>
      </c>
      <c r="W16" s="18" t="s">
        <v>353</v>
      </c>
      <c r="X16" s="19" t="str">
        <f t="shared" si="1"/>
        <v/>
      </c>
      <c r="Y16" s="18" t="str">
        <f t="shared" si="2"/>
        <v/>
      </c>
      <c r="Z16" s="18" t="str">
        <f t="shared" si="3"/>
        <v/>
      </c>
      <c r="AA16" s="18" t="str">
        <f t="shared" si="4"/>
        <v/>
      </c>
      <c r="AB16" s="18" t="b">
        <f t="shared" si="32"/>
        <v>1</v>
      </c>
      <c r="AC16" s="18" t="b">
        <f t="shared" si="33"/>
        <v>1</v>
      </c>
      <c r="AD16" s="18" t="b">
        <f t="shared" si="34"/>
        <v>1</v>
      </c>
      <c r="AE16" s="18" t="b">
        <f t="shared" si="35"/>
        <v>1</v>
      </c>
      <c r="AJ16" s="18" t="b">
        <f t="shared" si="31"/>
        <v>1</v>
      </c>
      <c r="AK16" s="18" t="s">
        <v>353</v>
      </c>
      <c r="AL16" s="20">
        <v>9.452</v>
      </c>
      <c r="AM16" s="21">
        <v>9.1631181640624995</v>
      </c>
      <c r="AN16" s="21">
        <v>5280</v>
      </c>
      <c r="AO16" s="22">
        <v>0</v>
      </c>
      <c r="AP16" s="23">
        <v>0</v>
      </c>
      <c r="AQ16" s="21">
        <v>0</v>
      </c>
      <c r="AR16" s="21">
        <v>0</v>
      </c>
      <c r="AS16" s="24">
        <v>0</v>
      </c>
      <c r="AT16" s="22">
        <v>0.41810000000000003</v>
      </c>
      <c r="AU16" s="21">
        <v>2207.5680000000002</v>
      </c>
      <c r="AV16" s="21" t="e">
        <f t="shared" si="5"/>
        <v>#DIV/0!</v>
      </c>
      <c r="AW16" s="22">
        <v>0.48818181818181822</v>
      </c>
      <c r="AX16" s="21">
        <v>2577.6000000000004</v>
      </c>
      <c r="AY16" s="21" t="e">
        <f t="shared" si="6"/>
        <v>#DIV/0!</v>
      </c>
      <c r="AZ16" s="21">
        <f t="shared" si="7"/>
        <v>20865.932736000002</v>
      </c>
      <c r="BA16" s="21">
        <f t="shared" si="8"/>
        <v>24363.475200000001</v>
      </c>
      <c r="BB16" s="21">
        <f t="shared" si="9"/>
        <v>3497.5424640000006</v>
      </c>
      <c r="BC16" s="21">
        <v>91.694999999999993</v>
      </c>
      <c r="BD16" s="21">
        <v>78.25</v>
      </c>
      <c r="BE16" s="21">
        <f t="shared" si="10"/>
        <v>8.2786711807024975</v>
      </c>
      <c r="BF16" s="21" t="e">
        <f t="shared" si="11"/>
        <v>#DIV/0!</v>
      </c>
      <c r="BH16" s="21">
        <v>0.21999999999999997</v>
      </c>
      <c r="BI16" s="20">
        <v>211.20000000000002</v>
      </c>
      <c r="BJ16" s="20">
        <v>191.53427316969959</v>
      </c>
      <c r="BK16" s="20">
        <v>0</v>
      </c>
      <c r="BL16" s="25">
        <f t="shared" si="12"/>
        <v>402.73427316969958</v>
      </c>
      <c r="BM16" s="25">
        <f t="shared" si="13"/>
        <v>1996.2624000000001</v>
      </c>
      <c r="BN16" s="25">
        <f t="shared" si="14"/>
        <v>1810.3819500000004</v>
      </c>
      <c r="BO16" s="25">
        <f t="shared" si="15"/>
        <v>0</v>
      </c>
      <c r="BP16" s="25">
        <f t="shared" si="16"/>
        <v>3806.6443500000005</v>
      </c>
      <c r="BQ16" s="25">
        <v>-886.0657268303006</v>
      </c>
      <c r="BR16" s="25">
        <v>4.1509733389758781</v>
      </c>
      <c r="BS16" s="26">
        <v>-4.6847239581481667E-3</v>
      </c>
      <c r="BT16" s="25">
        <v>181.8292512708</v>
      </c>
      <c r="BU16" s="25">
        <v>1936136</v>
      </c>
      <c r="BW16" s="20">
        <f t="shared" si="17"/>
        <v>0</v>
      </c>
      <c r="BX16" s="25">
        <v>0</v>
      </c>
      <c r="BY16" s="25">
        <v>29.23663075580615</v>
      </c>
      <c r="BZ16" s="25">
        <f t="shared" si="18"/>
        <v>3.093168721519906</v>
      </c>
      <c r="CA16" s="25" t="e">
        <f t="shared" si="19"/>
        <v>#DIV/0!</v>
      </c>
      <c r="CB16" s="25">
        <v>9.722859444220699</v>
      </c>
      <c r="CC16" s="25">
        <f t="shared" si="20"/>
        <v>1.0286563102222492</v>
      </c>
      <c r="CD16" s="25" t="e">
        <f t="shared" si="21"/>
        <v>#DIV/0!</v>
      </c>
      <c r="CE16" s="25">
        <v>0.11442139884548261</v>
      </c>
      <c r="CF16" s="25">
        <f t="shared" si="22"/>
        <v>1.210552251856566E-2</v>
      </c>
      <c r="CG16" s="25" t="e">
        <f t="shared" si="23"/>
        <v>#DIV/0!</v>
      </c>
      <c r="CH16" s="25">
        <v>2.0173053429990597</v>
      </c>
      <c r="CI16" s="25">
        <f t="shared" si="24"/>
        <v>0.21342629528132245</v>
      </c>
      <c r="CJ16" s="25" t="e">
        <f t="shared" si="25"/>
        <v>#DIV/0!</v>
      </c>
      <c r="CK16" s="26">
        <v>0.19</v>
      </c>
      <c r="CL16" s="26">
        <v>6.0927316969953446E-2</v>
      </c>
      <c r="CM16" s="26">
        <v>0.16193588658484978</v>
      </c>
      <c r="CN16" s="25">
        <v>16.432500000000001</v>
      </c>
      <c r="CO16" s="25">
        <f t="shared" si="26"/>
        <v>1.7385209479475245</v>
      </c>
      <c r="CP16" s="25" t="e">
        <f t="shared" si="27"/>
        <v>#DIV/0!</v>
      </c>
      <c r="CQ16" s="26">
        <v>3.2001249604523729</v>
      </c>
      <c r="CR16" s="25">
        <f t="shared" si="28"/>
        <v>4.3352513270234772</v>
      </c>
    </row>
    <row r="17" spans="1:96" x14ac:dyDescent="0.2">
      <c r="A17" s="18" t="s">
        <v>38</v>
      </c>
      <c r="B17" s="18" t="s">
        <v>39</v>
      </c>
      <c r="C17" s="18" t="s">
        <v>293</v>
      </c>
      <c r="D17" s="18" t="s">
        <v>293</v>
      </c>
      <c r="E17" s="18" t="s">
        <v>353</v>
      </c>
      <c r="G17" s="18" t="str">
        <f t="shared" si="0"/>
        <v>MIC</v>
      </c>
      <c r="I17" s="18" t="s">
        <v>353</v>
      </c>
      <c r="J17" s="18" t="s">
        <v>353</v>
      </c>
      <c r="K17" s="18" t="s">
        <v>353</v>
      </c>
      <c r="L17" s="18" t="s">
        <v>353</v>
      </c>
      <c r="N17" s="19"/>
      <c r="U17" s="18" t="b">
        <f t="shared" si="30"/>
        <v>1</v>
      </c>
      <c r="W17" s="18" t="b">
        <v>1</v>
      </c>
      <c r="X17" s="19" t="str">
        <f t="shared" si="1"/>
        <v/>
      </c>
      <c r="Y17" s="18" t="b">
        <f t="shared" si="2"/>
        <v>1</v>
      </c>
      <c r="Z17" s="18" t="str">
        <f t="shared" si="3"/>
        <v/>
      </c>
      <c r="AA17" s="18" t="b">
        <f t="shared" si="4"/>
        <v>1</v>
      </c>
      <c r="AB17" s="18" t="b">
        <f t="shared" si="32"/>
        <v>1</v>
      </c>
      <c r="AC17" s="18" t="b">
        <f t="shared" si="33"/>
        <v>1</v>
      </c>
      <c r="AD17" s="18" t="b">
        <f t="shared" si="34"/>
        <v>1</v>
      </c>
      <c r="AE17" s="18" t="b">
        <f t="shared" si="35"/>
        <v>1</v>
      </c>
      <c r="AH17" s="18" t="b">
        <f>IF(AND(W17=TRUE,T17=FALSE),TRUE,FALSE)</f>
        <v>1</v>
      </c>
      <c r="AI17" s="18" t="b">
        <f>IF(AND(W17=TRUE,S17=""),TRUE,FALSE)</f>
        <v>1</v>
      </c>
      <c r="AJ17" s="18" t="b">
        <f t="shared" si="31"/>
        <v>1</v>
      </c>
      <c r="AK17" s="18" t="s">
        <v>353</v>
      </c>
      <c r="AL17" s="20">
        <v>0.38200000000000001</v>
      </c>
      <c r="AM17" s="21">
        <v>0.47270199584960937</v>
      </c>
      <c r="AN17" s="21">
        <v>4390</v>
      </c>
      <c r="AO17" s="22">
        <v>0.12600000381469731</v>
      </c>
      <c r="AP17" s="23">
        <v>0.14000000000000001</v>
      </c>
      <c r="AQ17" s="21">
        <v>4.8132001457214371E-2</v>
      </c>
      <c r="AR17" s="21">
        <v>5.3480000000000007E-2</v>
      </c>
      <c r="AS17" s="24">
        <v>6.6178276062011723E-2</v>
      </c>
      <c r="AT17" s="22">
        <v>0.27600000000000002</v>
      </c>
      <c r="AU17" s="21">
        <v>1211.6400000000001</v>
      </c>
      <c r="AV17" s="21">
        <f t="shared" si="5"/>
        <v>9616.1901850567083</v>
      </c>
      <c r="AW17" s="22">
        <v>0.32859983274923232</v>
      </c>
      <c r="AX17" s="21">
        <v>1442.5532657691299</v>
      </c>
      <c r="AY17" s="21">
        <f t="shared" si="6"/>
        <v>11448.83509599436</v>
      </c>
      <c r="AZ17" s="21">
        <f t="shared" si="7"/>
        <v>462.84648000000004</v>
      </c>
      <c r="BA17" s="21">
        <f t="shared" si="8"/>
        <v>551.05534752380754</v>
      </c>
      <c r="BB17" s="21">
        <f t="shared" si="9"/>
        <v>88.208867523807584</v>
      </c>
      <c r="BC17" s="21">
        <v>37.850333333333332</v>
      </c>
      <c r="BD17" s="21">
        <v>32.796666666666667</v>
      </c>
      <c r="BE17" s="21">
        <f t="shared" si="10"/>
        <v>85.855148342059337</v>
      </c>
      <c r="BF17" s="21">
        <f t="shared" si="11"/>
        <v>681.39004557748069</v>
      </c>
      <c r="BG17" s="21">
        <v>2632.2013021437974</v>
      </c>
      <c r="BH17" s="21">
        <v>0.79</v>
      </c>
      <c r="BI17" s="20">
        <v>175.6</v>
      </c>
      <c r="BJ17" s="20">
        <v>118.30782722513089</v>
      </c>
      <c r="BK17" s="20">
        <v>91.517963505091345</v>
      </c>
      <c r="BL17" s="25">
        <f t="shared" si="12"/>
        <v>385.42579073022222</v>
      </c>
      <c r="BM17" s="25">
        <f t="shared" si="13"/>
        <v>67.0792</v>
      </c>
      <c r="BN17" s="25">
        <f t="shared" si="14"/>
        <v>45.19359</v>
      </c>
      <c r="BO17" s="25">
        <f t="shared" si="15"/>
        <v>34.959862058944893</v>
      </c>
      <c r="BP17" s="25">
        <f t="shared" si="16"/>
        <v>147.23265205894489</v>
      </c>
      <c r="BQ17" s="25">
        <v>-335.85084215434273</v>
      </c>
      <c r="BR17" s="25">
        <v>43.961605584642236</v>
      </c>
      <c r="BS17" s="26">
        <v>-0.13089621959155118</v>
      </c>
      <c r="BU17" s="25">
        <v>12711</v>
      </c>
      <c r="BV17" s="25">
        <v>0.10088094932674377</v>
      </c>
      <c r="BW17" s="20">
        <f t="shared" si="17"/>
        <v>0</v>
      </c>
      <c r="BX17" s="25">
        <v>0</v>
      </c>
      <c r="BY17" s="25">
        <v>1.2501943213854207</v>
      </c>
      <c r="BZ17" s="25">
        <f t="shared" si="18"/>
        <v>3.2727600036267557</v>
      </c>
      <c r="CA17" s="25">
        <f t="shared" si="19"/>
        <v>25.974284956688258</v>
      </c>
      <c r="CB17" s="25">
        <v>3.0458444086454559</v>
      </c>
      <c r="CC17" s="25">
        <f t="shared" si="20"/>
        <v>7.973414682317947</v>
      </c>
      <c r="CD17" s="25">
        <f t="shared" si="21"/>
        <v>63.281066991427231</v>
      </c>
      <c r="CE17" s="25">
        <v>6.1362599006578061E-2</v>
      </c>
      <c r="CF17" s="25">
        <f t="shared" si="22"/>
        <v>0.16063507593345042</v>
      </c>
      <c r="CG17" s="25">
        <f t="shared" si="23"/>
        <v>1.2748815164298677</v>
      </c>
      <c r="CH17" s="25">
        <v>0.71820512820512827</v>
      </c>
      <c r="CI17" s="25">
        <f t="shared" si="24"/>
        <v>1.8801181366626394</v>
      </c>
      <c r="CJ17" s="25">
        <f t="shared" si="25"/>
        <v>14.921572061439354</v>
      </c>
      <c r="CK17" s="26"/>
      <c r="CL17" s="26">
        <v>0.10328272251308901</v>
      </c>
      <c r="CM17" s="26">
        <v>0.30524607329842929</v>
      </c>
      <c r="CN17" s="25">
        <v>6.8872999999999998</v>
      </c>
      <c r="CO17" s="25">
        <f t="shared" si="26"/>
        <v>18.02958115183246</v>
      </c>
      <c r="CP17" s="25">
        <f t="shared" si="27"/>
        <v>143.09190957127092</v>
      </c>
      <c r="CQ17" s="26">
        <v>1.8713761513417262</v>
      </c>
      <c r="CR17" s="25">
        <f t="shared" si="28"/>
        <v>13.126292822607342</v>
      </c>
    </row>
    <row r="18" spans="1:96" x14ac:dyDescent="0.2">
      <c r="A18" s="18" t="s">
        <v>44</v>
      </c>
      <c r="B18" s="18" t="s">
        <v>45</v>
      </c>
      <c r="C18" s="18" t="s">
        <v>294</v>
      </c>
      <c r="D18" s="18" t="s">
        <v>344</v>
      </c>
      <c r="E18" s="18" t="s">
        <v>321</v>
      </c>
      <c r="G18" s="18" t="str">
        <f t="shared" si="0"/>
        <v>MIC</v>
      </c>
      <c r="H18" s="18" t="s">
        <v>353</v>
      </c>
      <c r="I18" s="18" t="s">
        <v>353</v>
      </c>
      <c r="J18" s="18" t="s">
        <v>353</v>
      </c>
      <c r="K18" s="18" t="s">
        <v>353</v>
      </c>
      <c r="L18" s="18" t="s">
        <v>353</v>
      </c>
      <c r="N18" s="19"/>
      <c r="U18" s="18" t="b">
        <f t="shared" si="30"/>
        <v>1</v>
      </c>
      <c r="W18" s="18" t="s">
        <v>353</v>
      </c>
      <c r="X18" s="19" t="str">
        <f t="shared" si="1"/>
        <v/>
      </c>
      <c r="Y18" s="18" t="str">
        <f t="shared" si="2"/>
        <v/>
      </c>
      <c r="Z18" s="18" t="str">
        <f t="shared" si="3"/>
        <v/>
      </c>
      <c r="AA18" s="18" t="str">
        <f t="shared" si="4"/>
        <v/>
      </c>
      <c r="AB18" s="18" t="b">
        <f t="shared" si="32"/>
        <v>1</v>
      </c>
      <c r="AC18" s="18" t="b">
        <f t="shared" si="33"/>
        <v>1</v>
      </c>
      <c r="AD18" s="18" t="b">
        <f t="shared" si="34"/>
        <v>1</v>
      </c>
      <c r="AE18" s="18" t="b">
        <f t="shared" si="35"/>
        <v>1</v>
      </c>
      <c r="AJ18" s="18" t="b">
        <f t="shared" si="31"/>
        <v>1</v>
      </c>
      <c r="AK18" s="18" t="s">
        <v>353</v>
      </c>
      <c r="AL18" s="20">
        <v>11.215999999999999</v>
      </c>
      <c r="AM18" s="21">
        <v>13.158072265625</v>
      </c>
      <c r="AN18" s="21">
        <v>3130</v>
      </c>
      <c r="AO18" s="22">
        <v>7.0000000000000007E-2</v>
      </c>
      <c r="AP18" s="23">
        <v>2.2999999523162843E-2</v>
      </c>
      <c r="AQ18" s="21">
        <v>0.78512000000000004</v>
      </c>
      <c r="AR18" s="21">
        <v>0.25796799465179443</v>
      </c>
      <c r="AS18" s="24">
        <v>0.30263565063476561</v>
      </c>
      <c r="AT18" s="22">
        <v>0.373</v>
      </c>
      <c r="AU18" s="21">
        <v>1167.49</v>
      </c>
      <c r="AV18" s="21">
        <f t="shared" si="5"/>
        <v>16678.428571428569</v>
      </c>
      <c r="AW18" s="22">
        <v>0.373</v>
      </c>
      <c r="AX18" s="21">
        <v>1167.49</v>
      </c>
      <c r="AY18" s="21">
        <f t="shared" si="6"/>
        <v>16678.428571428569</v>
      </c>
      <c r="AZ18" s="21">
        <f t="shared" si="7"/>
        <v>13094.56784</v>
      </c>
      <c r="BA18" s="21">
        <f t="shared" si="8"/>
        <v>13094.567839999998</v>
      </c>
      <c r="BB18" s="21">
        <f t="shared" si="9"/>
        <v>0</v>
      </c>
      <c r="BC18" s="21">
        <v>580.42600000000004</v>
      </c>
      <c r="BD18" s="21">
        <v>738.43</v>
      </c>
      <c r="BE18" s="21">
        <f t="shared" si="10"/>
        <v>65.837196861626254</v>
      </c>
      <c r="BF18" s="21">
        <f t="shared" si="11"/>
        <v>940.53138373751779</v>
      </c>
      <c r="BG18" s="21">
        <v>2984.6704331283267</v>
      </c>
      <c r="BH18" s="21">
        <v>112.98666666666668</v>
      </c>
      <c r="BI18" s="20">
        <v>125.2</v>
      </c>
      <c r="BJ18" s="20">
        <v>111.05702835235378</v>
      </c>
      <c r="BK18" s="20">
        <v>52.144958627102227</v>
      </c>
      <c r="BL18" s="25">
        <f t="shared" si="12"/>
        <v>288.40198697945601</v>
      </c>
      <c r="BM18" s="25">
        <f t="shared" si="13"/>
        <v>1404.2431999999999</v>
      </c>
      <c r="BN18" s="25">
        <f t="shared" si="14"/>
        <v>1245.61563</v>
      </c>
      <c r="BO18" s="25">
        <f t="shared" si="15"/>
        <v>584.85785596157859</v>
      </c>
      <c r="BP18" s="25">
        <f t="shared" si="16"/>
        <v>3234.7166859615786</v>
      </c>
      <c r="BQ18" s="25">
        <v>-295.34301302054399</v>
      </c>
      <c r="BR18" s="25">
        <v>37.955450546837852</v>
      </c>
      <c r="BS18" s="26">
        <v>-0.1285131148309836</v>
      </c>
      <c r="BT18" s="25">
        <v>57.525358051350004</v>
      </c>
      <c r="BU18" s="25">
        <v>3991365</v>
      </c>
      <c r="BV18" s="25">
        <v>57.019499999999994</v>
      </c>
      <c r="BW18" s="20">
        <f t="shared" si="17"/>
        <v>0</v>
      </c>
      <c r="BX18" s="25">
        <v>0</v>
      </c>
      <c r="BY18" s="25">
        <v>35.968815948449461</v>
      </c>
      <c r="BZ18" s="25">
        <f t="shared" si="18"/>
        <v>3.2069201095265214</v>
      </c>
      <c r="CA18" s="25">
        <f t="shared" si="19"/>
        <v>45.813144421807444</v>
      </c>
      <c r="CB18" s="25">
        <v>46.004306953953552</v>
      </c>
      <c r="CC18" s="25">
        <f t="shared" si="20"/>
        <v>4.1016678810586269</v>
      </c>
      <c r="CD18" s="25">
        <f t="shared" si="21"/>
        <v>58.595255443694661</v>
      </c>
      <c r="CE18" s="25">
        <v>18.148714592562762</v>
      </c>
      <c r="CF18" s="25">
        <f t="shared" si="22"/>
        <v>1.6181093609631565</v>
      </c>
      <c r="CG18" s="25">
        <f t="shared" si="23"/>
        <v>23.115848013759376</v>
      </c>
      <c r="CH18" s="25">
        <v>24.049298563565578</v>
      </c>
      <c r="CI18" s="25">
        <f t="shared" si="24"/>
        <v>2.1441956636559896</v>
      </c>
      <c r="CJ18" s="25">
        <f t="shared" si="25"/>
        <v>30.631366623656991</v>
      </c>
      <c r="CK18" s="26">
        <v>0.54</v>
      </c>
      <c r="CL18" s="26">
        <v>0.10570283523537803</v>
      </c>
      <c r="CM18" s="26">
        <v>0.31024037089871614</v>
      </c>
      <c r="CN18" s="25">
        <v>155.07029999999997</v>
      </c>
      <c r="CO18" s="25">
        <f t="shared" si="26"/>
        <v>13.825811340941511</v>
      </c>
      <c r="CP18" s="25">
        <f t="shared" si="27"/>
        <v>197.51159058487872</v>
      </c>
      <c r="CQ18" s="26">
        <v>2.0240671921639093</v>
      </c>
      <c r="CR18" s="25">
        <f t="shared" si="28"/>
        <v>9.4527836542411379</v>
      </c>
    </row>
    <row r="19" spans="1:96" x14ac:dyDescent="0.2">
      <c r="A19" s="18" t="s">
        <v>50</v>
      </c>
      <c r="B19" s="18" t="s">
        <v>51</v>
      </c>
      <c r="C19" s="18" t="s">
        <v>293</v>
      </c>
      <c r="D19" s="18" t="s">
        <v>293</v>
      </c>
      <c r="E19" s="18" t="s">
        <v>353</v>
      </c>
      <c r="G19" s="18" t="str">
        <f t="shared" si="0"/>
        <v>MIC</v>
      </c>
      <c r="H19" s="18" t="s">
        <v>353</v>
      </c>
      <c r="I19" s="18" t="s">
        <v>353</v>
      </c>
      <c r="J19" s="18" t="s">
        <v>353</v>
      </c>
      <c r="K19" s="18" t="s">
        <v>353</v>
      </c>
      <c r="L19" s="18" t="s">
        <v>353</v>
      </c>
      <c r="N19" s="19"/>
      <c r="U19" s="18" t="b">
        <f t="shared" si="30"/>
        <v>1</v>
      </c>
      <c r="W19" s="18" t="s">
        <v>353</v>
      </c>
      <c r="X19" s="19" t="str">
        <f t="shared" si="1"/>
        <v/>
      </c>
      <c r="Y19" s="18" t="str">
        <f t="shared" si="2"/>
        <v/>
      </c>
      <c r="Z19" s="18" t="str">
        <f t="shared" si="3"/>
        <v/>
      </c>
      <c r="AA19" s="18" t="str">
        <f t="shared" si="4"/>
        <v/>
      </c>
      <c r="AB19" s="18" t="b">
        <f t="shared" si="32"/>
        <v>1</v>
      </c>
      <c r="AC19" s="18" t="b">
        <f t="shared" si="33"/>
        <v>1</v>
      </c>
      <c r="AD19" s="18" t="b">
        <f t="shared" si="34"/>
        <v>1</v>
      </c>
      <c r="AE19" s="18" t="b">
        <f t="shared" si="35"/>
        <v>1</v>
      </c>
      <c r="AJ19" s="18" t="b">
        <f t="shared" si="31"/>
        <v>1</v>
      </c>
      <c r="AK19" s="18" t="s">
        <v>353</v>
      </c>
      <c r="AL19" s="20">
        <v>210.86799999999999</v>
      </c>
      <c r="AM19" s="21">
        <v>225.47221875</v>
      </c>
      <c r="AN19" s="21">
        <v>8580</v>
      </c>
      <c r="AO19" s="22">
        <v>3.7999999523162839E-2</v>
      </c>
      <c r="AP19" s="23">
        <v>1.399999976158142E-2</v>
      </c>
      <c r="AQ19" s="21">
        <v>8.0129838994503011</v>
      </c>
      <c r="AR19" s="21">
        <v>2.9521519497251507</v>
      </c>
      <c r="AS19" s="24">
        <v>3.1566110839843748</v>
      </c>
      <c r="AT19" s="22">
        <v>0.3599</v>
      </c>
      <c r="AU19" s="21">
        <v>3087.942</v>
      </c>
      <c r="AV19" s="21">
        <f t="shared" si="5"/>
        <v>81261.63259864648</v>
      </c>
      <c r="AW19" s="22">
        <v>0.3599</v>
      </c>
      <c r="AX19" s="21">
        <v>3087.942</v>
      </c>
      <c r="AY19" s="21">
        <f t="shared" si="6"/>
        <v>81261.63259864648</v>
      </c>
      <c r="AZ19" s="21">
        <f t="shared" si="7"/>
        <v>651148.15365600004</v>
      </c>
      <c r="BA19" s="21">
        <f t="shared" si="8"/>
        <v>651148.15365599992</v>
      </c>
      <c r="BB19" s="21">
        <f t="shared" si="9"/>
        <v>0</v>
      </c>
      <c r="BC19" s="21">
        <v>787.84099999999989</v>
      </c>
      <c r="BD19" s="21">
        <v>437.53</v>
      </c>
      <c r="BE19" s="21">
        <f t="shared" si="10"/>
        <v>2.0748999374015971</v>
      </c>
      <c r="BF19" s="21">
        <f t="shared" si="11"/>
        <v>54.602630616793697</v>
      </c>
      <c r="BG19" s="21">
        <v>2391.7876630820442</v>
      </c>
      <c r="BH19" s="21">
        <v>3.0633333333333339</v>
      </c>
      <c r="BI19" s="20">
        <v>343.2</v>
      </c>
      <c r="BJ19" s="20">
        <v>312.70541893506839</v>
      </c>
      <c r="BK19" s="20">
        <v>98.906791823124337</v>
      </c>
      <c r="BL19" s="25">
        <f t="shared" si="12"/>
        <v>754.81221075819269</v>
      </c>
      <c r="BM19" s="25">
        <f t="shared" si="13"/>
        <v>72369.897599999997</v>
      </c>
      <c r="BN19" s="25">
        <f t="shared" si="14"/>
        <v>65939.566279999999</v>
      </c>
      <c r="BO19" s="25">
        <f t="shared" si="15"/>
        <v>20856.277378158582</v>
      </c>
      <c r="BP19" s="25">
        <f t="shared" si="16"/>
        <v>159165.74125815858</v>
      </c>
      <c r="BQ19" s="25">
        <v>-789.15878924180731</v>
      </c>
      <c r="BR19" s="25">
        <v>1.0447135964995478</v>
      </c>
      <c r="BS19" s="26">
        <v>-1.3238319217140919E-3</v>
      </c>
      <c r="BT19" s="25">
        <v>188.3693411838</v>
      </c>
      <c r="BU19" s="25">
        <v>45921204</v>
      </c>
      <c r="BV19" s="25">
        <v>1208.452752006189</v>
      </c>
      <c r="BW19" s="20">
        <f t="shared" si="17"/>
        <v>0</v>
      </c>
      <c r="BX19" s="25">
        <v>0</v>
      </c>
      <c r="BY19" s="25">
        <v>99.069541884816758</v>
      </c>
      <c r="BZ19" s="25">
        <f t="shared" si="18"/>
        <v>0.46981780964782122</v>
      </c>
      <c r="CA19" s="25">
        <f t="shared" si="19"/>
        <v>12.363626724822575</v>
      </c>
      <c r="CB19" s="25">
        <v>9.284815411464626</v>
      </c>
      <c r="CC19" s="25">
        <f t="shared" si="20"/>
        <v>4.4031410225660726E-2</v>
      </c>
      <c r="CD19" s="25">
        <f t="shared" si="21"/>
        <v>1.1587213362679505</v>
      </c>
      <c r="CE19" s="25">
        <v>1.8994438850852464</v>
      </c>
      <c r="CF19" s="25">
        <f t="shared" si="22"/>
        <v>9.0077388939300718E-3</v>
      </c>
      <c r="CG19" s="25">
        <f t="shared" si="23"/>
        <v>0.23704576334111319</v>
      </c>
      <c r="CH19" s="25">
        <v>9.2964814069002539</v>
      </c>
      <c r="CI19" s="25">
        <f t="shared" si="24"/>
        <v>4.4086733913634379E-2</v>
      </c>
      <c r="CJ19" s="25">
        <f t="shared" si="25"/>
        <v>1.1601772228118419</v>
      </c>
      <c r="CK19" s="26">
        <v>0.47</v>
      </c>
      <c r="CL19" s="26">
        <v>7.0541893506838399E-2</v>
      </c>
      <c r="CM19" s="26">
        <v>0.21986572642601057</v>
      </c>
      <c r="CN19" s="25">
        <v>91.881299999999996</v>
      </c>
      <c r="CO19" s="25">
        <f t="shared" si="26"/>
        <v>0.43572898685433542</v>
      </c>
      <c r="CP19" s="25">
        <f t="shared" si="27"/>
        <v>11.466552429526677</v>
      </c>
      <c r="CQ19" s="26">
        <v>2.0455034748962446</v>
      </c>
      <c r="CR19" s="25">
        <f t="shared" si="28"/>
        <v>0.55793595378711636</v>
      </c>
    </row>
    <row r="20" spans="1:96" x14ac:dyDescent="0.2">
      <c r="A20" s="18" t="s">
        <v>42</v>
      </c>
      <c r="B20" s="18" t="s">
        <v>43</v>
      </c>
      <c r="C20" s="18" t="s">
        <v>294</v>
      </c>
      <c r="D20" s="18" t="s">
        <v>344</v>
      </c>
      <c r="E20" s="18" t="s">
        <v>320</v>
      </c>
      <c r="G20" s="18" t="str">
        <f t="shared" si="0"/>
        <v>MIC</v>
      </c>
      <c r="H20" s="18" t="b">
        <v>1</v>
      </c>
      <c r="I20" s="18" t="s">
        <v>353</v>
      </c>
      <c r="J20" s="18" t="s">
        <v>353</v>
      </c>
      <c r="K20" s="18" t="s">
        <v>353</v>
      </c>
      <c r="L20" s="18" t="s">
        <v>353</v>
      </c>
      <c r="N20" s="19"/>
      <c r="U20" s="18" t="b">
        <f t="shared" si="30"/>
        <v>1</v>
      </c>
      <c r="W20" s="18" t="s">
        <v>353</v>
      </c>
      <c r="X20" s="19" t="str">
        <f t="shared" si="1"/>
        <v/>
      </c>
      <c r="Y20" s="18" t="str">
        <f t="shared" si="2"/>
        <v/>
      </c>
      <c r="Z20" s="18" t="str">
        <f t="shared" si="3"/>
        <v/>
      </c>
      <c r="AA20" s="18" t="str">
        <f t="shared" si="4"/>
        <v/>
      </c>
      <c r="AB20" s="18" t="b">
        <f t="shared" si="32"/>
        <v>1</v>
      </c>
      <c r="AC20" s="18" t="b">
        <f t="shared" si="33"/>
        <v>1</v>
      </c>
      <c r="AD20" s="18" t="b">
        <f t="shared" si="34"/>
        <v>1</v>
      </c>
      <c r="AE20" s="18" t="b">
        <f t="shared" si="35"/>
        <v>1</v>
      </c>
      <c r="AJ20" s="18" t="b">
        <f t="shared" si="31"/>
        <v>1</v>
      </c>
      <c r="AK20" s="18" t="s">
        <v>353</v>
      </c>
      <c r="AL20" s="20">
        <v>0.81699999999999995</v>
      </c>
      <c r="AM20" s="21">
        <v>0.91369702148437504</v>
      </c>
      <c r="AN20" s="21">
        <v>2720</v>
      </c>
      <c r="AO20" s="22">
        <v>3.0000001192092901E-3</v>
      </c>
      <c r="AP20" s="23">
        <v>0</v>
      </c>
      <c r="AQ20" s="21">
        <v>2.4510000973939896E-3</v>
      </c>
      <c r="AR20" s="21">
        <v>0</v>
      </c>
      <c r="AS20" s="24">
        <v>0</v>
      </c>
      <c r="AT20" s="22">
        <v>0.20619999999999999</v>
      </c>
      <c r="AU20" s="21">
        <v>560.86400000000003</v>
      </c>
      <c r="AV20" s="21">
        <f t="shared" si="5"/>
        <v>186954.65923775596</v>
      </c>
      <c r="AW20" s="22">
        <v>0.23686164306400243</v>
      </c>
      <c r="AX20" s="21">
        <v>644.26366913408663</v>
      </c>
      <c r="AY20" s="21">
        <f t="shared" si="6"/>
        <v>214754.54784444981</v>
      </c>
      <c r="AZ20" s="21">
        <f t="shared" si="7"/>
        <v>458.225888</v>
      </c>
      <c r="BA20" s="21">
        <f t="shared" si="8"/>
        <v>526.36341768254874</v>
      </c>
      <c r="BB20" s="21">
        <f t="shared" si="9"/>
        <v>68.13752968254876</v>
      </c>
      <c r="BC20" s="21">
        <v>93.62166666666667</v>
      </c>
      <c r="BD20" s="21">
        <v>77.933333333333337</v>
      </c>
      <c r="BE20" s="21">
        <f t="shared" si="10"/>
        <v>95.389636882904952</v>
      </c>
      <c r="BF20" s="21">
        <f t="shared" si="11"/>
        <v>31796.544364153822</v>
      </c>
      <c r="BG20" s="21">
        <v>373.80945874902335</v>
      </c>
      <c r="BH20" s="21">
        <v>3.7566666666666664</v>
      </c>
      <c r="BI20" s="20">
        <v>108.8</v>
      </c>
      <c r="BJ20" s="20">
        <v>110.86538555691554</v>
      </c>
      <c r="BK20" s="20">
        <v>0</v>
      </c>
      <c r="BL20" s="25">
        <f t="shared" si="12"/>
        <v>219.66538555691554</v>
      </c>
      <c r="BM20" s="25">
        <f t="shared" si="13"/>
        <v>88.889599999999987</v>
      </c>
      <c r="BN20" s="25">
        <f t="shared" si="14"/>
        <v>90.57701999999999</v>
      </c>
      <c r="BO20" s="25">
        <f t="shared" si="15"/>
        <v>0</v>
      </c>
      <c r="BP20" s="25">
        <f t="shared" si="16"/>
        <v>179.46661999999998</v>
      </c>
      <c r="BQ20" s="25">
        <v>-102.46644901012777</v>
      </c>
      <c r="BR20" s="25">
        <v>49.99388004895961</v>
      </c>
      <c r="BS20" s="26">
        <v>-0.48790487551704087</v>
      </c>
      <c r="BT20" s="25">
        <v>7.584467730000001</v>
      </c>
      <c r="BU20" s="25">
        <v>30345</v>
      </c>
      <c r="BW20" s="20">
        <f t="shared" si="17"/>
        <v>0</v>
      </c>
      <c r="BX20" s="25">
        <v>0</v>
      </c>
      <c r="BY20" s="25">
        <v>1.4495814874479798</v>
      </c>
      <c r="BZ20" s="25">
        <f t="shared" si="18"/>
        <v>1.7742735464479558</v>
      </c>
      <c r="CA20" s="25">
        <f t="shared" si="19"/>
        <v>591.42449198155396</v>
      </c>
      <c r="CB20" s="25">
        <v>5.7764256947241241</v>
      </c>
      <c r="CC20" s="25">
        <f t="shared" si="20"/>
        <v>7.0702884880344241</v>
      </c>
      <c r="CD20" s="25">
        <f t="shared" si="21"/>
        <v>2356.7627356954704</v>
      </c>
      <c r="CE20" s="25">
        <v>1.7229275741710297</v>
      </c>
      <c r="CF20" s="25">
        <f t="shared" si="22"/>
        <v>2.1088464800135003</v>
      </c>
      <c r="CG20" s="25">
        <f t="shared" si="23"/>
        <v>702.94879873849106</v>
      </c>
      <c r="CH20" s="25">
        <v>3.1056222311719694</v>
      </c>
      <c r="CI20" s="25">
        <f t="shared" si="24"/>
        <v>3.8012512009448831</v>
      </c>
      <c r="CJ20" s="25">
        <f t="shared" si="25"/>
        <v>1267.0836832989123</v>
      </c>
      <c r="CK20" s="26">
        <v>0.43</v>
      </c>
      <c r="CL20" s="26">
        <v>8.653855569155447E-2</v>
      </c>
      <c r="CM20" s="26">
        <v>0.26423990208078335</v>
      </c>
      <c r="CN20" s="25">
        <v>16.366</v>
      </c>
      <c r="CO20" s="25">
        <f t="shared" si="26"/>
        <v>20.031823745410037</v>
      </c>
      <c r="CP20" s="25">
        <f t="shared" si="27"/>
        <v>6677.2743164723024</v>
      </c>
      <c r="CQ20" s="26">
        <v>1.4664660695190805</v>
      </c>
      <c r="CR20" s="25">
        <f t="shared" si="28"/>
        <v>12.645813235427262</v>
      </c>
    </row>
    <row r="21" spans="1:96" x14ac:dyDescent="0.2">
      <c r="A21" s="18" t="s">
        <v>48</v>
      </c>
      <c r="B21" s="18" t="s">
        <v>49</v>
      </c>
      <c r="C21" s="18" t="s">
        <v>293</v>
      </c>
      <c r="D21" s="18" t="s">
        <v>293</v>
      </c>
      <c r="E21" s="18" t="s">
        <v>353</v>
      </c>
      <c r="G21" s="18" t="str">
        <f t="shared" si="0"/>
        <v>MIC</v>
      </c>
      <c r="H21" s="18" t="s">
        <v>353</v>
      </c>
      <c r="I21" s="18" t="s">
        <v>353</v>
      </c>
      <c r="J21" s="18" t="s">
        <v>353</v>
      </c>
      <c r="K21" s="18" t="s">
        <v>353</v>
      </c>
      <c r="L21" s="18" t="s">
        <v>353</v>
      </c>
      <c r="N21" s="19"/>
      <c r="Q21" s="18" t="b">
        <v>1</v>
      </c>
      <c r="U21" s="18" t="b">
        <f t="shared" si="30"/>
        <v>1</v>
      </c>
      <c r="W21" s="18" t="b">
        <v>1</v>
      </c>
      <c r="X21" s="19" t="str">
        <f t="shared" si="1"/>
        <v/>
      </c>
      <c r="Y21" s="18" t="b">
        <f t="shared" si="2"/>
        <v>1</v>
      </c>
      <c r="Z21" s="18" t="str">
        <f t="shared" si="3"/>
        <v/>
      </c>
      <c r="AA21" s="18" t="b">
        <f t="shared" si="4"/>
        <v>1</v>
      </c>
      <c r="AB21" s="18" t="b">
        <f t="shared" si="32"/>
        <v>1</v>
      </c>
      <c r="AC21" s="18" t="b">
        <f t="shared" si="33"/>
        <v>1</v>
      </c>
      <c r="AD21" s="18" t="b">
        <f t="shared" si="34"/>
        <v>1</v>
      </c>
      <c r="AE21" s="18" t="b">
        <f t="shared" si="35"/>
        <v>1</v>
      </c>
      <c r="AH21" s="18" t="b">
        <f>IF(AND(W21=TRUE,T21=FALSE),TRUE,FALSE)</f>
        <v>1</v>
      </c>
      <c r="AI21" s="18" t="b">
        <f>IF(AND(W21=TRUE,S21=""),TRUE,FALSE)</f>
        <v>1</v>
      </c>
      <c r="AJ21" s="18" t="b">
        <f t="shared" si="31"/>
        <v>1</v>
      </c>
      <c r="AK21" s="18" t="s">
        <v>353</v>
      </c>
      <c r="AL21" s="20">
        <v>2.3330000000000002</v>
      </c>
      <c r="AM21" s="21">
        <v>2.8004331054687501</v>
      </c>
      <c r="AN21" s="21">
        <v>6820</v>
      </c>
      <c r="AO21" s="22">
        <v>0.1230000019073486</v>
      </c>
      <c r="AP21" s="23">
        <v>3.2000000476837161E-2</v>
      </c>
      <c r="AQ21" s="21">
        <v>0.28695900444984429</v>
      </c>
      <c r="AR21" s="21">
        <v>7.4656001112461096E-2</v>
      </c>
      <c r="AS21" s="24">
        <v>8.9613861083984378E-2</v>
      </c>
      <c r="AT21" s="22">
        <v>0.3805</v>
      </c>
      <c r="AU21" s="21">
        <v>2595.0100000000002</v>
      </c>
      <c r="AV21" s="21">
        <f t="shared" si="5"/>
        <v>21097.641949263761</v>
      </c>
      <c r="AW21" s="22">
        <v>0.42506734597471907</v>
      </c>
      <c r="AX21" s="21">
        <v>2898.9592995475841</v>
      </c>
      <c r="AY21" s="21">
        <f t="shared" si="6"/>
        <v>23568.774427591183</v>
      </c>
      <c r="AZ21" s="21">
        <f t="shared" si="7"/>
        <v>6054.1583300000011</v>
      </c>
      <c r="BA21" s="21">
        <f t="shared" si="8"/>
        <v>6763.2720458445137</v>
      </c>
      <c r="BB21" s="21">
        <f t="shared" si="9"/>
        <v>709.11371584451354</v>
      </c>
      <c r="BC21" s="21">
        <v>93.458666666666659</v>
      </c>
      <c r="BD21" s="21">
        <v>72.106666666666669</v>
      </c>
      <c r="BE21" s="21">
        <f t="shared" si="10"/>
        <v>30.907272467495353</v>
      </c>
      <c r="BF21" s="21">
        <f t="shared" si="11"/>
        <v>251.27863405056425</v>
      </c>
      <c r="BG21" s="21">
        <v>258.04999430934441</v>
      </c>
      <c r="BH21" s="21">
        <v>0.92333333333333323</v>
      </c>
      <c r="BI21" s="20">
        <v>272.8</v>
      </c>
      <c r="BJ21" s="20">
        <v>313.09536648092586</v>
      </c>
      <c r="BK21" s="20">
        <v>43.501985911287797</v>
      </c>
      <c r="BL21" s="25">
        <f t="shared" si="12"/>
        <v>629.39735239221363</v>
      </c>
      <c r="BM21" s="25">
        <f t="shared" si="13"/>
        <v>636.44240000000002</v>
      </c>
      <c r="BN21" s="25">
        <f t="shared" si="14"/>
        <v>730.45149000000004</v>
      </c>
      <c r="BO21" s="25">
        <f t="shared" si="15"/>
        <v>101.49013313103444</v>
      </c>
      <c r="BP21" s="25">
        <f t="shared" si="16"/>
        <v>1468.3840231310346</v>
      </c>
      <c r="BQ21" s="25">
        <v>-820.08229738157843</v>
      </c>
      <c r="BR21" s="25">
        <v>15.651521645949421</v>
      </c>
      <c r="BS21" s="26">
        <v>-1.9085306067357873E-2</v>
      </c>
      <c r="BT21" s="25">
        <v>134.0872641444</v>
      </c>
      <c r="BU21" s="25">
        <v>1020277</v>
      </c>
      <c r="BV21" s="25">
        <v>8.2949348307208766</v>
      </c>
      <c r="BW21" s="20">
        <f t="shared" si="17"/>
        <v>0</v>
      </c>
      <c r="BX21" s="25">
        <v>0</v>
      </c>
      <c r="BY21" s="25">
        <v>15.020428916633106</v>
      </c>
      <c r="BZ21" s="25">
        <f t="shared" si="18"/>
        <v>6.4382464280467664</v>
      </c>
      <c r="CA21" s="25">
        <f t="shared" si="19"/>
        <v>52.343466083004309</v>
      </c>
      <c r="CB21" s="25">
        <v>64.265243992482212</v>
      </c>
      <c r="CC21" s="25">
        <f t="shared" si="20"/>
        <v>27.546182594291558</v>
      </c>
      <c r="CD21" s="25">
        <f t="shared" si="21"/>
        <v>223.9527005458186</v>
      </c>
      <c r="CE21" s="25">
        <v>0.15188884414015305</v>
      </c>
      <c r="CF21" s="25">
        <f t="shared" si="22"/>
        <v>6.5104519562860286E-2</v>
      </c>
      <c r="CG21" s="25">
        <f t="shared" si="23"/>
        <v>0.52930502888854536</v>
      </c>
      <c r="CH21" s="25">
        <v>1.409367364746946</v>
      </c>
      <c r="CI21" s="25">
        <f t="shared" si="24"/>
        <v>0.60410088501797943</v>
      </c>
      <c r="CJ21" s="25">
        <f t="shared" si="25"/>
        <v>4.9113892329288458</v>
      </c>
      <c r="CK21" s="26">
        <v>0.55000000000000004</v>
      </c>
      <c r="CL21" s="26">
        <v>0.10953664809258466</v>
      </c>
      <c r="CM21" s="26">
        <v>0.30104543506215176</v>
      </c>
      <c r="CN21" s="25">
        <v>15.1424</v>
      </c>
      <c r="CO21" s="25">
        <f t="shared" si="26"/>
        <v>6.4905272181740248</v>
      </c>
      <c r="CP21" s="25">
        <f t="shared" si="27"/>
        <v>52.768513150618496</v>
      </c>
      <c r="CQ21" s="26">
        <v>2.3029643265333246</v>
      </c>
      <c r="CR21" s="25">
        <f t="shared" si="28"/>
        <v>34.588529907356303</v>
      </c>
    </row>
    <row r="22" spans="1:96" x14ac:dyDescent="0.2">
      <c r="A22" s="18" t="s">
        <v>62</v>
      </c>
      <c r="B22" s="18" t="s">
        <v>63</v>
      </c>
      <c r="C22" s="18" t="s">
        <v>295</v>
      </c>
      <c r="D22" s="18" t="s">
        <v>315</v>
      </c>
      <c r="E22" s="18" t="s">
        <v>353</v>
      </c>
      <c r="F22" s="18" t="b">
        <f>IF(AND(C22="LIC",H22=TRUE),TRUE,FALSE)</f>
        <v>1</v>
      </c>
      <c r="G22" s="18" t="str">
        <f t="shared" si="0"/>
        <v/>
      </c>
      <c r="H22" s="18" t="b">
        <v>1</v>
      </c>
      <c r="I22" s="18" t="b">
        <v>1</v>
      </c>
      <c r="J22" s="18" t="b">
        <v>1</v>
      </c>
      <c r="K22" s="18" t="b">
        <v>1</v>
      </c>
      <c r="L22" s="18" t="b">
        <v>1</v>
      </c>
      <c r="M22" s="18" t="b">
        <v>1</v>
      </c>
      <c r="N22" s="19" t="b">
        <v>1</v>
      </c>
      <c r="O22" s="18" t="b">
        <v>1</v>
      </c>
      <c r="P22" s="18" t="b">
        <v>1</v>
      </c>
      <c r="Q22" s="18" t="b">
        <v>1</v>
      </c>
      <c r="R22" s="18" t="b">
        <v>1</v>
      </c>
      <c r="S22" s="18" t="b">
        <v>1</v>
      </c>
      <c r="T22" s="18" t="b">
        <v>1</v>
      </c>
      <c r="W22" s="18" t="s">
        <v>353</v>
      </c>
      <c r="X22" s="19" t="str">
        <f t="shared" si="1"/>
        <v/>
      </c>
      <c r="Y22" s="18" t="str">
        <f t="shared" si="2"/>
        <v/>
      </c>
      <c r="Z22" s="18" t="str">
        <f t="shared" si="3"/>
        <v/>
      </c>
      <c r="AA22" s="18" t="str">
        <f t="shared" si="4"/>
        <v/>
      </c>
      <c r="AC22" s="18" t="b">
        <f t="shared" si="33"/>
        <v>1</v>
      </c>
      <c r="AK22" s="18" t="b">
        <v>1</v>
      </c>
      <c r="AL22" s="29">
        <v>4.7370000000000001</v>
      </c>
      <c r="AM22" s="21">
        <v>6.1236152343750003</v>
      </c>
      <c r="AN22" s="21">
        <v>390</v>
      </c>
      <c r="AO22" s="22">
        <v>0.79300003051757817</v>
      </c>
      <c r="AP22" s="23">
        <v>0.86699996948242186</v>
      </c>
      <c r="AQ22" s="21">
        <v>3.756441144561768</v>
      </c>
      <c r="AR22" s="21">
        <v>4.106978855438232</v>
      </c>
      <c r="AS22" s="24">
        <v>5.3091743164062501</v>
      </c>
      <c r="AT22" s="22">
        <v>8.2000000000000003E-2</v>
      </c>
      <c r="AU22" s="21">
        <v>31.98</v>
      </c>
      <c r="AV22" s="21">
        <f t="shared" si="5"/>
        <v>40.32786730049326</v>
      </c>
      <c r="AW22" s="22">
        <v>9.8194529787325235E-2</v>
      </c>
      <c r="AX22" s="21">
        <v>38.295866617056845</v>
      </c>
      <c r="AY22" s="21">
        <f t="shared" si="6"/>
        <v>48.292389840214454</v>
      </c>
      <c r="AZ22" s="21">
        <f t="shared" si="7"/>
        <v>151.48926</v>
      </c>
      <c r="BA22" s="21">
        <f t="shared" si="8"/>
        <v>181.40752016499826</v>
      </c>
      <c r="BB22" s="21">
        <f t="shared" si="9"/>
        <v>29.918260164998252</v>
      </c>
      <c r="BC22" s="21">
        <v>263.00166666666667</v>
      </c>
      <c r="BD22" s="21">
        <v>209.14</v>
      </c>
      <c r="BE22" s="21">
        <f t="shared" si="10"/>
        <v>44.150306100907741</v>
      </c>
      <c r="BF22" s="21">
        <f t="shared" si="11"/>
        <v>55.675037076721871</v>
      </c>
      <c r="BG22" s="21">
        <v>0</v>
      </c>
      <c r="BH22" s="21">
        <v>240.06666666666669</v>
      </c>
      <c r="BI22" s="20">
        <v>59.186827105763143</v>
      </c>
      <c r="BJ22" s="20">
        <v>77.537494194637958</v>
      </c>
      <c r="BK22" s="29">
        <v>314.03233642588236</v>
      </c>
      <c r="BL22" s="25">
        <f t="shared" si="12"/>
        <v>450.75665772628349</v>
      </c>
      <c r="BM22" s="25">
        <f t="shared" si="13"/>
        <v>280.36799999999999</v>
      </c>
      <c r="BN22" s="25">
        <f t="shared" si="14"/>
        <v>367.29511000000002</v>
      </c>
      <c r="BO22" s="25">
        <f t="shared" si="15"/>
        <v>1487.5711776494047</v>
      </c>
      <c r="BP22" s="25">
        <f t="shared" si="16"/>
        <v>2135.2342876494049</v>
      </c>
      <c r="BQ22" s="25">
        <v>431.60872441775507</v>
      </c>
      <c r="BR22" s="25">
        <v>47.414678769966933</v>
      </c>
      <c r="BS22" s="26">
        <v>0.10985570051654971</v>
      </c>
      <c r="BT22" s="25">
        <v>6.2628005055000013</v>
      </c>
      <c r="BU22" s="25">
        <v>236168</v>
      </c>
      <c r="BV22" s="25">
        <v>0.29781587756794536</v>
      </c>
      <c r="BW22" s="20">
        <f t="shared" si="17"/>
        <v>2044.5305275669059</v>
      </c>
      <c r="BX22" s="25">
        <v>104.57</v>
      </c>
      <c r="BY22" s="21">
        <v>4.7711514968452144</v>
      </c>
      <c r="BZ22" s="21">
        <f t="shared" si="18"/>
        <v>1.0072095201277633</v>
      </c>
      <c r="CA22" s="25">
        <f t="shared" si="19"/>
        <v>1.2701254493904295</v>
      </c>
      <c r="CB22" s="21">
        <v>47.052614109276412</v>
      </c>
      <c r="CC22" s="21">
        <f t="shared" si="20"/>
        <v>9.9329985453401761</v>
      </c>
      <c r="CD22" s="25">
        <f t="shared" si="21"/>
        <v>12.525848881565704</v>
      </c>
      <c r="CE22" s="21">
        <v>7.2178013827359377</v>
      </c>
      <c r="CF22" s="25">
        <f t="shared" si="22"/>
        <v>1.5237072794460498</v>
      </c>
      <c r="CG22" s="25">
        <f t="shared" si="23"/>
        <v>1.921446684499559</v>
      </c>
      <c r="CH22" s="21">
        <v>74.62431366626393</v>
      </c>
      <c r="CI22" s="21">
        <f t="shared" si="24"/>
        <v>15.753496657433804</v>
      </c>
      <c r="CJ22" s="25">
        <f t="shared" si="25"/>
        <v>19.865694894301271</v>
      </c>
      <c r="CK22" s="26"/>
      <c r="CL22" s="26">
        <v>0.15374941946379567</v>
      </c>
      <c r="CM22" s="26">
        <v>0.41956512560692416</v>
      </c>
      <c r="CN22" s="25">
        <v>1953.8267674844067</v>
      </c>
      <c r="CO22" s="25">
        <f t="shared" si="26"/>
        <v>412.46079110922665</v>
      </c>
      <c r="CP22" s="25">
        <f t="shared" si="27"/>
        <v>520.12708100404518</v>
      </c>
      <c r="CQ22" s="26">
        <v>4.2479535200023094E-2</v>
      </c>
      <c r="CR22" s="25">
        <f t="shared" si="28"/>
        <v>26.693704722901742</v>
      </c>
    </row>
    <row r="23" spans="1:96" x14ac:dyDescent="0.2">
      <c r="A23" s="18" t="s">
        <v>2</v>
      </c>
      <c r="B23" s="18" t="s">
        <v>3</v>
      </c>
      <c r="C23" s="18" t="s">
        <v>19</v>
      </c>
      <c r="D23" s="18" t="s">
        <v>19</v>
      </c>
      <c r="G23" s="18" t="str">
        <f t="shared" si="0"/>
        <v/>
      </c>
      <c r="H23" s="18" t="s">
        <v>353</v>
      </c>
      <c r="I23" s="18" t="s">
        <v>353</v>
      </c>
      <c r="J23" s="18" t="s">
        <v>353</v>
      </c>
      <c r="K23" s="18" t="s">
        <v>353</v>
      </c>
      <c r="L23" s="18" t="s">
        <v>353</v>
      </c>
      <c r="N23" s="19"/>
      <c r="W23" s="18" t="s">
        <v>353</v>
      </c>
      <c r="X23" s="19" t="str">
        <f t="shared" si="1"/>
        <v/>
      </c>
      <c r="Y23" s="18" t="str">
        <f t="shared" si="2"/>
        <v/>
      </c>
      <c r="Z23" s="18" t="str">
        <f t="shared" si="3"/>
        <v/>
      </c>
      <c r="AA23" s="18" t="str">
        <f t="shared" si="4"/>
        <v/>
      </c>
      <c r="AC23" s="18" t="b">
        <f t="shared" si="33"/>
        <v>1</v>
      </c>
      <c r="AD23" s="18" t="b">
        <f>IF(AND(AC23=TRUE,T23=FALSE),TRUE,FALSE)</f>
        <v>1</v>
      </c>
      <c r="AE23" s="18" t="b">
        <f>IF(AND(AC23=TRUE,S23=""),TRUE,FALSE)</f>
        <v>1</v>
      </c>
      <c r="AK23" s="18" t="s">
        <v>353</v>
      </c>
      <c r="AL23" s="20">
        <v>18.196999999999999</v>
      </c>
      <c r="AM23" s="21">
        <v>19.637320312500002</v>
      </c>
      <c r="AN23" s="21">
        <v>13610</v>
      </c>
      <c r="AO23" s="22">
        <v>0.01</v>
      </c>
      <c r="AP23" s="23">
        <v>5.0000000000000001E-3</v>
      </c>
      <c r="AQ23" s="21">
        <v>0.18196999999999999</v>
      </c>
      <c r="AR23" s="21">
        <v>9.0984999999999996E-2</v>
      </c>
      <c r="AS23" s="24">
        <v>9.8186599731445307E-2</v>
      </c>
      <c r="AT23" s="22">
        <v>0.21049999999999999</v>
      </c>
      <c r="AU23" s="21">
        <v>2864.9049999999997</v>
      </c>
      <c r="AV23" s="21">
        <f t="shared" si="5"/>
        <v>286490.49999999994</v>
      </c>
      <c r="AW23" s="22">
        <v>0.25112384423852718</v>
      </c>
      <c r="AX23" s="21">
        <v>3417.7955200863548</v>
      </c>
      <c r="AY23" s="21">
        <f t="shared" si="6"/>
        <v>341779.55200863548</v>
      </c>
      <c r="AZ23" s="21">
        <f t="shared" si="7"/>
        <v>52132.676284999994</v>
      </c>
      <c r="BA23" s="21">
        <f t="shared" si="8"/>
        <v>62193.625079011399</v>
      </c>
      <c r="BB23" s="21">
        <f t="shared" si="9"/>
        <v>10060.948794011403</v>
      </c>
      <c r="BC23" s="21">
        <v>152.76599999999999</v>
      </c>
      <c r="BD23" s="21">
        <v>80.756666666666661</v>
      </c>
      <c r="BE23" s="21">
        <f t="shared" si="10"/>
        <v>4.4379110109725044</v>
      </c>
      <c r="BF23" s="21">
        <f t="shared" si="11"/>
        <v>443.79110109725042</v>
      </c>
      <c r="BG23" s="21">
        <v>142.14224850817067</v>
      </c>
      <c r="BH23" s="21">
        <v>1.88</v>
      </c>
      <c r="BI23" s="20">
        <v>544.4</v>
      </c>
      <c r="BJ23" s="20">
        <v>312.65777765565753</v>
      </c>
      <c r="BK23" s="20">
        <v>53.79404362044712</v>
      </c>
      <c r="BL23" s="25">
        <f t="shared" si="12"/>
        <v>910.8518212761046</v>
      </c>
      <c r="BM23" s="25">
        <f t="shared" si="13"/>
        <v>9906.4467999999997</v>
      </c>
      <c r="BN23" s="25">
        <f t="shared" si="14"/>
        <v>5689.4335799999999</v>
      </c>
      <c r="BO23" s="25">
        <f t="shared" si="15"/>
        <v>978.89021176127619</v>
      </c>
      <c r="BP23" s="25">
        <f t="shared" si="16"/>
        <v>16574.770591761277</v>
      </c>
      <c r="BQ23" s="25">
        <v>-798.04593876707281</v>
      </c>
      <c r="BR23" s="25">
        <v>2.2706123720027107</v>
      </c>
      <c r="BS23" s="26">
        <v>-2.8452151207117899E-3</v>
      </c>
      <c r="BT23" s="25">
        <v>581.74597415549999</v>
      </c>
      <c r="BU23" s="25">
        <v>5122514</v>
      </c>
      <c r="BV23" s="25">
        <v>512.25139999999999</v>
      </c>
      <c r="BW23" s="20">
        <f t="shared" si="17"/>
        <v>0</v>
      </c>
      <c r="BX23" s="25">
        <v>0</v>
      </c>
      <c r="BY23" s="25">
        <v>25.520157068062826</v>
      </c>
      <c r="BZ23" s="25">
        <f t="shared" si="18"/>
        <v>1.4024376033446626</v>
      </c>
      <c r="CA23" s="25">
        <f t="shared" si="19"/>
        <v>140.24376033446626</v>
      </c>
      <c r="CB23" s="25">
        <v>1.1704352933279636</v>
      </c>
      <c r="CC23" s="25">
        <f t="shared" si="20"/>
        <v>6.4320233737866883E-2</v>
      </c>
      <c r="CD23" s="25">
        <f t="shared" si="21"/>
        <v>6.4320233737866879</v>
      </c>
      <c r="CE23" s="25">
        <v>0.20736239763726674</v>
      </c>
      <c r="CF23" s="25">
        <f t="shared" si="22"/>
        <v>1.1395416697107587E-2</v>
      </c>
      <c r="CG23" s="25">
        <f t="shared" si="23"/>
        <v>1.1395416697107588</v>
      </c>
      <c r="CH23" s="25">
        <v>1.7400144314673112</v>
      </c>
      <c r="CI23" s="25">
        <f t="shared" si="24"/>
        <v>9.5620950237254004E-2</v>
      </c>
      <c r="CJ23" s="25">
        <f t="shared" si="25"/>
        <v>9.5620950237253997</v>
      </c>
      <c r="CK23" s="26">
        <v>0.39</v>
      </c>
      <c r="CL23" s="26">
        <v>6.5777765565752599E-2</v>
      </c>
      <c r="CM23" s="26">
        <v>0.20340929823597301</v>
      </c>
      <c r="CN23" s="25">
        <v>16.9589</v>
      </c>
      <c r="CO23" s="25">
        <f t="shared" si="26"/>
        <v>0.93196131230422596</v>
      </c>
      <c r="CP23" s="25">
        <f t="shared" si="27"/>
        <v>93.196131230422594</v>
      </c>
      <c r="CQ23" s="26">
        <v>1.8761534204861217</v>
      </c>
      <c r="CR23" s="25">
        <f t="shared" si="28"/>
        <v>1.5623787873197834</v>
      </c>
    </row>
    <row r="24" spans="1:96" x14ac:dyDescent="0.2">
      <c r="A24" s="18" t="s">
        <v>66</v>
      </c>
      <c r="B24" s="18" t="s">
        <v>67</v>
      </c>
      <c r="C24" s="18" t="s">
        <v>293</v>
      </c>
      <c r="D24" s="18" t="s">
        <v>293</v>
      </c>
      <c r="E24" s="18" t="s">
        <v>353</v>
      </c>
      <c r="G24" s="18" t="str">
        <f t="shared" si="0"/>
        <v>MIC</v>
      </c>
      <c r="H24" s="18" t="s">
        <v>353</v>
      </c>
      <c r="I24" s="18" t="s">
        <v>353</v>
      </c>
      <c r="J24" s="18" t="s">
        <v>353</v>
      </c>
      <c r="K24" s="18" t="s">
        <v>353</v>
      </c>
      <c r="L24" s="18" t="s">
        <v>353</v>
      </c>
      <c r="N24" s="19"/>
      <c r="U24" s="18" t="b">
        <f>IF(AND(T24=FALSE,OR(C24="LIC",C24="LMIC",C24="UMIC")),TRUE,FALSE)</f>
        <v>1</v>
      </c>
      <c r="W24" s="18" t="s">
        <v>353</v>
      </c>
      <c r="X24" s="19" t="str">
        <f t="shared" si="1"/>
        <v/>
      </c>
      <c r="Y24" s="18" t="str">
        <f t="shared" si="2"/>
        <v/>
      </c>
      <c r="Z24" s="18" t="str">
        <f t="shared" si="3"/>
        <v/>
      </c>
      <c r="AA24" s="18" t="str">
        <f t="shared" si="4"/>
        <v/>
      </c>
      <c r="AB24" s="18" t="b">
        <f>IF(AND(S24="",OR(C24="LIC",C24="LMIC",C24="UMIC")),TRUE,FALSE)</f>
        <v>1</v>
      </c>
      <c r="AC24" s="18" t="b">
        <f t="shared" si="33"/>
        <v>1</v>
      </c>
      <c r="AD24" s="18" t="b">
        <f>IF(AND(AC24=TRUE,T24=FALSE),TRUE,FALSE)</f>
        <v>1</v>
      </c>
      <c r="AE24" s="18" t="b">
        <f>IF(AND(AC24=TRUE,S24=""),TRUE,FALSE)</f>
        <v>1</v>
      </c>
      <c r="AJ24" s="18" t="b">
        <f>IF(AND(OR(C24="LIC",C24="LMIC",C24="UMIC"),F24=""),TRUE,FALSE)</f>
        <v>1</v>
      </c>
      <c r="AK24" s="18" t="s">
        <v>353</v>
      </c>
      <c r="AL24" s="20">
        <v>1415.046</v>
      </c>
      <c r="AM24" s="21">
        <v>1441.181875</v>
      </c>
      <c r="AN24" s="21">
        <v>8690</v>
      </c>
      <c r="AO24" s="22">
        <v>2.1040000915527338E-2</v>
      </c>
      <c r="AP24" s="23">
        <v>0</v>
      </c>
      <c r="AQ24" s="21">
        <v>29.772569135513297</v>
      </c>
      <c r="AR24" s="21">
        <v>0</v>
      </c>
      <c r="AS24" s="24">
        <v>0</v>
      </c>
      <c r="AT24" s="22">
        <v>0.28620000000000001</v>
      </c>
      <c r="AU24" s="21">
        <v>2487.078</v>
      </c>
      <c r="AV24" s="21">
        <f t="shared" si="5"/>
        <v>118207.12413394231</v>
      </c>
      <c r="AW24" s="22">
        <v>0.38536171183165974</v>
      </c>
      <c r="AX24" s="21">
        <v>3348.7932758171232</v>
      </c>
      <c r="AY24" s="21">
        <f t="shared" si="6"/>
        <v>159163.17158264678</v>
      </c>
      <c r="AZ24" s="21">
        <f t="shared" si="7"/>
        <v>3519329.7755880002</v>
      </c>
      <c r="BA24" s="21">
        <f t="shared" si="8"/>
        <v>4738696.5297719175</v>
      </c>
      <c r="BB24" s="21">
        <f t="shared" si="9"/>
        <v>1219366.7541839166</v>
      </c>
      <c r="BC24" s="21">
        <v>995.79100000000005</v>
      </c>
      <c r="BD24" s="21">
        <v>1338.9666666666665</v>
      </c>
      <c r="BE24" s="21">
        <f t="shared" si="10"/>
        <v>0.94623543451355396</v>
      </c>
      <c r="BF24" s="21">
        <f t="shared" si="11"/>
        <v>44.973165082670718</v>
      </c>
      <c r="BG24" s="21">
        <v>198.25971109769989</v>
      </c>
      <c r="BH24" s="21">
        <v>3.0500000000000003</v>
      </c>
      <c r="BI24" s="20">
        <v>347.6</v>
      </c>
      <c r="BJ24" s="20">
        <v>312.60693924437794</v>
      </c>
      <c r="BK24" s="20">
        <v>0</v>
      </c>
      <c r="BL24" s="25">
        <f t="shared" si="12"/>
        <v>660.20693924437796</v>
      </c>
      <c r="BM24" s="25">
        <f t="shared" si="13"/>
        <v>491869.98960000003</v>
      </c>
      <c r="BN24" s="25">
        <f t="shared" si="14"/>
        <v>442353.19895000005</v>
      </c>
      <c r="BO24" s="25">
        <f t="shared" si="15"/>
        <v>0</v>
      </c>
      <c r="BP24" s="25">
        <f t="shared" si="16"/>
        <v>934223.18855000008</v>
      </c>
      <c r="BQ24" s="25">
        <v>-1014.1896986641837</v>
      </c>
      <c r="BR24" s="25">
        <v>0.47419542073779453</v>
      </c>
      <c r="BS24" s="26">
        <v>-4.6756087284496184E-4</v>
      </c>
      <c r="BT24" s="25">
        <v>51.838422267449999</v>
      </c>
      <c r="BU24" s="25">
        <v>204168000</v>
      </c>
      <c r="BW24" s="20">
        <f t="shared" si="17"/>
        <v>0</v>
      </c>
      <c r="BX24" s="25">
        <v>0</v>
      </c>
      <c r="BY24" s="25">
        <v>456.38953315881326</v>
      </c>
      <c r="BZ24" s="25">
        <f t="shared" si="18"/>
        <v>0.32252628759687901</v>
      </c>
      <c r="CA24" s="25">
        <f t="shared" si="19"/>
        <v>15.329195511529537</v>
      </c>
      <c r="CB24" s="25">
        <v>127.23216237078803</v>
      </c>
      <c r="CC24" s="25">
        <f t="shared" si="20"/>
        <v>8.9913799530748836E-2</v>
      </c>
      <c r="CD24" s="25">
        <f t="shared" si="21"/>
        <v>4.2734693734919578</v>
      </c>
      <c r="CE24" s="25">
        <v>13.277893341388108</v>
      </c>
      <c r="CF24" s="25">
        <f t="shared" si="22"/>
        <v>9.3833651636682537E-3</v>
      </c>
      <c r="CG24" s="25">
        <f t="shared" si="23"/>
        <v>0.44597741232717397</v>
      </c>
      <c r="CH24" s="25">
        <v>14.565101355886696</v>
      </c>
      <c r="CI24" s="25">
        <f t="shared" si="24"/>
        <v>1.0293023234500289E-2</v>
      </c>
      <c r="CJ24" s="25">
        <f t="shared" si="25"/>
        <v>0.4892121096299063</v>
      </c>
      <c r="CK24" s="26">
        <v>0.28999999999999998</v>
      </c>
      <c r="CL24" s="26">
        <v>6.0693924437792118E-2</v>
      </c>
      <c r="CM24" s="26">
        <v>0.17460406870165354</v>
      </c>
      <c r="CN24" s="25">
        <v>281.18299999999994</v>
      </c>
      <c r="CO24" s="25">
        <f t="shared" si="26"/>
        <v>0.19870944124784631</v>
      </c>
      <c r="CP24" s="25">
        <f t="shared" si="27"/>
        <v>9.4443646673608495</v>
      </c>
      <c r="CQ24" s="26">
        <v>2.5361694014076059</v>
      </c>
      <c r="CR24" s="25">
        <f t="shared" si="28"/>
        <v>0.42273311036212813</v>
      </c>
    </row>
    <row r="25" spans="1:96" x14ac:dyDescent="0.2">
      <c r="A25" s="18" t="s">
        <v>77</v>
      </c>
      <c r="B25" s="18" t="s">
        <v>78</v>
      </c>
      <c r="C25" s="18" t="s">
        <v>294</v>
      </c>
      <c r="D25" s="18" t="s">
        <v>343</v>
      </c>
      <c r="E25" s="18" t="s">
        <v>321</v>
      </c>
      <c r="G25" s="18" t="str">
        <f t="shared" si="0"/>
        <v>MIC</v>
      </c>
      <c r="H25" s="18" t="s">
        <v>353</v>
      </c>
      <c r="I25" s="18" t="b">
        <v>1</v>
      </c>
      <c r="J25" s="18" t="s">
        <v>353</v>
      </c>
      <c r="K25" s="18" t="b">
        <v>1</v>
      </c>
      <c r="L25" s="18" t="s">
        <v>353</v>
      </c>
      <c r="M25" s="18" t="b">
        <v>1</v>
      </c>
      <c r="N25" s="19"/>
      <c r="P25" s="18" t="b">
        <v>1</v>
      </c>
      <c r="Q25" s="18" t="b">
        <v>1</v>
      </c>
      <c r="R25" s="18" t="b">
        <v>1</v>
      </c>
      <c r="S25" s="18" t="b">
        <v>1</v>
      </c>
      <c r="U25" s="18" t="b">
        <f>IF(AND(T25=FALSE,OR(C25="LIC",C25="LMIC",C25="UMIC")),TRUE,FALSE)</f>
        <v>1</v>
      </c>
      <c r="V25" s="18" t="b">
        <f>IF(AND(S25=TRUE,T25=FALSE),TRUE,FALSE)</f>
        <v>1</v>
      </c>
      <c r="W25" s="18" t="s">
        <v>353</v>
      </c>
      <c r="X25" s="19" t="str">
        <f t="shared" si="1"/>
        <v/>
      </c>
      <c r="Y25" s="18" t="str">
        <f t="shared" si="2"/>
        <v/>
      </c>
      <c r="Z25" s="18" t="str">
        <f t="shared" si="3"/>
        <v/>
      </c>
      <c r="AA25" s="18" t="str">
        <f t="shared" si="4"/>
        <v/>
      </c>
      <c r="AC25" s="18" t="b">
        <f t="shared" si="33"/>
        <v>1</v>
      </c>
      <c r="AD25" s="18" t="b">
        <f>IF(AND(AC25=TRUE,T25=FALSE),TRUE,FALSE)</f>
        <v>1</v>
      </c>
      <c r="AJ25" s="18" t="b">
        <f>IF(AND(OR(C25="LIC",C25="LMIC",C25="UMIC"),F25=""),TRUE,FALSE)</f>
        <v>1</v>
      </c>
      <c r="AK25" s="18" t="b">
        <v>1</v>
      </c>
      <c r="AL25" s="20">
        <v>24.905999999999999</v>
      </c>
      <c r="AM25" s="21">
        <v>33.337304687500001</v>
      </c>
      <c r="AN25" s="21">
        <v>1540</v>
      </c>
      <c r="AO25" s="22">
        <v>0.32</v>
      </c>
      <c r="AP25" s="23">
        <v>0.42900001525878911</v>
      </c>
      <c r="AQ25" s="21">
        <v>7.9699200000000001</v>
      </c>
      <c r="AR25" s="21">
        <v>10.684674380035402</v>
      </c>
      <c r="AS25" s="24">
        <v>14.3017041015625</v>
      </c>
      <c r="AT25" s="22">
        <v>0.19700000000000001</v>
      </c>
      <c r="AU25" s="21">
        <v>303.38</v>
      </c>
      <c r="AV25" s="21">
        <f t="shared" si="5"/>
        <v>948.0625</v>
      </c>
      <c r="AW25" s="22">
        <v>0.22806388250765378</v>
      </c>
      <c r="AX25" s="21">
        <v>351.21837906178683</v>
      </c>
      <c r="AY25" s="21">
        <f t="shared" si="6"/>
        <v>1097.5574345680839</v>
      </c>
      <c r="AZ25" s="21">
        <f t="shared" si="7"/>
        <v>7555.9822799999993</v>
      </c>
      <c r="BA25" s="21">
        <f t="shared" si="8"/>
        <v>8747.4449489128619</v>
      </c>
      <c r="BB25" s="21">
        <f t="shared" si="9"/>
        <v>1191.462668912862</v>
      </c>
      <c r="BC25" s="21">
        <v>949.71066666666673</v>
      </c>
      <c r="BD25" s="21">
        <v>799.15333333333331</v>
      </c>
      <c r="BE25" s="21">
        <f t="shared" si="10"/>
        <v>32.08677962472229</v>
      </c>
      <c r="BF25" s="21">
        <f t="shared" si="11"/>
        <v>100.27118632725715</v>
      </c>
      <c r="BG25" s="21">
        <v>124.63654575629781</v>
      </c>
      <c r="BH25" s="21">
        <v>36.033333333333331</v>
      </c>
      <c r="BI25" s="20">
        <v>112.57046494820524</v>
      </c>
      <c r="BJ25" s="20">
        <v>111.51154661527343</v>
      </c>
      <c r="BK25" s="20">
        <v>106.54963592490157</v>
      </c>
      <c r="BL25" s="25">
        <f t="shared" si="12"/>
        <v>330.63164748838022</v>
      </c>
      <c r="BM25" s="25">
        <f t="shared" si="13"/>
        <v>2803.68</v>
      </c>
      <c r="BN25" s="25">
        <f t="shared" si="14"/>
        <v>2777.3065799999999</v>
      </c>
      <c r="BO25" s="25">
        <f t="shared" si="15"/>
        <v>2653.7252323455982</v>
      </c>
      <c r="BP25" s="25">
        <f t="shared" si="16"/>
        <v>8234.7118123455984</v>
      </c>
      <c r="BQ25" s="25">
        <v>155.02245795748681</v>
      </c>
      <c r="BR25" s="25">
        <v>16.766776412644877</v>
      </c>
      <c r="BS25" s="26">
        <v>0.10815708016475251</v>
      </c>
      <c r="BT25" s="25">
        <v>0</v>
      </c>
      <c r="BU25" s="25">
        <v>1109721</v>
      </c>
      <c r="BV25" s="25">
        <v>3.4678781249999999</v>
      </c>
      <c r="BW25" s="20">
        <f t="shared" si="17"/>
        <v>3860.9893378891661</v>
      </c>
      <c r="BX25" s="25">
        <v>399.57666666666665</v>
      </c>
      <c r="BY25" s="25">
        <v>41.560859846959325</v>
      </c>
      <c r="BZ25" s="25">
        <f t="shared" si="18"/>
        <v>1.6687087387360204</v>
      </c>
      <c r="CA25" s="25">
        <f t="shared" si="19"/>
        <v>5.2147148085500641</v>
      </c>
      <c r="CB25" s="25">
        <v>199.28111726406229</v>
      </c>
      <c r="CC25" s="25">
        <f t="shared" si="20"/>
        <v>8.0013296901976343</v>
      </c>
      <c r="CD25" s="25">
        <f t="shared" si="21"/>
        <v>25.004155281867607</v>
      </c>
      <c r="CE25" s="25">
        <v>8.6011595516176662</v>
      </c>
      <c r="CF25" s="25">
        <f t="shared" si="22"/>
        <v>0.34534487880902859</v>
      </c>
      <c r="CG25" s="25">
        <f t="shared" si="23"/>
        <v>1.0792027462782143</v>
      </c>
      <c r="CH25" s="25">
        <v>22.550052020405424</v>
      </c>
      <c r="CI25" s="25">
        <f t="shared" si="24"/>
        <v>0.90540640891373259</v>
      </c>
      <c r="CJ25" s="25">
        <f t="shared" si="25"/>
        <v>2.8293950278554143</v>
      </c>
      <c r="CK25" s="26"/>
      <c r="CL25" s="26">
        <v>0.1511546615273428</v>
      </c>
      <c r="CM25" s="26">
        <v>0.39620541235043766</v>
      </c>
      <c r="CN25" s="25">
        <v>799.15333333333331</v>
      </c>
      <c r="CO25" s="25">
        <f t="shared" si="26"/>
        <v>32.08677962472229</v>
      </c>
      <c r="CP25" s="25">
        <f t="shared" si="27"/>
        <v>100.27118632725715</v>
      </c>
      <c r="CQ25" s="26">
        <v>0.53113242747600264</v>
      </c>
      <c r="CR25" s="25">
        <f t="shared" si="28"/>
        <v>10.575444837847387</v>
      </c>
    </row>
    <row r="26" spans="1:96" x14ac:dyDescent="0.2">
      <c r="A26" s="18" t="s">
        <v>60</v>
      </c>
      <c r="B26" s="18" t="s">
        <v>61</v>
      </c>
      <c r="C26" s="18" t="s">
        <v>294</v>
      </c>
      <c r="D26" s="18" t="s">
        <v>343</v>
      </c>
      <c r="E26" s="18" t="s">
        <v>321</v>
      </c>
      <c r="G26" s="18" t="str">
        <f t="shared" si="0"/>
        <v>MIC</v>
      </c>
      <c r="H26" s="18" t="s">
        <v>353</v>
      </c>
      <c r="I26" s="18" t="s">
        <v>353</v>
      </c>
      <c r="J26" s="18" t="s">
        <v>353</v>
      </c>
      <c r="K26" s="18" t="s">
        <v>353</v>
      </c>
      <c r="L26" s="18" t="s">
        <v>353</v>
      </c>
      <c r="M26" s="18" t="b">
        <v>1</v>
      </c>
      <c r="N26" s="19"/>
      <c r="P26" s="18" t="b">
        <v>1</v>
      </c>
      <c r="Q26" s="18" t="b">
        <v>1</v>
      </c>
      <c r="S26" s="18" t="b">
        <v>1</v>
      </c>
      <c r="U26" s="18" t="b">
        <f>IF(AND(T26=FALSE,OR(C26="LIC",C26="LMIC",C26="UMIC")),TRUE,FALSE)</f>
        <v>1</v>
      </c>
      <c r="V26" s="18" t="b">
        <f>IF(AND(S26=TRUE,T26=FALSE),TRUE,FALSE)</f>
        <v>1</v>
      </c>
      <c r="W26" s="18" t="b">
        <v>1</v>
      </c>
      <c r="X26" s="19" t="str">
        <f t="shared" si="1"/>
        <v/>
      </c>
      <c r="Y26" s="18" t="b">
        <f t="shared" si="2"/>
        <v>1</v>
      </c>
      <c r="Z26" s="18" t="str">
        <f t="shared" si="3"/>
        <v/>
      </c>
      <c r="AA26" s="18" t="b">
        <f t="shared" si="4"/>
        <v>1</v>
      </c>
      <c r="AC26" s="18" t="b">
        <f t="shared" si="33"/>
        <v>1</v>
      </c>
      <c r="AD26" s="18" t="b">
        <f>IF(AND(AC26=TRUE,T26=FALSE),TRUE,FALSE)</f>
        <v>1</v>
      </c>
      <c r="AG26" s="18" t="b">
        <f>IF(AND(W26=TRUE,S26=TRUE),TRUE,FALSE)</f>
        <v>1</v>
      </c>
      <c r="AH26" s="18" t="b">
        <f>IF(AND(W26=TRUE,T26=FALSE),TRUE,FALSE)</f>
        <v>1</v>
      </c>
      <c r="AJ26" s="18" t="b">
        <f>IF(AND(OR(C26="LIC",C26="LMIC",C26="UMIC"),F26=""),TRUE,FALSE)</f>
        <v>1</v>
      </c>
      <c r="AK26" s="18" t="b">
        <v>1</v>
      </c>
      <c r="AL26" s="20">
        <v>24.678000000000001</v>
      </c>
      <c r="AM26" s="21">
        <v>32.979644531250003</v>
      </c>
      <c r="AN26" s="21">
        <v>1360</v>
      </c>
      <c r="AO26" s="22">
        <v>0.20700000762939449</v>
      </c>
      <c r="AP26" s="23">
        <v>0.12800000190734859</v>
      </c>
      <c r="AQ26" s="21">
        <v>5.1083461882781975</v>
      </c>
      <c r="AR26" s="21">
        <v>3.1587840470695485</v>
      </c>
      <c r="AS26" s="24">
        <v>4.2213945312499996</v>
      </c>
      <c r="AT26" s="22">
        <v>0.17829999999999999</v>
      </c>
      <c r="AU26" s="21">
        <v>242.48799999999997</v>
      </c>
      <c r="AV26" s="21">
        <f t="shared" si="5"/>
        <v>1171.4395703508471</v>
      </c>
      <c r="AW26" s="22">
        <v>0.21129659280393448</v>
      </c>
      <c r="AX26" s="21">
        <v>287.3633662133509</v>
      </c>
      <c r="AY26" s="21">
        <f t="shared" si="6"/>
        <v>1388.2287711208016</v>
      </c>
      <c r="AZ26" s="21">
        <f t="shared" si="7"/>
        <v>5984.1188639999991</v>
      </c>
      <c r="BA26" s="21">
        <f t="shared" si="8"/>
        <v>7091.5531514130735</v>
      </c>
      <c r="BB26" s="21">
        <f t="shared" si="9"/>
        <v>1107.4342874130737</v>
      </c>
      <c r="BC26" s="21">
        <v>607.29100000000005</v>
      </c>
      <c r="BD26" s="21">
        <v>670.25999999999988</v>
      </c>
      <c r="BE26" s="21">
        <f t="shared" si="10"/>
        <v>27.16022368101142</v>
      </c>
      <c r="BF26" s="21">
        <f t="shared" si="11"/>
        <v>131.20880521723518</v>
      </c>
      <c r="BG26" s="21">
        <v>210.24796019330483</v>
      </c>
      <c r="BH26" s="21">
        <v>64.243333333333325</v>
      </c>
      <c r="BI26" s="20">
        <v>54.4</v>
      </c>
      <c r="BJ26" s="20">
        <v>111.51614474430667</v>
      </c>
      <c r="BK26" s="20">
        <v>36.245857038687248</v>
      </c>
      <c r="BL26" s="25">
        <f t="shared" si="12"/>
        <v>202.16200178299391</v>
      </c>
      <c r="BM26" s="25">
        <f t="shared" si="13"/>
        <v>1342.4831999999999</v>
      </c>
      <c r="BN26" s="25">
        <f t="shared" si="14"/>
        <v>2751.9954200000002</v>
      </c>
      <c r="BO26" s="25">
        <f t="shared" si="15"/>
        <v>894.47526000072389</v>
      </c>
      <c r="BP26" s="25">
        <f t="shared" si="16"/>
        <v>4988.953880000724</v>
      </c>
      <c r="BQ26" s="25">
        <v>58.480318676318461</v>
      </c>
      <c r="BR26" s="25">
        <v>14.881743523246072</v>
      </c>
      <c r="BS26" s="26">
        <v>0.25447439172851871</v>
      </c>
      <c r="BT26" s="25">
        <v>0.50559308730000008</v>
      </c>
      <c r="BU26" s="25">
        <v>246659</v>
      </c>
      <c r="BV26" s="25">
        <v>1.1915893280622945</v>
      </c>
      <c r="BW26" s="20">
        <f t="shared" si="17"/>
        <v>1443.177304294187</v>
      </c>
      <c r="BX26" s="25">
        <v>335.12999999999994</v>
      </c>
      <c r="BY26" s="25">
        <v>95.50385018123238</v>
      </c>
      <c r="BZ26" s="25">
        <f t="shared" si="18"/>
        <v>3.8699996021246608</v>
      </c>
      <c r="CA26" s="25">
        <f t="shared" si="19"/>
        <v>18.695649562744805</v>
      </c>
      <c r="CB26" s="25">
        <v>129.62836756611625</v>
      </c>
      <c r="CC26" s="25">
        <f t="shared" si="20"/>
        <v>5.2527906461672842</v>
      </c>
      <c r="CD26" s="25">
        <f t="shared" si="21"/>
        <v>25.375799287755076</v>
      </c>
      <c r="CE26" s="25">
        <v>1.571908645455766</v>
      </c>
      <c r="CF26" s="25">
        <f t="shared" si="22"/>
        <v>6.3696760088166215E-2</v>
      </c>
      <c r="CG26" s="25">
        <f t="shared" si="23"/>
        <v>0.3077138055096435</v>
      </c>
      <c r="CH26" s="25">
        <v>46.061827426500194</v>
      </c>
      <c r="CI26" s="25">
        <f t="shared" si="24"/>
        <v>1.86651379473621</v>
      </c>
      <c r="CJ26" s="25">
        <f t="shared" si="25"/>
        <v>9.0169745214596819</v>
      </c>
      <c r="CK26" s="26"/>
      <c r="CL26" s="26">
        <v>0.15161447443066697</v>
      </c>
      <c r="CM26" s="26">
        <v>0.39821707593808253</v>
      </c>
      <c r="CN26" s="25">
        <v>670.25999999999988</v>
      </c>
      <c r="CO26" s="25">
        <f t="shared" si="26"/>
        <v>27.16022368101142</v>
      </c>
      <c r="CP26" s="25">
        <f t="shared" si="27"/>
        <v>131.20880521723518</v>
      </c>
      <c r="CQ26" s="26">
        <v>0.71072546690009131</v>
      </c>
      <c r="CR26" s="25">
        <f t="shared" si="28"/>
        <v>10.989304043028156</v>
      </c>
    </row>
    <row r="27" spans="1:96" x14ac:dyDescent="0.2">
      <c r="A27" s="18" t="s">
        <v>297</v>
      </c>
      <c r="B27" s="18" t="s">
        <v>82</v>
      </c>
      <c r="C27" s="18" t="s">
        <v>295</v>
      </c>
      <c r="D27" s="18" t="s">
        <v>315</v>
      </c>
      <c r="E27" s="18" t="s">
        <v>353</v>
      </c>
      <c r="F27" s="18" t="b">
        <f>IF(AND(C27="LIC",H27=TRUE),TRUE,FALSE)</f>
        <v>1</v>
      </c>
      <c r="G27" s="18" t="str">
        <f t="shared" si="0"/>
        <v/>
      </c>
      <c r="H27" s="18" t="b">
        <v>1</v>
      </c>
      <c r="I27" s="18" t="b">
        <v>1</v>
      </c>
      <c r="J27" s="18" t="b">
        <v>1</v>
      </c>
      <c r="K27" s="18" t="b">
        <v>1</v>
      </c>
      <c r="L27" s="18" t="b">
        <v>1</v>
      </c>
      <c r="M27" s="18" t="b">
        <v>1</v>
      </c>
      <c r="N27" s="19" t="b">
        <v>1</v>
      </c>
      <c r="O27" s="18" t="b">
        <v>1</v>
      </c>
      <c r="P27" s="18" t="b">
        <v>1</v>
      </c>
      <c r="Q27" s="18" t="b">
        <v>1</v>
      </c>
      <c r="S27" s="18" t="b">
        <v>1</v>
      </c>
      <c r="T27" s="18" t="b">
        <v>1</v>
      </c>
      <c r="W27" s="18" t="s">
        <v>353</v>
      </c>
      <c r="X27" s="19" t="str">
        <f t="shared" si="1"/>
        <v/>
      </c>
      <c r="Y27" s="18" t="str">
        <f t="shared" si="2"/>
        <v/>
      </c>
      <c r="Z27" s="18" t="str">
        <f t="shared" si="3"/>
        <v/>
      </c>
      <c r="AA27" s="18" t="str">
        <f t="shared" si="4"/>
        <v/>
      </c>
      <c r="AC27" s="18" t="b">
        <f t="shared" si="33"/>
        <v>1</v>
      </c>
      <c r="AK27" s="18" t="b">
        <v>1</v>
      </c>
      <c r="AL27" s="20">
        <v>84.004999999999995</v>
      </c>
      <c r="AM27" s="21">
        <v>120.4429453125</v>
      </c>
      <c r="AN27" s="21">
        <v>450</v>
      </c>
      <c r="AO27" s="22">
        <v>0.76</v>
      </c>
      <c r="AP27" s="23">
        <v>0.15800000190734859</v>
      </c>
      <c r="AQ27" s="21">
        <v>63.843799999999995</v>
      </c>
      <c r="AR27" s="21">
        <v>13.272790160226817</v>
      </c>
      <c r="AS27" s="24">
        <v>19.029986328124998</v>
      </c>
      <c r="AT27" s="22">
        <v>0.13300000000000001</v>
      </c>
      <c r="AU27" s="21">
        <v>59.85</v>
      </c>
      <c r="AV27" s="21">
        <f t="shared" si="5"/>
        <v>78.75</v>
      </c>
      <c r="AW27" s="22">
        <v>0.15068255477201786</v>
      </c>
      <c r="AX27" s="21">
        <v>67.807149647408039</v>
      </c>
      <c r="AY27" s="21">
        <f t="shared" si="6"/>
        <v>89.219933746589518</v>
      </c>
      <c r="AZ27" s="21">
        <f t="shared" si="7"/>
        <v>5027.6992499999997</v>
      </c>
      <c r="BA27" s="21">
        <f t="shared" si="8"/>
        <v>5696.1396061305122</v>
      </c>
      <c r="BB27" s="21">
        <f t="shared" si="9"/>
        <v>668.44035613051199</v>
      </c>
      <c r="BC27" s="21">
        <v>1616.3076666666666</v>
      </c>
      <c r="BD27" s="21">
        <v>1711.8266666666666</v>
      </c>
      <c r="BE27" s="21">
        <f t="shared" si="10"/>
        <v>20.377675931988176</v>
      </c>
      <c r="BF27" s="21">
        <f t="shared" si="11"/>
        <v>26.812731489458127</v>
      </c>
      <c r="BG27" s="21">
        <v>0</v>
      </c>
      <c r="BH27" s="21">
        <v>513.23666666666668</v>
      </c>
      <c r="BI27" s="20">
        <v>26.452901612999227</v>
      </c>
      <c r="BJ27" s="20">
        <v>77.678329742277242</v>
      </c>
      <c r="BK27" s="20">
        <v>74.066511977944188</v>
      </c>
      <c r="BL27" s="25">
        <f t="shared" si="12"/>
        <v>178.19774333322067</v>
      </c>
      <c r="BM27" s="25">
        <f t="shared" si="13"/>
        <v>2222.1759999999999</v>
      </c>
      <c r="BN27" s="25">
        <f t="shared" si="14"/>
        <v>6525.368089999999</v>
      </c>
      <c r="BO27" s="25">
        <f t="shared" si="15"/>
        <v>6221.9573387072014</v>
      </c>
      <c r="BP27" s="25">
        <f t="shared" si="16"/>
        <v>14969.501428707201</v>
      </c>
      <c r="BQ27" s="25">
        <v>144.29416850951665</v>
      </c>
      <c r="BR27" s="25">
        <v>13.243636291490587</v>
      </c>
      <c r="BS27" s="26">
        <v>9.1782200405535641E-2</v>
      </c>
      <c r="BT27" s="25">
        <v>3.5756500248000003</v>
      </c>
      <c r="BU27" s="25">
        <v>3933282</v>
      </c>
      <c r="BV27" s="25">
        <v>5.1753710526315793</v>
      </c>
      <c r="BW27" s="20">
        <f t="shared" si="17"/>
        <v>12121.431625641946</v>
      </c>
      <c r="BX27" s="25">
        <v>855.9133333333333</v>
      </c>
      <c r="BY27" s="25">
        <v>83.67491576050476</v>
      </c>
      <c r="BZ27" s="25">
        <f t="shared" si="18"/>
        <v>0.99607065960960373</v>
      </c>
      <c r="CA27" s="25">
        <f t="shared" si="19"/>
        <v>1.3106192889600048</v>
      </c>
      <c r="CB27" s="25">
        <v>642.76924989931535</v>
      </c>
      <c r="CC27" s="25">
        <f t="shared" si="20"/>
        <v>7.6515594297876959</v>
      </c>
      <c r="CD27" s="25">
        <f t="shared" si="21"/>
        <v>10.067841354983811</v>
      </c>
      <c r="CE27" s="25">
        <v>19.810472546650555</v>
      </c>
      <c r="CF27" s="25">
        <f t="shared" si="22"/>
        <v>0.23582492169097741</v>
      </c>
      <c r="CG27" s="25">
        <f t="shared" si="23"/>
        <v>0.3102959495933913</v>
      </c>
      <c r="CH27" s="25">
        <v>153.94335044972479</v>
      </c>
      <c r="CI27" s="25">
        <f t="shared" si="24"/>
        <v>1.8325498535768681</v>
      </c>
      <c r="CJ27" s="25">
        <f t="shared" si="25"/>
        <v>2.4112498073379842</v>
      </c>
      <c r="CK27" s="26">
        <v>0.56000000000000005</v>
      </c>
      <c r="CL27" s="26">
        <v>0.16783297422772453</v>
      </c>
      <c r="CM27" s="26">
        <v>0.42036310933872989</v>
      </c>
      <c r="CN27" s="25">
        <v>9273.3618225766877</v>
      </c>
      <c r="CO27" s="25">
        <f t="shared" si="26"/>
        <v>110.3905936858126</v>
      </c>
      <c r="CP27" s="25">
        <f t="shared" si="27"/>
        <v>145.25078116554289</v>
      </c>
      <c r="CQ27" s="26">
        <v>0.19025816034216589</v>
      </c>
      <c r="CR27" s="25">
        <f t="shared" si="28"/>
        <v>10.480179942974168</v>
      </c>
    </row>
    <row r="28" spans="1:96" x14ac:dyDescent="0.2">
      <c r="A28" s="18" t="s">
        <v>301</v>
      </c>
      <c r="B28" s="18" t="s">
        <v>72</v>
      </c>
      <c r="C28" s="18" t="s">
        <v>294</v>
      </c>
      <c r="D28" s="18" t="s">
        <v>343</v>
      </c>
      <c r="E28" s="18" t="s">
        <v>321</v>
      </c>
      <c r="G28" s="18" t="str">
        <f t="shared" si="0"/>
        <v>MIC</v>
      </c>
      <c r="H28" s="18" t="s">
        <v>353</v>
      </c>
      <c r="I28" s="18" t="b">
        <v>1</v>
      </c>
      <c r="J28" s="18" t="b">
        <v>1</v>
      </c>
      <c r="K28" s="18" t="s">
        <v>353</v>
      </c>
      <c r="L28" s="18" t="s">
        <v>353</v>
      </c>
      <c r="M28" s="18" t="b">
        <v>1</v>
      </c>
      <c r="N28" s="19"/>
      <c r="P28" s="18" t="b">
        <v>1</v>
      </c>
      <c r="Q28" s="18" t="b">
        <v>1</v>
      </c>
      <c r="U28" s="18" t="b">
        <f>IF(AND(T28=FALSE,OR(C28="LIC",C28="LMIC",C28="UMIC")),TRUE,FALSE)</f>
        <v>1</v>
      </c>
      <c r="W28" s="18" t="s">
        <v>353</v>
      </c>
      <c r="X28" s="19" t="str">
        <f t="shared" si="1"/>
        <v/>
      </c>
      <c r="Y28" s="18" t="str">
        <f t="shared" si="2"/>
        <v/>
      </c>
      <c r="Z28" s="18" t="str">
        <f t="shared" si="3"/>
        <v/>
      </c>
      <c r="AA28" s="18" t="str">
        <f t="shared" si="4"/>
        <v/>
      </c>
      <c r="AB28" s="18" t="b">
        <f>IF(AND(S28="",OR(C28="LIC",C28="LMIC",C28="UMIC")),TRUE,FALSE)</f>
        <v>1</v>
      </c>
      <c r="AC28" s="18" t="b">
        <f t="shared" si="33"/>
        <v>1</v>
      </c>
      <c r="AD28" s="18" t="b">
        <f>IF(AND(AC28=TRUE,T28=FALSE),TRUE,FALSE)</f>
        <v>1</v>
      </c>
      <c r="AE28" s="18" t="b">
        <f>IF(AND(AC28=TRUE,S28=""),TRUE,FALSE)</f>
        <v>1</v>
      </c>
      <c r="AJ28" s="18" t="b">
        <f>IF(AND(OR(C28="LIC",C28="LMIC",C28="UMIC"),F28=""),TRUE,FALSE)</f>
        <v>1</v>
      </c>
      <c r="AK28" s="18" t="b">
        <v>1</v>
      </c>
      <c r="AL28" s="20">
        <v>5.4</v>
      </c>
      <c r="AM28" s="21">
        <v>7.3188872070312501</v>
      </c>
      <c r="AN28" s="21">
        <v>1360</v>
      </c>
      <c r="AO28" s="22">
        <v>0.36400001525878911</v>
      </c>
      <c r="AP28" s="23">
        <v>0.17200000762939449</v>
      </c>
      <c r="AQ28" s="21">
        <v>1.9656000823974613</v>
      </c>
      <c r="AR28" s="21">
        <v>0.92880004119873028</v>
      </c>
      <c r="AS28" s="24">
        <v>1.2588486328124999</v>
      </c>
      <c r="AT28" s="22">
        <v>0.40689999999999998</v>
      </c>
      <c r="AU28" s="21">
        <v>553.38400000000001</v>
      </c>
      <c r="AV28" s="21">
        <f t="shared" si="5"/>
        <v>1520.2856505557195</v>
      </c>
      <c r="AW28" s="22">
        <v>0.47395609491181678</v>
      </c>
      <c r="AX28" s="21">
        <v>644.58028908007077</v>
      </c>
      <c r="AY28" s="21">
        <f t="shared" si="6"/>
        <v>1770.8248957676569</v>
      </c>
      <c r="AZ28" s="21">
        <f t="shared" si="7"/>
        <v>2988.2736000000004</v>
      </c>
      <c r="BA28" s="21">
        <f t="shared" si="8"/>
        <v>3480.7335610323826</v>
      </c>
      <c r="BB28" s="21">
        <f t="shared" si="9"/>
        <v>492.45996103238258</v>
      </c>
      <c r="BC28" s="21">
        <v>102.99966666666667</v>
      </c>
      <c r="BD28" s="21">
        <v>117.47333333333334</v>
      </c>
      <c r="BE28" s="21">
        <f t="shared" si="10"/>
        <v>21.754320987654321</v>
      </c>
      <c r="BF28" s="21">
        <f t="shared" si="11"/>
        <v>59.764615592633668</v>
      </c>
      <c r="BG28" s="21">
        <v>210.24796019330483</v>
      </c>
      <c r="BH28" s="21">
        <v>7.1933333333333325</v>
      </c>
      <c r="BI28" s="20">
        <v>54.4</v>
      </c>
      <c r="BJ28" s="20">
        <v>111.50731481481482</v>
      </c>
      <c r="BK28" s="20">
        <v>83.358404306574712</v>
      </c>
      <c r="BL28" s="25">
        <f t="shared" si="12"/>
        <v>249.26571912138951</v>
      </c>
      <c r="BM28" s="25">
        <f t="shared" si="13"/>
        <v>293.76</v>
      </c>
      <c r="BN28" s="25">
        <f t="shared" si="14"/>
        <v>602.13950000000011</v>
      </c>
      <c r="BO28" s="25">
        <f t="shared" si="15"/>
        <v>450.13538325550348</v>
      </c>
      <c r="BP28" s="25">
        <f t="shared" si="16"/>
        <v>1346.0348832555037</v>
      </c>
      <c r="BQ28" s="25">
        <v>-73.024425418645876</v>
      </c>
      <c r="BR28" s="25">
        <v>11.543209876543209</v>
      </c>
      <c r="BS28" s="26">
        <v>-0.15807327220127354</v>
      </c>
      <c r="BT28" s="25">
        <v>1.2875006025</v>
      </c>
      <c r="BU28" s="25">
        <v>40000</v>
      </c>
      <c r="BV28" s="25">
        <v>0.10989010528354412</v>
      </c>
      <c r="BW28" s="20">
        <f t="shared" si="17"/>
        <v>0</v>
      </c>
      <c r="BX28" s="25">
        <v>0</v>
      </c>
      <c r="BY28" s="25">
        <v>17.492813800510135</v>
      </c>
      <c r="BZ28" s="25">
        <f t="shared" si="18"/>
        <v>3.2394099630574322</v>
      </c>
      <c r="CA28" s="25">
        <f t="shared" si="19"/>
        <v>8.8994775474235741</v>
      </c>
      <c r="CB28" s="25">
        <v>17.157101624379113</v>
      </c>
      <c r="CC28" s="25">
        <f t="shared" si="20"/>
        <v>3.1772410415516874</v>
      </c>
      <c r="CD28" s="25">
        <f t="shared" si="21"/>
        <v>8.7286838141828067</v>
      </c>
      <c r="CE28" s="25">
        <v>0.98733454154920142</v>
      </c>
      <c r="CF28" s="25">
        <f t="shared" si="22"/>
        <v>0.18283972991651876</v>
      </c>
      <c r="CG28" s="25">
        <f t="shared" si="23"/>
        <v>0.50230692926352538</v>
      </c>
      <c r="CH28" s="25">
        <v>4.6775946435763194</v>
      </c>
      <c r="CI28" s="25">
        <f t="shared" si="24"/>
        <v>0.86622123029191089</v>
      </c>
      <c r="CJ28" s="25">
        <f t="shared" si="25"/>
        <v>2.3797285548904799</v>
      </c>
      <c r="CK28" s="26">
        <v>0.57999999999999996</v>
      </c>
      <c r="CL28" s="26">
        <v>0.15073148148148147</v>
      </c>
      <c r="CM28" s="26">
        <v>0.39250814814814811</v>
      </c>
      <c r="CN28" s="25">
        <v>24.6694</v>
      </c>
      <c r="CO28" s="25">
        <f t="shared" si="26"/>
        <v>4.568407407407407</v>
      </c>
      <c r="CP28" s="25">
        <f t="shared" si="27"/>
        <v>12.550569274453069</v>
      </c>
      <c r="CQ28" s="26">
        <v>1.2929581559632104</v>
      </c>
      <c r="CR28" s="25">
        <f t="shared" si="28"/>
        <v>7.2828722349010313</v>
      </c>
    </row>
    <row r="29" spans="1:96" x14ac:dyDescent="0.2">
      <c r="A29" s="18" t="s">
        <v>73</v>
      </c>
      <c r="B29" s="18" t="s">
        <v>74</v>
      </c>
      <c r="C29" s="18" t="s">
        <v>19</v>
      </c>
      <c r="D29" s="18" t="s">
        <v>19</v>
      </c>
      <c r="G29" s="18" t="str">
        <f t="shared" si="0"/>
        <v/>
      </c>
      <c r="I29" s="18" t="s">
        <v>353</v>
      </c>
      <c r="N29" s="19"/>
      <c r="W29" s="18" t="s">
        <v>353</v>
      </c>
      <c r="X29" s="19" t="str">
        <f t="shared" si="1"/>
        <v/>
      </c>
      <c r="Y29" s="18" t="str">
        <f t="shared" si="2"/>
        <v/>
      </c>
      <c r="Z29" s="18" t="str">
        <f t="shared" si="3"/>
        <v/>
      </c>
      <c r="AA29" s="18" t="str">
        <f t="shared" si="4"/>
        <v/>
      </c>
      <c r="AC29" s="18" t="b">
        <f t="shared" si="33"/>
        <v>1</v>
      </c>
      <c r="AD29" s="18" t="b">
        <f>IF(AND(AC29=TRUE,T29=FALSE),TRUE,FALSE)</f>
        <v>1</v>
      </c>
      <c r="AE29" s="18" t="b">
        <f>IF(AND(AC29=TRUE,S29=""),TRUE,FALSE)</f>
        <v>1</v>
      </c>
      <c r="AK29" s="18" t="s">
        <v>353</v>
      </c>
      <c r="AL29" s="20">
        <v>1.7000000000000001E-2</v>
      </c>
      <c r="AM29" s="21">
        <v>1.7861000061035161E-2</v>
      </c>
      <c r="AN29" s="21">
        <v>16621.467151612349</v>
      </c>
      <c r="AO29" s="22">
        <v>0</v>
      </c>
      <c r="AP29" s="23">
        <v>0</v>
      </c>
      <c r="AQ29" s="21">
        <v>0</v>
      </c>
      <c r="AR29" s="21">
        <v>0</v>
      </c>
      <c r="AS29" s="24">
        <v>0</v>
      </c>
      <c r="AV29" s="21" t="e">
        <f t="shared" si="5"/>
        <v>#DIV/0!</v>
      </c>
      <c r="AX29" s="21">
        <v>0</v>
      </c>
      <c r="AY29" s="21" t="e">
        <f t="shared" si="6"/>
        <v>#DIV/0!</v>
      </c>
      <c r="AZ29" s="21">
        <f t="shared" si="7"/>
        <v>0</v>
      </c>
      <c r="BA29" s="21">
        <f t="shared" si="8"/>
        <v>0</v>
      </c>
      <c r="BB29" s="21">
        <f t="shared" si="9"/>
        <v>0</v>
      </c>
      <c r="BC29" s="21">
        <v>23.13</v>
      </c>
      <c r="BD29" s="21">
        <v>20.53</v>
      </c>
      <c r="BE29" s="21">
        <f t="shared" si="10"/>
        <v>1207.6470588235295</v>
      </c>
      <c r="BF29" s="21" t="e">
        <f t="shared" si="11"/>
        <v>#DIV/0!</v>
      </c>
      <c r="BH29" s="21">
        <v>1.2766666666666666</v>
      </c>
      <c r="BR29" s="25" t="s">
        <v>353</v>
      </c>
      <c r="BW29" s="20"/>
      <c r="BY29" s="25">
        <v>3.354090817559404</v>
      </c>
      <c r="BZ29" s="25">
        <f t="shared" si="18"/>
        <v>197.2994598564355</v>
      </c>
      <c r="CA29" s="25" t="e">
        <f t="shared" si="19"/>
        <v>#DIV/0!</v>
      </c>
      <c r="CB29" s="25">
        <v>0.77062827225130892</v>
      </c>
      <c r="CC29" s="25">
        <f t="shared" si="20"/>
        <v>45.331074838312283</v>
      </c>
      <c r="CD29" s="25" t="e">
        <f t="shared" si="21"/>
        <v>#DIV/0!</v>
      </c>
      <c r="CE29" s="25">
        <v>4.5992079473754867E-2</v>
      </c>
      <c r="CF29" s="25">
        <f t="shared" si="22"/>
        <v>2.7054164396326392</v>
      </c>
      <c r="CG29" s="25" t="e">
        <f t="shared" si="23"/>
        <v>#DIV/0!</v>
      </c>
      <c r="CH29" s="25">
        <v>0.46802758759565039</v>
      </c>
      <c r="CI29" s="25">
        <f t="shared" si="24"/>
        <v>27.531034564450021</v>
      </c>
      <c r="CJ29" s="25" t="e">
        <f t="shared" si="25"/>
        <v>#DIV/0!</v>
      </c>
      <c r="CK29" s="26"/>
      <c r="CM29" s="26" t="s">
        <v>353</v>
      </c>
      <c r="CN29" s="25">
        <v>4.3113000000000001</v>
      </c>
      <c r="CO29" s="25">
        <f t="shared" si="26"/>
        <v>253.60588235294117</v>
      </c>
      <c r="CP29" s="25" t="e">
        <f t="shared" si="27"/>
        <v>#DIV/0!</v>
      </c>
      <c r="CQ29" s="26" t="s">
        <v>374</v>
      </c>
      <c r="CR29" s="25">
        <f t="shared" si="28"/>
        <v>270.16156925919779</v>
      </c>
    </row>
    <row r="30" spans="1:96" x14ac:dyDescent="0.2">
      <c r="A30" s="18" t="s">
        <v>68</v>
      </c>
      <c r="B30" s="18" t="s">
        <v>69</v>
      </c>
      <c r="C30" s="18" t="s">
        <v>293</v>
      </c>
      <c r="D30" s="18" t="s">
        <v>293</v>
      </c>
      <c r="E30" s="18" t="s">
        <v>353</v>
      </c>
      <c r="G30" s="18" t="str">
        <f t="shared" si="0"/>
        <v>MIC</v>
      </c>
      <c r="H30" s="18" t="s">
        <v>353</v>
      </c>
      <c r="I30" s="18" t="s">
        <v>353</v>
      </c>
      <c r="J30" s="18" t="s">
        <v>353</v>
      </c>
      <c r="K30" s="18" t="s">
        <v>353</v>
      </c>
      <c r="L30" s="18" t="s">
        <v>353</v>
      </c>
      <c r="N30" s="19"/>
      <c r="P30" s="18" t="b">
        <v>1</v>
      </c>
      <c r="U30" s="18" t="b">
        <f>IF(AND(T30=FALSE,OR(C30="LIC",C30="LMIC",C30="UMIC")),TRUE,FALSE)</f>
        <v>1</v>
      </c>
      <c r="W30" s="18" t="s">
        <v>353</v>
      </c>
      <c r="X30" s="19" t="str">
        <f t="shared" si="1"/>
        <v/>
      </c>
      <c r="Y30" s="18" t="str">
        <f t="shared" si="2"/>
        <v/>
      </c>
      <c r="Z30" s="18" t="str">
        <f t="shared" si="3"/>
        <v/>
      </c>
      <c r="AA30" s="18" t="str">
        <f t="shared" si="4"/>
        <v/>
      </c>
      <c r="AB30" s="18" t="b">
        <f>IF(AND(S30="",OR(C30="LIC",C30="LMIC",C30="UMIC")),TRUE,FALSE)</f>
        <v>1</v>
      </c>
      <c r="AC30" s="18" t="b">
        <f t="shared" si="33"/>
        <v>1</v>
      </c>
      <c r="AD30" s="18" t="b">
        <f>IF(AND(AC30=TRUE,T30=FALSE),TRUE,FALSE)</f>
        <v>1</v>
      </c>
      <c r="AE30" s="18" t="b">
        <f>IF(AND(AC30=TRUE,S30=""),TRUE,FALSE)</f>
        <v>1</v>
      </c>
      <c r="AJ30" s="18" t="b">
        <f>IF(AND(OR(C30="LIC",C30="LMIC",C30="UMIC"),F30=""),TRUE,FALSE)</f>
        <v>1</v>
      </c>
      <c r="AK30" s="18" t="s">
        <v>353</v>
      </c>
      <c r="AL30" s="20">
        <v>49.465000000000003</v>
      </c>
      <c r="AM30" s="21">
        <v>53.134128906249998</v>
      </c>
      <c r="AN30" s="21">
        <v>5830</v>
      </c>
      <c r="AO30" s="22">
        <v>5.6999998092651369E-2</v>
      </c>
      <c r="AP30" s="23">
        <v>0.02</v>
      </c>
      <c r="AQ30" s="21">
        <v>2.8195049056529999</v>
      </c>
      <c r="AR30" s="21">
        <v>0.98930000000000007</v>
      </c>
      <c r="AS30" s="24">
        <v>1.0626826171874999</v>
      </c>
      <c r="AT30" s="22">
        <v>0.26400000000000001</v>
      </c>
      <c r="AU30" s="21">
        <v>1539.1200000000001</v>
      </c>
      <c r="AV30" s="21">
        <f t="shared" si="5"/>
        <v>27002.106166709305</v>
      </c>
      <c r="AW30" s="22">
        <v>0.34109452865433643</v>
      </c>
      <c r="AX30" s="21">
        <v>1988.5811020547815</v>
      </c>
      <c r="AY30" s="21">
        <f t="shared" si="6"/>
        <v>34887.388922757804</v>
      </c>
      <c r="AZ30" s="21">
        <f t="shared" si="7"/>
        <v>76132.570800000016</v>
      </c>
      <c r="BA30" s="21">
        <f t="shared" si="8"/>
        <v>98365.164213139768</v>
      </c>
      <c r="BB30" s="21">
        <f t="shared" si="9"/>
        <v>22232.593413139759</v>
      </c>
      <c r="BC30" s="21">
        <v>1108.3136666666667</v>
      </c>
      <c r="BD30" s="21">
        <v>964.7833333333333</v>
      </c>
      <c r="BE30" s="21">
        <f t="shared" si="10"/>
        <v>19.504363354560461</v>
      </c>
      <c r="BF30" s="21">
        <f t="shared" si="11"/>
        <v>342.18182468807885</v>
      </c>
      <c r="BG30" s="21">
        <v>1241.9352452724386</v>
      </c>
      <c r="BH30" s="21">
        <v>61.676666666666669</v>
      </c>
      <c r="BI30" s="20">
        <v>233.20000000000002</v>
      </c>
      <c r="BJ30" s="20">
        <v>227.08074183766303</v>
      </c>
      <c r="BK30" s="20">
        <v>71.36949747353114</v>
      </c>
      <c r="BL30" s="25">
        <f t="shared" ref="BL30:BL61" si="36">BI30+BJ30+BK30</f>
        <v>531.65023931119424</v>
      </c>
      <c r="BM30" s="25">
        <f t="shared" ref="BM30:BM61" si="37">BI30*$AL30</f>
        <v>11535.238000000001</v>
      </c>
      <c r="BN30" s="25">
        <f t="shared" ref="BN30:BN61" si="38">BJ30*$AL30</f>
        <v>11232.548895000002</v>
      </c>
      <c r="BO30" s="25">
        <f t="shared" ref="BO30:BO61" si="39">BK30*$AL30</f>
        <v>3530.292192528218</v>
      </c>
      <c r="BP30" s="25">
        <f t="shared" ref="BP30:BP61" si="40">BM30+BN30+BO30</f>
        <v>26298.079087528222</v>
      </c>
      <c r="BQ30" s="25">
        <v>-462.64031171619649</v>
      </c>
      <c r="BR30" s="25">
        <v>10.375619124633578</v>
      </c>
      <c r="BS30" s="26">
        <v>-2.242696726133634E-2</v>
      </c>
      <c r="BT30" s="25">
        <v>98.35881224085</v>
      </c>
      <c r="BU30" s="25">
        <v>19633226</v>
      </c>
      <c r="BV30" s="25">
        <v>344.44257292933457</v>
      </c>
      <c r="BW30" s="20">
        <f t="shared" ref="BW30:BW61" si="41">IF(BQ30&gt;0,BQ30*AL30,0)</f>
        <v>0</v>
      </c>
      <c r="BX30" s="25">
        <v>0</v>
      </c>
      <c r="BY30" s="25">
        <v>64.99740737011679</v>
      </c>
      <c r="BZ30" s="25">
        <f t="shared" si="18"/>
        <v>1.3140080333592801</v>
      </c>
      <c r="CA30" s="25">
        <f t="shared" si="19"/>
        <v>23.052773286472906</v>
      </c>
      <c r="CB30" s="25">
        <v>102.75897771512955</v>
      </c>
      <c r="CC30" s="25">
        <f t="shared" si="20"/>
        <v>2.0774078179547062</v>
      </c>
      <c r="CD30" s="25">
        <f t="shared" si="21"/>
        <v>36.445752411744948</v>
      </c>
      <c r="CE30" s="25">
        <v>168.32973016512284</v>
      </c>
      <c r="CF30" s="25">
        <f t="shared" si="22"/>
        <v>3.4030067758035547</v>
      </c>
      <c r="CG30" s="25">
        <f t="shared" si="23"/>
        <v>59.701875257470959</v>
      </c>
      <c r="CH30" s="25">
        <v>46.284730165122838</v>
      </c>
      <c r="CI30" s="25">
        <f t="shared" si="24"/>
        <v>0.93570666461382457</v>
      </c>
      <c r="CJ30" s="25">
        <f t="shared" si="25"/>
        <v>16.415906946047055</v>
      </c>
      <c r="CK30" s="26">
        <v>0.47</v>
      </c>
      <c r="CL30" s="26">
        <v>7.5574183766299402E-2</v>
      </c>
      <c r="CM30" s="26">
        <v>0.23679759425856667</v>
      </c>
      <c r="CN30" s="25">
        <v>202.60449999999997</v>
      </c>
      <c r="CO30" s="25">
        <f t="shared" si="26"/>
        <v>4.0959163044576963</v>
      </c>
      <c r="CP30" s="25">
        <f t="shared" si="27"/>
        <v>71.858183184496554</v>
      </c>
      <c r="CQ30" s="26">
        <v>1.870196752503287</v>
      </c>
      <c r="CR30" s="25">
        <f t="shared" si="28"/>
        <v>4.3271225159278108</v>
      </c>
    </row>
    <row r="31" spans="1:96" x14ac:dyDescent="0.2">
      <c r="A31" s="18" t="s">
        <v>70</v>
      </c>
      <c r="B31" s="18" t="s">
        <v>71</v>
      </c>
      <c r="C31" s="18" t="s">
        <v>295</v>
      </c>
      <c r="D31" s="18" t="s">
        <v>316</v>
      </c>
      <c r="E31" s="18" t="s">
        <v>317</v>
      </c>
      <c r="F31" s="18" t="b">
        <f>IF(AND(C31="LIC",H31=TRUE),TRUE,FALSE)</f>
        <v>1</v>
      </c>
      <c r="G31" s="18" t="str">
        <f t="shared" si="0"/>
        <v/>
      </c>
      <c r="H31" s="18" t="b">
        <v>1</v>
      </c>
      <c r="I31" s="18" t="b">
        <v>1</v>
      </c>
      <c r="J31" s="18" t="s">
        <v>353</v>
      </c>
      <c r="K31" s="18" t="b">
        <v>1</v>
      </c>
      <c r="L31" s="18" t="s">
        <v>353</v>
      </c>
      <c r="M31" s="18" t="b">
        <v>1</v>
      </c>
      <c r="N31" s="19"/>
      <c r="P31" s="18" t="b">
        <v>1</v>
      </c>
      <c r="Q31" s="18" t="b">
        <v>1</v>
      </c>
      <c r="R31" s="18" t="b">
        <v>1</v>
      </c>
      <c r="S31" s="18" t="b">
        <v>1</v>
      </c>
      <c r="T31" s="18" t="b">
        <v>1</v>
      </c>
      <c r="W31" s="18" t="s">
        <v>353</v>
      </c>
      <c r="X31" s="19" t="str">
        <f t="shared" si="1"/>
        <v/>
      </c>
      <c r="Y31" s="18" t="str">
        <f t="shared" si="2"/>
        <v/>
      </c>
      <c r="Z31" s="18" t="str">
        <f t="shared" si="3"/>
        <v/>
      </c>
      <c r="AA31" s="18" t="str">
        <f t="shared" si="4"/>
        <v/>
      </c>
      <c r="AC31" s="18" t="b">
        <f t="shared" si="33"/>
        <v>1</v>
      </c>
      <c r="AK31" s="18" t="b">
        <v>1</v>
      </c>
      <c r="AL31" s="20">
        <v>0.83199999999999996</v>
      </c>
      <c r="AM31" s="21">
        <v>1.0617750244140629</v>
      </c>
      <c r="AN31" s="21">
        <v>760</v>
      </c>
      <c r="AO31" s="22">
        <v>0.17499999999999999</v>
      </c>
      <c r="AP31" s="23">
        <v>0.34799999237060547</v>
      </c>
      <c r="AQ31" s="21">
        <v>0.14559999999999998</v>
      </c>
      <c r="AR31" s="21">
        <v>0.28953599365234373</v>
      </c>
      <c r="AS31" s="24">
        <v>0.3694977111816406</v>
      </c>
      <c r="AT31" s="22">
        <v>0.1651</v>
      </c>
      <c r="AU31" s="21">
        <v>125.476</v>
      </c>
      <c r="AV31" s="21">
        <f t="shared" si="5"/>
        <v>717.00571428571436</v>
      </c>
      <c r="AW31" s="22">
        <v>0.18904631137885824</v>
      </c>
      <c r="AX31" s="21">
        <v>143.67519664793227</v>
      </c>
      <c r="AY31" s="21">
        <f t="shared" si="6"/>
        <v>821.00112370247018</v>
      </c>
      <c r="AZ31" s="21">
        <f t="shared" si="7"/>
        <v>104.39603199999999</v>
      </c>
      <c r="BA31" s="21">
        <f t="shared" si="8"/>
        <v>119.53776361107964</v>
      </c>
      <c r="BB31" s="21">
        <f t="shared" si="9"/>
        <v>15.141731611079647</v>
      </c>
      <c r="BC31" s="21">
        <v>53.100333333333332</v>
      </c>
      <c r="BD31" s="21">
        <v>49.876666666666665</v>
      </c>
      <c r="BE31" s="21">
        <f t="shared" si="10"/>
        <v>59.947916666666664</v>
      </c>
      <c r="BF31" s="21">
        <f t="shared" si="11"/>
        <v>342.5595238095238</v>
      </c>
      <c r="BG31" s="21">
        <v>90.065816870966103</v>
      </c>
      <c r="BH31" s="21">
        <v>0.67333333333333334</v>
      </c>
      <c r="BI31" s="20">
        <v>30.400000000000002</v>
      </c>
      <c r="BJ31" s="20">
        <v>77.409350961538465</v>
      </c>
      <c r="BK31" s="20">
        <v>122.94675274639938</v>
      </c>
      <c r="BL31" s="25">
        <f t="shared" si="36"/>
        <v>230.75610370793785</v>
      </c>
      <c r="BM31" s="25">
        <f t="shared" si="37"/>
        <v>25.2928</v>
      </c>
      <c r="BN31" s="25">
        <f t="shared" si="38"/>
        <v>64.404579999999996</v>
      </c>
      <c r="BO31" s="25">
        <f t="shared" si="39"/>
        <v>102.29169828500429</v>
      </c>
      <c r="BP31" s="25">
        <f t="shared" si="40"/>
        <v>191.98907828500427</v>
      </c>
      <c r="BQ31" s="25">
        <v>158.91850538397171</v>
      </c>
      <c r="BR31" s="25">
        <v>30.37860576923077</v>
      </c>
      <c r="BS31" s="26">
        <v>0.19115839087355721</v>
      </c>
      <c r="BT31" s="25">
        <v>6.7748009521500006</v>
      </c>
      <c r="BU31" s="25">
        <v>38456</v>
      </c>
      <c r="BV31" s="25">
        <v>0.21974857142857143</v>
      </c>
      <c r="BW31" s="20">
        <f t="shared" si="41"/>
        <v>132.22019647946445</v>
      </c>
      <c r="BX31" s="25">
        <v>24.938333333333333</v>
      </c>
      <c r="BY31" s="25">
        <v>14.420228554168347</v>
      </c>
      <c r="BZ31" s="25">
        <f t="shared" si="18"/>
        <v>17.332005473760034</v>
      </c>
      <c r="CA31" s="25">
        <f t="shared" si="19"/>
        <v>99.040031278628774</v>
      </c>
      <c r="CB31" s="25">
        <v>9.3282578198415891</v>
      </c>
      <c r="CC31" s="25">
        <f t="shared" si="20"/>
        <v>11.211848341155756</v>
      </c>
      <c r="CD31" s="25">
        <f t="shared" si="21"/>
        <v>64.067704806604326</v>
      </c>
      <c r="CE31" s="25">
        <v>7.718250771915694E-2</v>
      </c>
      <c r="CF31" s="25">
        <f t="shared" si="22"/>
        <v>9.2767437162448244E-2</v>
      </c>
      <c r="CG31" s="25">
        <f t="shared" si="23"/>
        <v>0.53009964092827566</v>
      </c>
      <c r="CH31" s="25">
        <v>3.6331672036514968</v>
      </c>
      <c r="CI31" s="25">
        <f t="shared" si="24"/>
        <v>4.3667875043888182</v>
      </c>
      <c r="CJ31" s="25">
        <f t="shared" si="25"/>
        <v>24.953071453650391</v>
      </c>
      <c r="CK31" s="26"/>
      <c r="CL31" s="26">
        <v>0.14093509615384617</v>
      </c>
      <c r="CM31" s="26">
        <v>0.3750877403846154</v>
      </c>
      <c r="CN31" s="25">
        <v>72.451314673924628</v>
      </c>
      <c r="CO31" s="25">
        <f t="shared" si="26"/>
        <v>87.080907060005572</v>
      </c>
      <c r="CP31" s="25">
        <f t="shared" si="27"/>
        <v>497.60518320003189</v>
      </c>
      <c r="CQ31" s="26">
        <v>0.31131396816653295</v>
      </c>
      <c r="CR31" s="25">
        <f t="shared" si="28"/>
        <v>32.910641319304609</v>
      </c>
    </row>
    <row r="32" spans="1:96" x14ac:dyDescent="0.2">
      <c r="A32" s="18" t="s">
        <v>56</v>
      </c>
      <c r="B32" s="18" t="s">
        <v>57</v>
      </c>
      <c r="C32" s="18" t="s">
        <v>294</v>
      </c>
      <c r="D32" s="18" t="s">
        <v>344</v>
      </c>
      <c r="E32" s="18" t="s">
        <v>321</v>
      </c>
      <c r="G32" s="18" t="str">
        <f t="shared" si="0"/>
        <v>MIC</v>
      </c>
      <c r="H32" s="18" t="s">
        <v>353</v>
      </c>
      <c r="I32" s="18" t="s">
        <v>353</v>
      </c>
      <c r="J32" s="18" t="s">
        <v>353</v>
      </c>
      <c r="K32" s="18" t="s">
        <v>353</v>
      </c>
      <c r="L32" s="18" t="s">
        <v>353</v>
      </c>
      <c r="N32" s="19"/>
      <c r="Q32" s="18" t="b">
        <v>1</v>
      </c>
      <c r="U32" s="18" t="b">
        <f t="shared" ref="U32:U40" si="42">IF(AND(T32=FALSE,OR(C32="LIC",C32="LMIC",C32="UMIC")),TRUE,FALSE)</f>
        <v>1</v>
      </c>
      <c r="W32" s="18" t="s">
        <v>353</v>
      </c>
      <c r="X32" s="19" t="str">
        <f t="shared" si="1"/>
        <v/>
      </c>
      <c r="Y32" s="18" t="str">
        <f t="shared" si="2"/>
        <v/>
      </c>
      <c r="Z32" s="18" t="str">
        <f t="shared" si="3"/>
        <v/>
      </c>
      <c r="AA32" s="18" t="str">
        <f t="shared" si="4"/>
        <v/>
      </c>
      <c r="AB32" s="18" t="b">
        <f t="shared" ref="AB32:AB40" si="43">IF(AND(S32="",OR(C32="LIC",C32="LMIC",C32="UMIC")),TRUE,FALSE)</f>
        <v>1</v>
      </c>
      <c r="AC32" s="18" t="b">
        <f t="shared" si="33"/>
        <v>1</v>
      </c>
      <c r="AD32" s="18" t="b">
        <f t="shared" ref="AD32:AD40" si="44">IF(AND(AC32=TRUE,T32=FALSE),TRUE,FALSE)</f>
        <v>1</v>
      </c>
      <c r="AE32" s="18" t="b">
        <f t="shared" ref="AE32:AE40" si="45">IF(AND(AC32=TRUE,S32=""),TRUE,FALSE)</f>
        <v>1</v>
      </c>
      <c r="AJ32" s="18" t="b">
        <f t="shared" ref="AJ32:AJ40" si="46">IF(AND(OR(C32="LIC",C32="LMIC",C32="UMIC"),F32=""),TRUE,FALSE)</f>
        <v>1</v>
      </c>
      <c r="AK32" s="18" t="b">
        <v>1</v>
      </c>
      <c r="AL32" s="20">
        <v>0.55300000000000005</v>
      </c>
      <c r="AM32" s="21">
        <v>0.63507202148437503</v>
      </c>
      <c r="AN32" s="21">
        <v>2990</v>
      </c>
      <c r="AO32" s="22">
        <v>7.1999998092651368E-2</v>
      </c>
      <c r="AP32" s="23">
        <v>3.099999904632568E-2</v>
      </c>
      <c r="AQ32" s="21">
        <v>3.9815998945236207E-2</v>
      </c>
      <c r="AR32" s="21">
        <v>1.7142999472618103E-2</v>
      </c>
      <c r="AS32" s="24">
        <v>1.9687232971191411E-2</v>
      </c>
      <c r="AT32" s="22">
        <v>0.19789999999999999</v>
      </c>
      <c r="AU32" s="21">
        <v>591.721</v>
      </c>
      <c r="AV32" s="21">
        <f t="shared" si="5"/>
        <v>8218.3474399340794</v>
      </c>
      <c r="AW32" s="22">
        <v>0.23657253713213267</v>
      </c>
      <c r="AX32" s="21">
        <v>707.35188602507662</v>
      </c>
      <c r="AY32" s="21">
        <f t="shared" si="6"/>
        <v>9824.3320106042065</v>
      </c>
      <c r="AZ32" s="21">
        <f t="shared" si="7"/>
        <v>327.22171300000002</v>
      </c>
      <c r="BA32" s="21">
        <f t="shared" si="8"/>
        <v>391.1655929718674</v>
      </c>
      <c r="BB32" s="21">
        <f t="shared" si="9"/>
        <v>63.943879971867418</v>
      </c>
      <c r="BC32" s="21">
        <v>151.53033333333335</v>
      </c>
      <c r="BD32" s="21">
        <v>123.91333333333334</v>
      </c>
      <c r="BE32" s="21">
        <f t="shared" si="10"/>
        <v>224.07474382157926</v>
      </c>
      <c r="BF32" s="21">
        <f t="shared" si="11"/>
        <v>3112.1493021879578</v>
      </c>
      <c r="BG32" s="21">
        <v>2984.6704331283267</v>
      </c>
      <c r="BH32" s="21">
        <v>1.51</v>
      </c>
      <c r="BI32" s="20">
        <v>119.60000000000001</v>
      </c>
      <c r="BJ32" s="20">
        <v>110.99032549728753</v>
      </c>
      <c r="BK32" s="20">
        <v>43.620231137859676</v>
      </c>
      <c r="BL32" s="25">
        <f t="shared" si="36"/>
        <v>274.21055663514721</v>
      </c>
      <c r="BM32" s="25">
        <f t="shared" si="37"/>
        <v>66.138800000000003</v>
      </c>
      <c r="BN32" s="25">
        <f t="shared" si="38"/>
        <v>61.37765000000001</v>
      </c>
      <c r="BO32" s="25">
        <f t="shared" si="39"/>
        <v>24.121987819236402</v>
      </c>
      <c r="BP32" s="25">
        <f t="shared" si="40"/>
        <v>151.63843781923643</v>
      </c>
      <c r="BQ32" s="25">
        <v>-79.465386377391098</v>
      </c>
      <c r="BR32" s="25">
        <v>113.40265220012056</v>
      </c>
      <c r="BS32" s="26">
        <v>-1.42706978937417</v>
      </c>
      <c r="BT32" s="25">
        <v>73.968748581</v>
      </c>
      <c r="BU32" s="25">
        <v>183944</v>
      </c>
      <c r="BV32" s="25">
        <v>2.554777845456278</v>
      </c>
      <c r="BW32" s="20">
        <f t="shared" si="41"/>
        <v>0</v>
      </c>
      <c r="BX32" s="25">
        <v>0</v>
      </c>
      <c r="BY32" s="25">
        <v>17.222798697811786</v>
      </c>
      <c r="BZ32" s="25">
        <f t="shared" si="18"/>
        <v>31.144301442697621</v>
      </c>
      <c r="CA32" s="25">
        <f t="shared" si="19"/>
        <v>432.55975371860939</v>
      </c>
      <c r="CB32" s="25">
        <v>11.384960397368776</v>
      </c>
      <c r="CC32" s="25">
        <f t="shared" si="20"/>
        <v>20.587631821643352</v>
      </c>
      <c r="CD32" s="25">
        <f t="shared" si="21"/>
        <v>285.93933843096329</v>
      </c>
      <c r="CE32" s="25">
        <v>0.35533192374815409</v>
      </c>
      <c r="CF32" s="25">
        <f t="shared" si="22"/>
        <v>0.64255320750118272</v>
      </c>
      <c r="CG32" s="25">
        <f t="shared" si="23"/>
        <v>8.9243503405976412</v>
      </c>
      <c r="CH32" s="25">
        <v>3.8421549872466105</v>
      </c>
      <c r="CI32" s="25">
        <f t="shared" si="24"/>
        <v>6.9478390366123151</v>
      </c>
      <c r="CJ32" s="25">
        <f t="shared" si="25"/>
        <v>96.497766953711093</v>
      </c>
      <c r="CK32" s="26"/>
      <c r="CL32" s="26">
        <v>9.903254972875225E-2</v>
      </c>
      <c r="CM32" s="26">
        <v>0.3003453887884267</v>
      </c>
      <c r="CN32" s="25">
        <v>26.021799999999999</v>
      </c>
      <c r="CO32" s="25">
        <f t="shared" si="26"/>
        <v>47.055696202531642</v>
      </c>
      <c r="CP32" s="25">
        <f t="shared" si="27"/>
        <v>653.5513534594711</v>
      </c>
      <c r="CQ32" s="26">
        <v>1.2897969624237491</v>
      </c>
      <c r="CR32" s="25">
        <f t="shared" si="28"/>
        <v>58.679772300953289</v>
      </c>
    </row>
    <row r="33" spans="1:96" x14ac:dyDescent="0.2">
      <c r="A33" s="18" t="s">
        <v>75</v>
      </c>
      <c r="B33" s="18" t="s">
        <v>76</v>
      </c>
      <c r="C33" s="18" t="s">
        <v>293</v>
      </c>
      <c r="D33" s="18" t="s">
        <v>293</v>
      </c>
      <c r="E33" s="18" t="s">
        <v>353</v>
      </c>
      <c r="G33" s="18" t="str">
        <f t="shared" si="0"/>
        <v>MIC</v>
      </c>
      <c r="H33" s="18" t="s">
        <v>353</v>
      </c>
      <c r="I33" s="18" t="s">
        <v>353</v>
      </c>
      <c r="J33" s="18" t="s">
        <v>353</v>
      </c>
      <c r="K33" s="18" t="s">
        <v>353</v>
      </c>
      <c r="L33" s="18" t="s">
        <v>353</v>
      </c>
      <c r="N33" s="19"/>
      <c r="U33" s="18" t="b">
        <f t="shared" si="42"/>
        <v>1</v>
      </c>
      <c r="W33" s="18" t="s">
        <v>353</v>
      </c>
      <c r="X33" s="19" t="str">
        <f t="shared" si="1"/>
        <v/>
      </c>
      <c r="Y33" s="18" t="str">
        <f t="shared" si="2"/>
        <v/>
      </c>
      <c r="Z33" s="18" t="str">
        <f t="shared" si="3"/>
        <v/>
      </c>
      <c r="AA33" s="18" t="str">
        <f t="shared" si="4"/>
        <v/>
      </c>
      <c r="AB33" s="18" t="b">
        <f t="shared" si="43"/>
        <v>1</v>
      </c>
      <c r="AC33" s="18" t="b">
        <f t="shared" si="33"/>
        <v>1</v>
      </c>
      <c r="AD33" s="18" t="b">
        <f t="shared" si="44"/>
        <v>1</v>
      </c>
      <c r="AE33" s="18" t="b">
        <f t="shared" si="45"/>
        <v>1</v>
      </c>
      <c r="AJ33" s="18" t="b">
        <f t="shared" si="46"/>
        <v>1</v>
      </c>
      <c r="AK33" s="18" t="s">
        <v>353</v>
      </c>
      <c r="AL33" s="20">
        <v>4.9530000000000003</v>
      </c>
      <c r="AM33" s="21">
        <v>5.4173789062499997</v>
      </c>
      <c r="AN33" s="21">
        <v>11040</v>
      </c>
      <c r="AO33" s="22">
        <v>1.4999999999999999E-2</v>
      </c>
      <c r="AP33" s="23">
        <v>8.0000001192092902E-3</v>
      </c>
      <c r="AQ33" s="21">
        <v>7.4295E-2</v>
      </c>
      <c r="AR33" s="21">
        <v>3.9624000590443617E-2</v>
      </c>
      <c r="AS33" s="24">
        <v>4.3339031219482418E-2</v>
      </c>
      <c r="AT33" s="22">
        <v>0.13569999999999999</v>
      </c>
      <c r="AU33" s="21">
        <v>1498.1279999999999</v>
      </c>
      <c r="AV33" s="21">
        <f t="shared" si="5"/>
        <v>99875.199999999997</v>
      </c>
      <c r="AW33" s="22">
        <v>0.15965861102897155</v>
      </c>
      <c r="AX33" s="21">
        <v>1762.631065759846</v>
      </c>
      <c r="AY33" s="21">
        <f t="shared" si="6"/>
        <v>117508.73771732308</v>
      </c>
      <c r="AZ33" s="21">
        <f t="shared" si="7"/>
        <v>7420.2279840000001</v>
      </c>
      <c r="BA33" s="21">
        <f t="shared" si="8"/>
        <v>8730.3116687085185</v>
      </c>
      <c r="BB33" s="21">
        <f t="shared" si="9"/>
        <v>1310.0836847085177</v>
      </c>
      <c r="BC33" s="21">
        <v>93.873666666666665</v>
      </c>
      <c r="BD33" s="21">
        <v>63.606666666666662</v>
      </c>
      <c r="BE33" s="21">
        <f t="shared" si="10"/>
        <v>12.842048590080084</v>
      </c>
      <c r="BF33" s="21">
        <f t="shared" si="11"/>
        <v>856.13657267200563</v>
      </c>
      <c r="BG33" s="21">
        <v>2988.430345951283</v>
      </c>
      <c r="BH33" s="21">
        <v>2.3833333333333333</v>
      </c>
      <c r="BI33" s="20">
        <v>441.6</v>
      </c>
      <c r="BJ33" s="20">
        <v>312.70730062588331</v>
      </c>
      <c r="BK33" s="20">
        <v>54.039388589616706</v>
      </c>
      <c r="BL33" s="25">
        <f t="shared" si="36"/>
        <v>808.34668921549996</v>
      </c>
      <c r="BM33" s="25">
        <f t="shared" si="37"/>
        <v>2187.2448000000004</v>
      </c>
      <c r="BN33" s="25">
        <f t="shared" si="38"/>
        <v>1548.8392600000002</v>
      </c>
      <c r="BO33" s="25">
        <f t="shared" si="39"/>
        <v>267.65709168437155</v>
      </c>
      <c r="BP33" s="25">
        <f t="shared" si="40"/>
        <v>4003.7411516843722</v>
      </c>
      <c r="BQ33" s="25">
        <v>-72.968843664423048</v>
      </c>
      <c r="BR33" s="25">
        <v>6.6616192206743383</v>
      </c>
      <c r="BS33" s="26">
        <v>-9.1294022025489502E-2</v>
      </c>
      <c r="BT33" s="25">
        <v>45.359624816100002</v>
      </c>
      <c r="BU33" s="25">
        <v>1138768</v>
      </c>
      <c r="BV33" s="25">
        <v>75.917866666666669</v>
      </c>
      <c r="BW33" s="20">
        <f t="shared" si="41"/>
        <v>0</v>
      </c>
      <c r="BX33" s="25">
        <v>0</v>
      </c>
      <c r="BY33" s="25">
        <v>11.552290240300712</v>
      </c>
      <c r="BZ33" s="25">
        <f t="shared" si="18"/>
        <v>2.3323824430245734</v>
      </c>
      <c r="CA33" s="25">
        <f t="shared" si="19"/>
        <v>155.49216286830489</v>
      </c>
      <c r="CB33" s="25">
        <v>1.8127976909652304</v>
      </c>
      <c r="CC33" s="25">
        <f t="shared" si="20"/>
        <v>0.36599993760654759</v>
      </c>
      <c r="CD33" s="25">
        <f t="shared" si="21"/>
        <v>24.399995840436507</v>
      </c>
      <c r="CE33" s="25">
        <v>0.11857598335347028</v>
      </c>
      <c r="CF33" s="25">
        <f t="shared" si="22"/>
        <v>2.3940234878552447E-2</v>
      </c>
      <c r="CG33" s="25">
        <f t="shared" si="23"/>
        <v>1.5960156585701633</v>
      </c>
      <c r="CH33" s="25">
        <v>2.3999966438448115</v>
      </c>
      <c r="CI33" s="25">
        <f t="shared" si="24"/>
        <v>0.48455413766299443</v>
      </c>
      <c r="CJ33" s="25">
        <f t="shared" si="25"/>
        <v>32.303609177532962</v>
      </c>
      <c r="CK33" s="26">
        <v>0.54</v>
      </c>
      <c r="CL33" s="26">
        <v>7.0730062588330311E-2</v>
      </c>
      <c r="CM33" s="26">
        <v>0.21654875832828585</v>
      </c>
      <c r="CN33" s="25">
        <v>13.357399999999998</v>
      </c>
      <c r="CO33" s="25">
        <f t="shared" si="26"/>
        <v>2.6968302039168175</v>
      </c>
      <c r="CP33" s="25">
        <f t="shared" si="27"/>
        <v>179.78868026112119</v>
      </c>
      <c r="CQ33" s="26">
        <v>1.0902692429349086</v>
      </c>
      <c r="CR33" s="25">
        <f t="shared" si="28"/>
        <v>3.1829365182941154</v>
      </c>
    </row>
    <row r="34" spans="1:96" x14ac:dyDescent="0.2">
      <c r="A34" s="18" t="s">
        <v>79</v>
      </c>
      <c r="B34" s="18" t="s">
        <v>80</v>
      </c>
      <c r="C34" s="18" t="s">
        <v>293</v>
      </c>
      <c r="D34" s="18" t="s">
        <v>293</v>
      </c>
      <c r="E34" s="18" t="s">
        <v>353</v>
      </c>
      <c r="G34" s="18" t="str">
        <f t="shared" ref="G34:G52" si="47">IF(OR(C34="LMIC",C34="UMIC"),"MIC","")</f>
        <v>MIC</v>
      </c>
      <c r="H34" s="18" t="s">
        <v>353</v>
      </c>
      <c r="I34" s="18" t="s">
        <v>353</v>
      </c>
      <c r="J34" s="18" t="s">
        <v>353</v>
      </c>
      <c r="K34" s="18" t="s">
        <v>353</v>
      </c>
      <c r="L34" s="18" t="s">
        <v>353</v>
      </c>
      <c r="N34" s="19"/>
      <c r="U34" s="18" t="b">
        <f t="shared" si="42"/>
        <v>1</v>
      </c>
      <c r="W34" s="18" t="s">
        <v>353</v>
      </c>
      <c r="X34" s="19" t="str">
        <f t="shared" ref="X34:X65" si="48">IF(AND(C34="LIC",W34=TRUE),TRUE,"")</f>
        <v/>
      </c>
      <c r="Y34" s="18" t="str">
        <f t="shared" ref="Y34:Y65" si="49">IF(AND(OR(C34="UMIC",C34="LMIC",C34="HIC"),W34=TRUE),TRUE,"")</f>
        <v/>
      </c>
      <c r="Z34" s="18" t="str">
        <f t="shared" ref="Z34:Z65" si="50">IF(AND(W34=TRUE,H34=TRUE),TRUE,"")</f>
        <v/>
      </c>
      <c r="AA34" s="18" t="str">
        <f t="shared" ref="AA34:AA65" si="51">IF(AND(W34=TRUE,H34=""),TRUE,"")</f>
        <v/>
      </c>
      <c r="AB34" s="18" t="b">
        <f t="shared" si="43"/>
        <v>1</v>
      </c>
      <c r="AC34" s="18" t="b">
        <f t="shared" si="33"/>
        <v>1</v>
      </c>
      <c r="AD34" s="18" t="b">
        <f t="shared" si="44"/>
        <v>1</v>
      </c>
      <c r="AE34" s="18" t="b">
        <f t="shared" si="45"/>
        <v>1</v>
      </c>
      <c r="AJ34" s="18" t="b">
        <f t="shared" si="46"/>
        <v>1</v>
      </c>
      <c r="AK34" s="18" t="s">
        <v>353</v>
      </c>
      <c r="AL34" s="20">
        <v>11.489000000000001</v>
      </c>
      <c r="AM34" s="21">
        <v>11.496</v>
      </c>
      <c r="AN34" s="21">
        <v>7602</v>
      </c>
      <c r="AO34" s="22">
        <v>2.0999999046325678E-2</v>
      </c>
      <c r="AP34" s="23">
        <v>6.0000002384185793E-3</v>
      </c>
      <c r="AQ34" s="21">
        <v>0.24126898904323574</v>
      </c>
      <c r="AR34" s="21">
        <v>6.8934002739191064E-2</v>
      </c>
      <c r="AS34" s="24">
        <v>6.8976005554199221E-2</v>
      </c>
      <c r="AT34" s="22">
        <v>0.33589999999999998</v>
      </c>
      <c r="AU34" s="21">
        <v>2553.5117999999998</v>
      </c>
      <c r="AV34" s="21">
        <f t="shared" ref="AV34:AV65" si="52">AU34/AO34</f>
        <v>121595.80552203796</v>
      </c>
      <c r="AW34" s="22">
        <v>0.40842990074083391</v>
      </c>
      <c r="AX34" s="21">
        <v>3104.8841054318195</v>
      </c>
      <c r="AY34" s="21">
        <f t="shared" ref="AY34:AY65" si="53">AX34/AO34</f>
        <v>147851.6307825773</v>
      </c>
      <c r="AZ34" s="21">
        <f t="shared" ref="AZ34:AZ65" si="54">AT34*AN34*AL34</f>
        <v>29337.297070199998</v>
      </c>
      <c r="BA34" s="21">
        <f t="shared" ref="BA34:BA65" si="55">AW34*AL34*AN34</f>
        <v>35672.013487306176</v>
      </c>
      <c r="BB34" s="21">
        <f t="shared" ref="BB34:BB65" si="56">(AW34-AT34)*AN34*AL34</f>
        <v>6334.716417106175</v>
      </c>
      <c r="BC34" s="21">
        <v>76.558666666666667</v>
      </c>
      <c r="BD34" s="21">
        <v>70.916666666666671</v>
      </c>
      <c r="BE34" s="21">
        <f t="shared" ref="BE34:BE65" si="57">BD34/AL34</f>
        <v>6.1725708648852526</v>
      </c>
      <c r="BF34" s="21">
        <f t="shared" ref="BF34:BF65" si="58">BE34/AO34</f>
        <v>293.93195929526735</v>
      </c>
      <c r="BG34" s="21">
        <v>649.30445750551462</v>
      </c>
      <c r="BH34" s="21">
        <v>5.666666666666667</v>
      </c>
      <c r="BI34" s="20">
        <v>304.08</v>
      </c>
      <c r="BJ34" s="20">
        <v>312.54779876403518</v>
      </c>
      <c r="BK34" s="20">
        <v>19.440253883853838</v>
      </c>
      <c r="BL34" s="25">
        <f t="shared" si="36"/>
        <v>636.06805264788898</v>
      </c>
      <c r="BM34" s="25">
        <f t="shared" si="37"/>
        <v>3493.57512</v>
      </c>
      <c r="BN34" s="25">
        <f t="shared" si="38"/>
        <v>3590.8616600000005</v>
      </c>
      <c r="BO34" s="25">
        <f t="shared" si="39"/>
        <v>223.34907687159676</v>
      </c>
      <c r="BP34" s="25">
        <f t="shared" si="40"/>
        <v>7307.7858568715965</v>
      </c>
      <c r="BQ34" s="25">
        <v>-916.37400006802079</v>
      </c>
      <c r="BR34" s="25">
        <v>3.3328981344474427</v>
      </c>
      <c r="BS34" s="26">
        <v>-3.637050084572508E-3</v>
      </c>
      <c r="BW34" s="20">
        <f t="shared" si="41"/>
        <v>0</v>
      </c>
      <c r="BX34" s="25">
        <v>0</v>
      </c>
      <c r="BY34" s="25">
        <v>5.8794304604644916</v>
      </c>
      <c r="BZ34" s="25">
        <f t="shared" ref="BZ34:BZ65" si="59">BY34/AL34</f>
        <v>0.51174431721337721</v>
      </c>
      <c r="CA34" s="25">
        <f t="shared" ref="CA34:CA65" si="60">BZ34/AO34</f>
        <v>24.368778116821673</v>
      </c>
      <c r="CB34" s="25">
        <v>9.2848855551080689</v>
      </c>
      <c r="CC34" s="25">
        <f t="shared" ref="CC34:CC65" si="61">CB34/AL34</f>
        <v>0.80815436984141942</v>
      </c>
      <c r="CD34" s="25">
        <f t="shared" ref="CD34:CD65" si="62">CC34/AO34</f>
        <v>38.483543168675538</v>
      </c>
      <c r="CE34" s="25">
        <v>0.10527587595650423</v>
      </c>
      <c r="CF34" s="25">
        <f t="shared" ref="CF34:CF65" si="63">CE34/AL34</f>
        <v>9.1631887854908365E-3</v>
      </c>
      <c r="CG34" s="25">
        <f t="shared" ref="CG34:CG65" si="64">CF34/AO34</f>
        <v>0.43634234293425356</v>
      </c>
      <c r="CH34" s="25">
        <v>5.6889314001879452</v>
      </c>
      <c r="CI34" s="25">
        <f t="shared" ref="CI34:CI65" si="65">CH34/AL34</f>
        <v>0.49516332145425579</v>
      </c>
      <c r="CJ34" s="25">
        <f t="shared" ref="CJ34:CJ65" si="66">CI34/AO34</f>
        <v>23.579206854339997</v>
      </c>
      <c r="CK34" s="26"/>
      <c r="CL34" s="26">
        <v>5.4779876403516399E-2</v>
      </c>
      <c r="CM34" s="26">
        <v>0.16249046914439899</v>
      </c>
      <c r="CN34" s="25">
        <v>14.8925</v>
      </c>
      <c r="CO34" s="25">
        <f t="shared" ref="CO34:CO65" si="67">CN34/AL34</f>
        <v>1.2962398816259029</v>
      </c>
      <c r="CP34" s="25">
        <f t="shared" ref="CP34:CP65" si="68">CO34/AO34</f>
        <v>61.725711452006138</v>
      </c>
      <c r="CQ34" s="26">
        <v>2.4406854679357748</v>
      </c>
      <c r="CR34" s="25">
        <f t="shared" ref="CR34:CR65" si="69">CC34+BZ34+CI34</f>
        <v>1.8150620085090523</v>
      </c>
    </row>
    <row r="35" spans="1:96" x14ac:dyDescent="0.2">
      <c r="A35" s="18" t="s">
        <v>83</v>
      </c>
      <c r="B35" s="18" t="s">
        <v>84</v>
      </c>
      <c r="C35" s="18" t="s">
        <v>294</v>
      </c>
      <c r="D35" s="18" t="s">
        <v>343</v>
      </c>
      <c r="E35" s="18" t="s">
        <v>320</v>
      </c>
      <c r="G35" s="18" t="str">
        <f t="shared" si="47"/>
        <v>MIC</v>
      </c>
      <c r="H35" s="18" t="b">
        <v>1</v>
      </c>
      <c r="I35" s="18" t="b">
        <v>1</v>
      </c>
      <c r="J35" s="18" t="s">
        <v>353</v>
      </c>
      <c r="K35" s="18" t="s">
        <v>353</v>
      </c>
      <c r="L35" s="18" t="s">
        <v>353</v>
      </c>
      <c r="M35" s="18" t="b">
        <v>1</v>
      </c>
      <c r="N35" s="19"/>
      <c r="U35" s="18" t="b">
        <f t="shared" si="42"/>
        <v>1</v>
      </c>
      <c r="W35" s="18" t="s">
        <v>353</v>
      </c>
      <c r="X35" s="19" t="str">
        <f t="shared" si="48"/>
        <v/>
      </c>
      <c r="Y35" s="18" t="str">
        <f t="shared" si="49"/>
        <v/>
      </c>
      <c r="Z35" s="18" t="str">
        <f t="shared" si="50"/>
        <v/>
      </c>
      <c r="AA35" s="18" t="str">
        <f t="shared" si="51"/>
        <v/>
      </c>
      <c r="AB35" s="18" t="b">
        <f t="shared" si="43"/>
        <v>1</v>
      </c>
      <c r="AC35" s="18" t="b">
        <f t="shared" si="33"/>
        <v>1</v>
      </c>
      <c r="AD35" s="18" t="b">
        <f t="shared" si="44"/>
        <v>1</v>
      </c>
      <c r="AE35" s="18" t="b">
        <f t="shared" si="45"/>
        <v>1</v>
      </c>
      <c r="AJ35" s="18" t="b">
        <f t="shared" si="46"/>
        <v>1</v>
      </c>
      <c r="AK35" s="18" t="b">
        <v>1</v>
      </c>
      <c r="AL35" s="20">
        <v>0.97099999999999997</v>
      </c>
      <c r="AM35" s="21">
        <v>1.1327099609375</v>
      </c>
      <c r="AN35" s="21">
        <v>1880</v>
      </c>
      <c r="AO35" s="22">
        <v>0.22700000762939448</v>
      </c>
      <c r="AP35" s="23">
        <v>0.17</v>
      </c>
      <c r="AQ35" s="21">
        <v>0.22041700740814205</v>
      </c>
      <c r="AR35" s="21">
        <v>0.16506999999999999</v>
      </c>
      <c r="AS35" s="24">
        <v>0.19256069946289059</v>
      </c>
      <c r="AT35" s="22">
        <v>0.3034</v>
      </c>
      <c r="AU35" s="21">
        <v>570.39200000000005</v>
      </c>
      <c r="AV35" s="21">
        <f t="shared" si="52"/>
        <v>2512.7400036533713</v>
      </c>
      <c r="AW35" s="22">
        <v>0.34686611794918093</v>
      </c>
      <c r="AX35" s="21">
        <v>652.10830174446016</v>
      </c>
      <c r="AY35" s="21">
        <f t="shared" si="53"/>
        <v>2872.7236996798142</v>
      </c>
      <c r="AZ35" s="21">
        <f t="shared" si="54"/>
        <v>553.85063200000002</v>
      </c>
      <c r="BA35" s="21">
        <f t="shared" si="55"/>
        <v>633.19716099387085</v>
      </c>
      <c r="BB35" s="21">
        <f t="shared" si="56"/>
        <v>79.346528993870791</v>
      </c>
      <c r="BC35" s="21">
        <v>161.15899999999999</v>
      </c>
      <c r="BD35" s="21">
        <v>122.66333333333334</v>
      </c>
      <c r="BE35" s="21">
        <f t="shared" si="57"/>
        <v>126.32681084792311</v>
      </c>
      <c r="BF35" s="21">
        <f t="shared" si="58"/>
        <v>556.50575595648093</v>
      </c>
      <c r="BG35" s="21">
        <v>180.62423851427764</v>
      </c>
      <c r="BH35" s="21">
        <v>17.446666666666669</v>
      </c>
      <c r="BI35" s="20">
        <v>75.2</v>
      </c>
      <c r="BJ35" s="20">
        <v>111.04143151390319</v>
      </c>
      <c r="BK35" s="20">
        <v>67.229659140788286</v>
      </c>
      <c r="BL35" s="25">
        <f t="shared" si="36"/>
        <v>253.47109065469147</v>
      </c>
      <c r="BM35" s="25">
        <f t="shared" si="37"/>
        <v>73.019199999999998</v>
      </c>
      <c r="BN35" s="25">
        <f t="shared" si="38"/>
        <v>107.82123</v>
      </c>
      <c r="BO35" s="25">
        <f t="shared" si="39"/>
        <v>65.279999025705422</v>
      </c>
      <c r="BP35" s="25">
        <f t="shared" si="40"/>
        <v>246.12042902570542</v>
      </c>
      <c r="BQ35" s="25">
        <v>-72.583060217538616</v>
      </c>
      <c r="BR35" s="25">
        <v>72.147270854788886</v>
      </c>
      <c r="BS35" s="26">
        <v>-0.99399599078016787</v>
      </c>
      <c r="BT35" s="25">
        <v>3.3322979340000005</v>
      </c>
      <c r="BU35" s="25">
        <v>226224</v>
      </c>
      <c r="BV35" s="25">
        <v>0.99658146430258543</v>
      </c>
      <c r="BW35" s="20">
        <f t="shared" si="41"/>
        <v>0</v>
      </c>
      <c r="BX35" s="25">
        <v>0</v>
      </c>
      <c r="BY35" s="25">
        <v>12.604448583702512</v>
      </c>
      <c r="BZ35" s="25">
        <f t="shared" si="59"/>
        <v>12.980894524925347</v>
      </c>
      <c r="CA35" s="25">
        <f t="shared" si="60"/>
        <v>57.184555456571871</v>
      </c>
      <c r="CB35" s="25">
        <v>14.210374211303531</v>
      </c>
      <c r="CC35" s="25">
        <f t="shared" si="61"/>
        <v>14.634782915863575</v>
      </c>
      <c r="CD35" s="25">
        <f t="shared" si="62"/>
        <v>64.470407154155978</v>
      </c>
      <c r="CE35" s="25">
        <v>1.12904483823332</v>
      </c>
      <c r="CF35" s="25">
        <f t="shared" si="63"/>
        <v>1.1627650239272092</v>
      </c>
      <c r="CG35" s="25">
        <f t="shared" si="64"/>
        <v>5.1223127085773781</v>
      </c>
      <c r="CH35" s="25">
        <v>14.291903275607464</v>
      </c>
      <c r="CI35" s="25">
        <f t="shared" si="65"/>
        <v>14.718746936773908</v>
      </c>
      <c r="CJ35" s="25">
        <f t="shared" si="66"/>
        <v>64.840292696395309</v>
      </c>
      <c r="CK35" s="26">
        <v>0.48</v>
      </c>
      <c r="CL35" s="26">
        <v>0.10414315139031927</v>
      </c>
      <c r="CM35" s="26">
        <v>0.30570751802265711</v>
      </c>
      <c r="CN35" s="25">
        <v>25.7593</v>
      </c>
      <c r="CO35" s="25">
        <f t="shared" si="67"/>
        <v>26.528630278063851</v>
      </c>
      <c r="CP35" s="25">
        <f t="shared" si="68"/>
        <v>116.86620875086098</v>
      </c>
      <c r="CQ35" s="26">
        <v>1.2863563652567382</v>
      </c>
      <c r="CR35" s="25">
        <f t="shared" si="69"/>
        <v>42.334424377562826</v>
      </c>
    </row>
    <row r="36" spans="1:96" x14ac:dyDescent="0.2">
      <c r="A36" s="18" t="s">
        <v>85</v>
      </c>
      <c r="B36" s="18" t="s">
        <v>86</v>
      </c>
      <c r="C36" s="18" t="s">
        <v>293</v>
      </c>
      <c r="D36" s="18" t="s">
        <v>293</v>
      </c>
      <c r="E36" s="18" t="s">
        <v>353</v>
      </c>
      <c r="G36" s="18" t="str">
        <f t="shared" si="47"/>
        <v>MIC</v>
      </c>
      <c r="H36" s="18" t="s">
        <v>353</v>
      </c>
      <c r="I36" s="18" t="s">
        <v>353</v>
      </c>
      <c r="J36" s="18" t="s">
        <v>353</v>
      </c>
      <c r="K36" s="18" t="s">
        <v>353</v>
      </c>
      <c r="L36" s="18" t="s">
        <v>353</v>
      </c>
      <c r="N36" s="19"/>
      <c r="U36" s="18" t="b">
        <f t="shared" si="42"/>
        <v>1</v>
      </c>
      <c r="W36" s="18" t="b">
        <v>1</v>
      </c>
      <c r="X36" s="19" t="str">
        <f t="shared" si="48"/>
        <v/>
      </c>
      <c r="Y36" s="18" t="b">
        <f t="shared" si="49"/>
        <v>1</v>
      </c>
      <c r="Z36" s="18" t="str">
        <f t="shared" si="50"/>
        <v/>
      </c>
      <c r="AA36" s="18" t="b">
        <f t="shared" si="51"/>
        <v>1</v>
      </c>
      <c r="AB36" s="18" t="b">
        <f t="shared" si="43"/>
        <v>1</v>
      </c>
      <c r="AC36" s="18" t="b">
        <f t="shared" si="33"/>
        <v>1</v>
      </c>
      <c r="AD36" s="18" t="b">
        <f t="shared" si="44"/>
        <v>1</v>
      </c>
      <c r="AE36" s="18" t="b">
        <f t="shared" si="45"/>
        <v>1</v>
      </c>
      <c r="AH36" s="18" t="b">
        <f>IF(AND(W36=TRUE,T36=FALSE),TRUE,FALSE)</f>
        <v>1</v>
      </c>
      <c r="AI36" s="18" t="b">
        <f>IF(AND(W36=TRUE,S36=""),TRUE,FALSE)</f>
        <v>1</v>
      </c>
      <c r="AJ36" s="18" t="b">
        <f t="shared" si="46"/>
        <v>1</v>
      </c>
      <c r="AK36" s="18" t="b">
        <v>1</v>
      </c>
      <c r="AL36" s="20">
        <v>7.3999999999999996E-2</v>
      </c>
      <c r="AM36" s="21">
        <v>7.7593002319335941E-2</v>
      </c>
      <c r="AN36" s="21">
        <v>6990</v>
      </c>
      <c r="AO36" s="22">
        <v>0.1</v>
      </c>
      <c r="AP36" s="23">
        <v>3.5324654579162604E-2</v>
      </c>
      <c r="AQ36" s="21">
        <v>7.4000000000000003E-3</v>
      </c>
      <c r="AR36" s="21">
        <v>2.6140244388580328E-3</v>
      </c>
      <c r="AS36" s="24">
        <v>2.7409460544586184E-3</v>
      </c>
      <c r="AT36" s="22">
        <v>0.25629999999999997</v>
      </c>
      <c r="AU36" s="21">
        <v>1791.5369999999998</v>
      </c>
      <c r="AV36" s="21">
        <f t="shared" si="52"/>
        <v>17915.369999999995</v>
      </c>
      <c r="AW36" s="22">
        <v>0.30484040394920953</v>
      </c>
      <c r="AX36" s="21">
        <v>2130.8344236049747</v>
      </c>
      <c r="AY36" s="21">
        <f t="shared" si="53"/>
        <v>21308.344236049747</v>
      </c>
      <c r="AZ36" s="21">
        <f t="shared" si="54"/>
        <v>132.57373799999999</v>
      </c>
      <c r="BA36" s="21">
        <f t="shared" si="55"/>
        <v>157.68174734676811</v>
      </c>
      <c r="BB36" s="21">
        <f t="shared" si="56"/>
        <v>25.108009346768132</v>
      </c>
      <c r="BC36" s="21">
        <v>17.818333333333332</v>
      </c>
      <c r="BD36" s="21">
        <v>20.493333333333332</v>
      </c>
      <c r="BE36" s="21">
        <f t="shared" si="57"/>
        <v>276.93693693693695</v>
      </c>
      <c r="BF36" s="21">
        <f t="shared" si="58"/>
        <v>2769.3693693693695</v>
      </c>
      <c r="BG36" s="21">
        <v>258.04999430934441</v>
      </c>
      <c r="BH36" s="21">
        <v>1.4100000000000001</v>
      </c>
      <c r="BI36" s="20">
        <v>279.60000000000002</v>
      </c>
      <c r="BJ36" s="20">
        <v>312.71532445963203</v>
      </c>
      <c r="BK36" s="20">
        <v>38.931612671925613</v>
      </c>
      <c r="BL36" s="25">
        <f t="shared" si="36"/>
        <v>631.24693713155762</v>
      </c>
      <c r="BM36" s="25">
        <f t="shared" si="37"/>
        <v>20.6904</v>
      </c>
      <c r="BN36" s="25">
        <f t="shared" si="38"/>
        <v>23.140934010012771</v>
      </c>
      <c r="BO36" s="25">
        <f t="shared" si="39"/>
        <v>2.8809393377224954</v>
      </c>
      <c r="BP36" s="25">
        <f t="shared" si="40"/>
        <v>46.712273347735263</v>
      </c>
      <c r="BQ36" s="25">
        <v>-434.17027467092976</v>
      </c>
      <c r="BR36" s="25">
        <v>147.9954954954955</v>
      </c>
      <c r="BS36" s="26">
        <v>-0.34086970971853287</v>
      </c>
      <c r="BU36" s="25">
        <v>0</v>
      </c>
      <c r="BV36" s="25">
        <v>0</v>
      </c>
      <c r="BW36" s="20">
        <f t="shared" si="41"/>
        <v>0</v>
      </c>
      <c r="BX36" s="25">
        <v>0</v>
      </c>
      <c r="BY36" s="25">
        <v>0.47567123103772319</v>
      </c>
      <c r="BZ36" s="25">
        <f t="shared" si="59"/>
        <v>6.4279896086178816</v>
      </c>
      <c r="CA36" s="25">
        <f t="shared" si="60"/>
        <v>64.279896086178809</v>
      </c>
      <c r="CB36" s="25">
        <v>3.3544771110216136E-2</v>
      </c>
      <c r="CC36" s="25">
        <f t="shared" si="61"/>
        <v>0.4533077177056235</v>
      </c>
      <c r="CD36" s="25">
        <f t="shared" si="62"/>
        <v>4.533077177056235</v>
      </c>
      <c r="CE36" s="25">
        <v>1.0462813800510137E-2</v>
      </c>
      <c r="CF36" s="25">
        <f t="shared" si="63"/>
        <v>0.14138937568256943</v>
      </c>
      <c r="CG36" s="25">
        <f t="shared" si="64"/>
        <v>1.4138937568256942</v>
      </c>
      <c r="CH36" s="25">
        <v>0.1363860920928984</v>
      </c>
      <c r="CI36" s="25">
        <f t="shared" si="65"/>
        <v>1.8430552985526811</v>
      </c>
      <c r="CJ36" s="25">
        <f t="shared" si="66"/>
        <v>18.430552985526809</v>
      </c>
      <c r="CK36" s="26"/>
      <c r="CL36" s="26">
        <v>7.1532445963201033E-2</v>
      </c>
      <c r="CM36" s="26" t="s">
        <v>353</v>
      </c>
      <c r="CN36" s="25">
        <v>4.3035999999999994</v>
      </c>
      <c r="CO36" s="25">
        <f t="shared" si="67"/>
        <v>58.156756756756749</v>
      </c>
      <c r="CP36" s="25">
        <f t="shared" si="68"/>
        <v>581.56756756756749</v>
      </c>
      <c r="CQ36" s="26">
        <v>1.687797831770619</v>
      </c>
      <c r="CR36" s="25">
        <f t="shared" si="69"/>
        <v>8.724352624876186</v>
      </c>
    </row>
    <row r="37" spans="1:96" x14ac:dyDescent="0.2">
      <c r="A37" s="18" t="s">
        <v>87</v>
      </c>
      <c r="B37" s="18" t="s">
        <v>88</v>
      </c>
      <c r="C37" s="18" t="s">
        <v>293</v>
      </c>
      <c r="D37" s="18" t="s">
        <v>293</v>
      </c>
      <c r="E37" s="18" t="s">
        <v>353</v>
      </c>
      <c r="G37" s="18" t="str">
        <f t="shared" si="47"/>
        <v>MIC</v>
      </c>
      <c r="H37" s="18" t="s">
        <v>353</v>
      </c>
      <c r="I37" s="18" t="s">
        <v>353</v>
      </c>
      <c r="J37" s="18" t="s">
        <v>353</v>
      </c>
      <c r="K37" s="18" t="s">
        <v>353</v>
      </c>
      <c r="L37" s="18" t="s">
        <v>353</v>
      </c>
      <c r="N37" s="19"/>
      <c r="U37" s="18" t="b">
        <f t="shared" si="42"/>
        <v>1</v>
      </c>
      <c r="W37" s="18" t="s">
        <v>353</v>
      </c>
      <c r="X37" s="19" t="str">
        <f t="shared" si="48"/>
        <v/>
      </c>
      <c r="Y37" s="18" t="str">
        <f t="shared" si="49"/>
        <v/>
      </c>
      <c r="Z37" s="18" t="str">
        <f t="shared" si="50"/>
        <v/>
      </c>
      <c r="AA37" s="18" t="str">
        <f t="shared" si="51"/>
        <v/>
      </c>
      <c r="AB37" s="18" t="b">
        <f t="shared" si="43"/>
        <v>1</v>
      </c>
      <c r="AC37" s="18" t="b">
        <f t="shared" si="33"/>
        <v>1</v>
      </c>
      <c r="AD37" s="18" t="b">
        <f t="shared" si="44"/>
        <v>1</v>
      </c>
      <c r="AE37" s="18" t="b">
        <f t="shared" si="45"/>
        <v>1</v>
      </c>
      <c r="AJ37" s="18" t="b">
        <f t="shared" si="46"/>
        <v>1</v>
      </c>
      <c r="AK37" s="18" t="s">
        <v>353</v>
      </c>
      <c r="AL37" s="20">
        <v>10.882999999999999</v>
      </c>
      <c r="AM37" s="21">
        <v>12.0983203125</v>
      </c>
      <c r="AN37" s="21">
        <v>6630</v>
      </c>
      <c r="AO37" s="22">
        <v>2.4000000953674321E-2</v>
      </c>
      <c r="AP37" s="23">
        <v>3.099999904632568E-2</v>
      </c>
      <c r="AQ37" s="21">
        <v>0.2611920103788376</v>
      </c>
      <c r="AR37" s="21">
        <v>0.33737298962116236</v>
      </c>
      <c r="AS37" s="24">
        <v>0.3750479125976563</v>
      </c>
      <c r="AT37" s="22">
        <v>0.17449999999999999</v>
      </c>
      <c r="AU37" s="21">
        <v>1156.9349999999999</v>
      </c>
      <c r="AV37" s="21">
        <f t="shared" si="52"/>
        <v>48205.623084480627</v>
      </c>
      <c r="AW37" s="22">
        <v>0.24224098996660715</v>
      </c>
      <c r="AX37" s="21">
        <v>1606.0577634786055</v>
      </c>
      <c r="AY37" s="21">
        <f t="shared" si="53"/>
        <v>66919.070819150249</v>
      </c>
      <c r="AZ37" s="21">
        <f t="shared" si="54"/>
        <v>12590.923604999998</v>
      </c>
      <c r="BA37" s="21">
        <f t="shared" si="55"/>
        <v>17478.72663993766</v>
      </c>
      <c r="BB37" s="21">
        <f t="shared" si="56"/>
        <v>4887.8030349376631</v>
      </c>
      <c r="BC37" s="21">
        <v>241.43433333333337</v>
      </c>
      <c r="BD37" s="21">
        <v>200.65</v>
      </c>
      <c r="BE37" s="21">
        <f t="shared" si="57"/>
        <v>18.437011853349262</v>
      </c>
      <c r="BF37" s="21">
        <f t="shared" si="58"/>
        <v>768.20879669701083</v>
      </c>
      <c r="BG37" s="21">
        <v>303.50158962810167</v>
      </c>
      <c r="BH37" s="21">
        <v>5.6366666666666667</v>
      </c>
      <c r="BI37" s="20">
        <v>265.2</v>
      </c>
      <c r="BJ37" s="20">
        <v>312.97603969493707</v>
      </c>
      <c r="BK37" s="20">
        <v>38.866582151280369</v>
      </c>
      <c r="BL37" s="25">
        <f t="shared" si="36"/>
        <v>617.04262184621746</v>
      </c>
      <c r="BM37" s="25">
        <f t="shared" si="37"/>
        <v>2886.1715999999997</v>
      </c>
      <c r="BN37" s="25">
        <f t="shared" si="38"/>
        <v>3406.1182399999998</v>
      </c>
      <c r="BO37" s="25">
        <f t="shared" si="39"/>
        <v>422.9850135523842</v>
      </c>
      <c r="BP37" s="25">
        <f t="shared" si="40"/>
        <v>6715.2748535523833</v>
      </c>
      <c r="BQ37" s="25">
        <v>-185.98625989308528</v>
      </c>
      <c r="BR37" s="25">
        <v>9.477472510643512</v>
      </c>
      <c r="BS37" s="26">
        <v>-5.0957917623009698E-2</v>
      </c>
      <c r="BT37" s="25">
        <v>68.904861741450006</v>
      </c>
      <c r="BU37" s="25">
        <v>15363518</v>
      </c>
      <c r="BV37" s="25">
        <v>640.14655789619439</v>
      </c>
      <c r="BW37" s="20">
        <f t="shared" si="41"/>
        <v>0</v>
      </c>
      <c r="BX37" s="25">
        <v>0</v>
      </c>
      <c r="BY37" s="25">
        <v>30.97248456168613</v>
      </c>
      <c r="BZ37" s="25">
        <f t="shared" si="59"/>
        <v>2.8459509842585806</v>
      </c>
      <c r="CA37" s="25">
        <f t="shared" si="60"/>
        <v>118.5812862987772</v>
      </c>
      <c r="CB37" s="25">
        <v>28.046751241777418</v>
      </c>
      <c r="CC37" s="25">
        <f t="shared" si="61"/>
        <v>2.5771157991158153</v>
      </c>
      <c r="CD37" s="25">
        <f t="shared" si="62"/>
        <v>107.37982069626824</v>
      </c>
      <c r="CE37" s="25">
        <v>4.5023821989528798</v>
      </c>
      <c r="CF37" s="25">
        <f t="shared" si="63"/>
        <v>0.41370781943883855</v>
      </c>
      <c r="CG37" s="25">
        <f t="shared" si="64"/>
        <v>17.237825124981974</v>
      </c>
      <c r="CH37" s="25">
        <v>9.3128685058397096</v>
      </c>
      <c r="CI37" s="25">
        <f t="shared" si="65"/>
        <v>0.85572622492324824</v>
      </c>
      <c r="CJ37" s="25">
        <f t="shared" si="66"/>
        <v>35.655257954989345</v>
      </c>
      <c r="CK37" s="26">
        <v>0.61</v>
      </c>
      <c r="CL37" s="26">
        <v>9.7603969493705797E-2</v>
      </c>
      <c r="CM37" s="26">
        <v>0.28982679408251399</v>
      </c>
      <c r="CN37" s="25">
        <v>42.136499999999998</v>
      </c>
      <c r="CO37" s="25">
        <f t="shared" si="67"/>
        <v>3.8717724892033449</v>
      </c>
      <c r="CP37" s="25">
        <f t="shared" si="68"/>
        <v>161.32384730637227</v>
      </c>
      <c r="CQ37" s="26">
        <v>1.3014155802343226</v>
      </c>
      <c r="CR37" s="25">
        <f t="shared" si="69"/>
        <v>6.2787930082976438</v>
      </c>
    </row>
    <row r="38" spans="1:96" x14ac:dyDescent="0.2">
      <c r="A38" s="18" t="s">
        <v>24</v>
      </c>
      <c r="B38" s="18" t="s">
        <v>25</v>
      </c>
      <c r="C38" s="18" t="s">
        <v>293</v>
      </c>
      <c r="D38" s="18" t="s">
        <v>293</v>
      </c>
      <c r="E38" s="18" t="s">
        <v>353</v>
      </c>
      <c r="G38" s="18" t="str">
        <f t="shared" si="47"/>
        <v>MIC</v>
      </c>
      <c r="H38" s="18" t="s">
        <v>353</v>
      </c>
      <c r="I38" s="18" t="s">
        <v>353</v>
      </c>
      <c r="J38" s="18" t="s">
        <v>353</v>
      </c>
      <c r="K38" s="18" t="s">
        <v>353</v>
      </c>
      <c r="L38" s="18" t="s">
        <v>353</v>
      </c>
      <c r="N38" s="19"/>
      <c r="P38" s="18" t="b">
        <v>1</v>
      </c>
      <c r="U38" s="18" t="b">
        <f t="shared" si="42"/>
        <v>1</v>
      </c>
      <c r="W38" s="18" t="s">
        <v>353</v>
      </c>
      <c r="X38" s="19" t="str">
        <f t="shared" si="48"/>
        <v/>
      </c>
      <c r="Y38" s="18" t="str">
        <f t="shared" si="49"/>
        <v/>
      </c>
      <c r="Z38" s="18" t="str">
        <f t="shared" si="50"/>
        <v/>
      </c>
      <c r="AA38" s="18" t="str">
        <f t="shared" si="51"/>
        <v/>
      </c>
      <c r="AB38" s="18" t="b">
        <f t="shared" si="43"/>
        <v>1</v>
      </c>
      <c r="AC38" s="18" t="b">
        <f t="shared" si="33"/>
        <v>1</v>
      </c>
      <c r="AD38" s="18" t="b">
        <f t="shared" si="44"/>
        <v>1</v>
      </c>
      <c r="AE38" s="18" t="b">
        <f t="shared" si="45"/>
        <v>1</v>
      </c>
      <c r="AJ38" s="18" t="b">
        <f t="shared" si="46"/>
        <v>1</v>
      </c>
      <c r="AK38" s="18" t="s">
        <v>353</v>
      </c>
      <c r="AL38" s="20">
        <v>42.008000000000003</v>
      </c>
      <c r="AM38" s="21">
        <v>48.821964843750003</v>
      </c>
      <c r="AN38" s="21">
        <v>3960</v>
      </c>
      <c r="AO38" s="22">
        <v>2.0000000298023221E-3</v>
      </c>
      <c r="AP38" s="23">
        <v>0</v>
      </c>
      <c r="AQ38" s="21">
        <v>8.4016001251935951E-2</v>
      </c>
      <c r="AR38" s="21">
        <v>0</v>
      </c>
      <c r="AS38" s="24">
        <v>0</v>
      </c>
      <c r="AT38" s="22">
        <v>0.3044</v>
      </c>
      <c r="AU38" s="21">
        <v>1205.424</v>
      </c>
      <c r="AV38" s="21">
        <f t="shared" si="52"/>
        <v>602711.99101889157</v>
      </c>
      <c r="AW38" s="22">
        <v>0.3350400503576193</v>
      </c>
      <c r="AX38" s="21">
        <v>1326.7585994161725</v>
      </c>
      <c r="AY38" s="21">
        <f t="shared" si="53"/>
        <v>663379.28982296458</v>
      </c>
      <c r="AZ38" s="21">
        <f t="shared" si="54"/>
        <v>50637.451392000003</v>
      </c>
      <c r="BA38" s="21">
        <f t="shared" si="55"/>
        <v>55734.475244274574</v>
      </c>
      <c r="BB38" s="21">
        <f t="shared" si="56"/>
        <v>5097.0238522745713</v>
      </c>
      <c r="BC38" s="21">
        <v>102.43833333333333</v>
      </c>
      <c r="BD38" s="21">
        <v>67.433333333333337</v>
      </c>
      <c r="BE38" s="21">
        <f t="shared" si="57"/>
        <v>1.6052497936900907</v>
      </c>
      <c r="BF38" s="21">
        <f t="shared" si="58"/>
        <v>802.62488488500264</v>
      </c>
      <c r="BG38" s="21">
        <v>1092.3221366590651</v>
      </c>
      <c r="BH38" s="21">
        <v>22.763333333333332</v>
      </c>
      <c r="BI38" s="20">
        <v>158.4</v>
      </c>
      <c r="BJ38" s="20">
        <v>110.51017258617405</v>
      </c>
      <c r="BK38" s="20">
        <v>0</v>
      </c>
      <c r="BL38" s="25">
        <f t="shared" si="36"/>
        <v>268.91017258617404</v>
      </c>
      <c r="BM38" s="25">
        <f t="shared" si="37"/>
        <v>6654.0672000000004</v>
      </c>
      <c r="BN38" s="25">
        <f t="shared" si="38"/>
        <v>4642.3113299999995</v>
      </c>
      <c r="BO38" s="25">
        <f t="shared" si="39"/>
        <v>0</v>
      </c>
      <c r="BP38" s="25">
        <f t="shared" si="40"/>
        <v>11296.37853</v>
      </c>
      <c r="BQ38" s="25">
        <v>-394.46912712191221</v>
      </c>
      <c r="BR38" s="25">
        <v>1.0735653526312448</v>
      </c>
      <c r="BS38" s="26">
        <v>-2.7215446756609046E-3</v>
      </c>
      <c r="BU38" s="25">
        <v>31000</v>
      </c>
      <c r="BW38" s="20">
        <f t="shared" si="41"/>
        <v>0</v>
      </c>
      <c r="BX38" s="25">
        <v>0</v>
      </c>
      <c r="BY38" s="25">
        <v>105.63334642233856</v>
      </c>
      <c r="BZ38" s="25">
        <f t="shared" si="59"/>
        <v>2.514600705159459</v>
      </c>
      <c r="CA38" s="25">
        <f t="shared" si="60"/>
        <v>1257.3003338444946</v>
      </c>
      <c r="CB38" s="25">
        <v>4.0221680762518464</v>
      </c>
      <c r="CC38" s="25">
        <f t="shared" si="61"/>
        <v>9.5747668926200874E-2</v>
      </c>
      <c r="CD38" s="25">
        <f t="shared" si="62"/>
        <v>47.873833749724731</v>
      </c>
      <c r="CE38" s="25">
        <v>2.4406004161632433</v>
      </c>
      <c r="CF38" s="25">
        <f t="shared" si="63"/>
        <v>5.8098467343440374E-2</v>
      </c>
      <c r="CG38" s="25">
        <f t="shared" si="64"/>
        <v>29.049233238852885</v>
      </c>
      <c r="CH38" s="25">
        <v>17.472451335749767</v>
      </c>
      <c r="CI38" s="25">
        <f t="shared" si="65"/>
        <v>0.41593152103765391</v>
      </c>
      <c r="CJ38" s="25">
        <f t="shared" si="66"/>
        <v>207.96575741989571</v>
      </c>
      <c r="CK38" s="26"/>
      <c r="CL38" s="26">
        <v>0.11101725861740619</v>
      </c>
      <c r="CM38" s="26">
        <v>0.27195760331365454</v>
      </c>
      <c r="CN38" s="25">
        <v>14.161</v>
      </c>
      <c r="CO38" s="25">
        <f t="shared" si="67"/>
        <v>0.337102456674919</v>
      </c>
      <c r="CP38" s="25">
        <f t="shared" si="68"/>
        <v>168.55122582585054</v>
      </c>
      <c r="CQ38" s="26">
        <v>2.4669178310668105</v>
      </c>
      <c r="CR38" s="25">
        <f t="shared" si="69"/>
        <v>3.0262798951233139</v>
      </c>
    </row>
    <row r="39" spans="1:96" x14ac:dyDescent="0.2">
      <c r="A39" s="27" t="s">
        <v>89</v>
      </c>
      <c r="B39" s="18" t="s">
        <v>90</v>
      </c>
      <c r="C39" s="18" t="s">
        <v>293</v>
      </c>
      <c r="D39" s="18" t="s">
        <v>293</v>
      </c>
      <c r="E39" s="18" t="s">
        <v>353</v>
      </c>
      <c r="G39" s="18" t="str">
        <f t="shared" si="47"/>
        <v>MIC</v>
      </c>
      <c r="H39" s="18" t="s">
        <v>353</v>
      </c>
      <c r="I39" s="18" t="s">
        <v>353</v>
      </c>
      <c r="J39" s="18" t="s">
        <v>353</v>
      </c>
      <c r="K39" s="18" t="s">
        <v>353</v>
      </c>
      <c r="L39" s="18" t="s">
        <v>353</v>
      </c>
      <c r="N39" s="19"/>
      <c r="U39" s="18" t="b">
        <f t="shared" si="42"/>
        <v>1</v>
      </c>
      <c r="W39" s="18" t="s">
        <v>353</v>
      </c>
      <c r="X39" s="19" t="str">
        <f t="shared" si="48"/>
        <v/>
      </c>
      <c r="Y39" s="18" t="str">
        <f t="shared" si="49"/>
        <v/>
      </c>
      <c r="Z39" s="18" t="str">
        <f t="shared" si="50"/>
        <v/>
      </c>
      <c r="AA39" s="18" t="str">
        <f t="shared" si="51"/>
        <v/>
      </c>
      <c r="AB39" s="18" t="b">
        <f t="shared" si="43"/>
        <v>1</v>
      </c>
      <c r="AC39" s="18" t="b">
        <f t="shared" si="33"/>
        <v>1</v>
      </c>
      <c r="AD39" s="18" t="b">
        <f t="shared" si="44"/>
        <v>1</v>
      </c>
      <c r="AE39" s="18" t="b">
        <f t="shared" si="45"/>
        <v>1</v>
      </c>
      <c r="AJ39" s="18" t="b">
        <f t="shared" si="46"/>
        <v>1</v>
      </c>
      <c r="AK39" s="18" t="s">
        <v>353</v>
      </c>
      <c r="AL39" s="20">
        <v>16.863</v>
      </c>
      <c r="AM39" s="21">
        <v>19.554855468749999</v>
      </c>
      <c r="AN39" s="21">
        <v>5890</v>
      </c>
      <c r="AO39" s="22">
        <v>3.2000000476837161E-2</v>
      </c>
      <c r="AP39" s="23">
        <v>8.0000001192092902E-3</v>
      </c>
      <c r="AQ39" s="21">
        <v>0.53961600804090504</v>
      </c>
      <c r="AR39" s="21">
        <v>0.13490400201022626</v>
      </c>
      <c r="AS39" s="24">
        <v>0.1564388427734375</v>
      </c>
      <c r="AT39" s="22">
        <v>0.38800000000000001</v>
      </c>
      <c r="AU39" s="21">
        <v>2285.3200000000002</v>
      </c>
      <c r="AV39" s="21">
        <f t="shared" si="52"/>
        <v>71416.248935814961</v>
      </c>
      <c r="AW39" s="22">
        <v>0.43939064119177873</v>
      </c>
      <c r="AX39" s="21">
        <v>2588.0108766195767</v>
      </c>
      <c r="AY39" s="21">
        <f t="shared" si="53"/>
        <v>80875.338689225304</v>
      </c>
      <c r="AZ39" s="21">
        <f t="shared" si="54"/>
        <v>38537.351159999998</v>
      </c>
      <c r="BA39" s="21">
        <f t="shared" si="55"/>
        <v>43641.627412435919</v>
      </c>
      <c r="BB39" s="21">
        <f t="shared" si="56"/>
        <v>5104.2762524359214</v>
      </c>
      <c r="BC39" s="21">
        <v>181.55733333333333</v>
      </c>
      <c r="BD39" s="21">
        <v>187.68666666666664</v>
      </c>
      <c r="BE39" s="21">
        <f t="shared" si="57"/>
        <v>11.130087568443731</v>
      </c>
      <c r="BF39" s="21">
        <f t="shared" si="58"/>
        <v>347.81523133101575</v>
      </c>
      <c r="BG39" s="21">
        <v>824.02733444887281</v>
      </c>
      <c r="BH39" s="21">
        <v>30.416666666666668</v>
      </c>
      <c r="BI39" s="20">
        <v>235.6</v>
      </c>
      <c r="BJ39" s="20">
        <v>241.60495048330668</v>
      </c>
      <c r="BK39" s="20">
        <v>39.125168040513124</v>
      </c>
      <c r="BL39" s="25">
        <f t="shared" si="36"/>
        <v>516.33011852381981</v>
      </c>
      <c r="BM39" s="25">
        <f t="shared" si="37"/>
        <v>3972.9227999999998</v>
      </c>
      <c r="BN39" s="25">
        <f t="shared" si="38"/>
        <v>4074.1842800000004</v>
      </c>
      <c r="BO39" s="25">
        <f t="shared" si="39"/>
        <v>659.76770866717277</v>
      </c>
      <c r="BP39" s="25">
        <f t="shared" si="40"/>
        <v>8706.8747886671717</v>
      </c>
      <c r="BQ39" s="25">
        <v>-777.67531978596855</v>
      </c>
      <c r="BR39" s="25">
        <v>6.4669196860977678</v>
      </c>
      <c r="BS39" s="26">
        <v>-8.315706467163687E-3</v>
      </c>
      <c r="BT39" s="25">
        <v>81.76858660740001</v>
      </c>
      <c r="BU39" s="25">
        <v>12091635</v>
      </c>
      <c r="BV39" s="25">
        <v>377.86358811939374</v>
      </c>
      <c r="BW39" s="20">
        <f t="shared" si="41"/>
        <v>0</v>
      </c>
      <c r="BX39" s="25">
        <v>0</v>
      </c>
      <c r="BY39" s="25">
        <v>26.205514834205932</v>
      </c>
      <c r="BZ39" s="25">
        <f t="shared" si="59"/>
        <v>1.5540244816584197</v>
      </c>
      <c r="CA39" s="25">
        <f t="shared" si="60"/>
        <v>48.563264328176579</v>
      </c>
      <c r="CB39" s="25">
        <v>16.903641092764129</v>
      </c>
      <c r="CC39" s="25">
        <f t="shared" si="61"/>
        <v>1.0024100748837177</v>
      </c>
      <c r="CD39" s="25">
        <f t="shared" si="62"/>
        <v>31.325314373332617</v>
      </c>
      <c r="CE39" s="25">
        <v>4.3896788159484492</v>
      </c>
      <c r="CF39" s="25">
        <f t="shared" si="63"/>
        <v>0.26031422735862236</v>
      </c>
      <c r="CG39" s="25">
        <f t="shared" si="64"/>
        <v>8.134819483738692</v>
      </c>
      <c r="CH39" s="25">
        <v>7.2950439656329706</v>
      </c>
      <c r="CI39" s="25">
        <f t="shared" si="65"/>
        <v>0.43260653297947999</v>
      </c>
      <c r="CJ39" s="25">
        <f t="shared" si="66"/>
        <v>13.518953954160636</v>
      </c>
      <c r="CK39" s="26">
        <v>0.5</v>
      </c>
      <c r="CL39" s="26">
        <v>9.5495048330664772E-2</v>
      </c>
      <c r="CM39" s="26">
        <v>0.2778258910039732</v>
      </c>
      <c r="CN39" s="25">
        <v>39.414199999999994</v>
      </c>
      <c r="CO39" s="25">
        <f t="shared" si="67"/>
        <v>2.3373183893731837</v>
      </c>
      <c r="CP39" s="25">
        <f t="shared" si="68"/>
        <v>73.041198579513306</v>
      </c>
      <c r="CQ39" s="26">
        <v>2.5061591255015898</v>
      </c>
      <c r="CR39" s="25">
        <f t="shared" si="69"/>
        <v>2.9890410895216171</v>
      </c>
    </row>
    <row r="40" spans="1:96" x14ac:dyDescent="0.2">
      <c r="A40" s="27" t="s">
        <v>306</v>
      </c>
      <c r="B40" s="18" t="s">
        <v>91</v>
      </c>
      <c r="C40" s="18" t="s">
        <v>294</v>
      </c>
      <c r="D40" s="18" t="s">
        <v>344</v>
      </c>
      <c r="E40" s="18" t="s">
        <v>321</v>
      </c>
      <c r="G40" s="18" t="str">
        <f t="shared" si="47"/>
        <v>MIC</v>
      </c>
      <c r="H40" s="18" t="s">
        <v>353</v>
      </c>
      <c r="I40" s="18" t="s">
        <v>353</v>
      </c>
      <c r="J40" s="18" t="s">
        <v>353</v>
      </c>
      <c r="K40" s="18" t="s">
        <v>353</v>
      </c>
      <c r="L40" s="18" t="s">
        <v>353</v>
      </c>
      <c r="M40" s="18" t="b">
        <v>1</v>
      </c>
      <c r="N40" s="19"/>
      <c r="O40" s="18" t="b">
        <v>1</v>
      </c>
      <c r="P40" s="18" t="b">
        <v>1</v>
      </c>
      <c r="U40" s="18" t="b">
        <f t="shared" si="42"/>
        <v>1</v>
      </c>
      <c r="W40" s="18" t="s">
        <v>353</v>
      </c>
      <c r="X40" s="19" t="str">
        <f t="shared" si="48"/>
        <v/>
      </c>
      <c r="Y40" s="18" t="str">
        <f t="shared" si="49"/>
        <v/>
      </c>
      <c r="Z40" s="18" t="str">
        <f t="shared" si="50"/>
        <v/>
      </c>
      <c r="AA40" s="18" t="str">
        <f t="shared" si="51"/>
        <v/>
      </c>
      <c r="AB40" s="18" t="b">
        <f t="shared" si="43"/>
        <v>1</v>
      </c>
      <c r="AC40" s="18" t="b">
        <f t="shared" si="33"/>
        <v>1</v>
      </c>
      <c r="AD40" s="18" t="b">
        <f t="shared" si="44"/>
        <v>1</v>
      </c>
      <c r="AE40" s="18" t="b">
        <f t="shared" si="45"/>
        <v>1</v>
      </c>
      <c r="AJ40" s="18" t="b">
        <f t="shared" si="46"/>
        <v>1</v>
      </c>
      <c r="AK40" s="18" t="b">
        <v>1</v>
      </c>
      <c r="AL40" s="20">
        <v>99.376000000000005</v>
      </c>
      <c r="AM40" s="21">
        <v>119.7456796875</v>
      </c>
      <c r="AN40" s="21">
        <v>3010</v>
      </c>
      <c r="AO40" s="22">
        <v>2.0999999046325678E-2</v>
      </c>
      <c r="AP40" s="23">
        <v>1.7999999523162839E-2</v>
      </c>
      <c r="AQ40" s="21">
        <v>2.0868959052276606</v>
      </c>
      <c r="AR40" s="21">
        <v>1.7887679526138303</v>
      </c>
      <c r="AS40" s="24">
        <v>2.1554221191406251</v>
      </c>
      <c r="AT40" s="22">
        <v>0.18</v>
      </c>
      <c r="AU40" s="21">
        <v>541.79999999999995</v>
      </c>
      <c r="AV40" s="21">
        <f t="shared" si="52"/>
        <v>25800.001171657077</v>
      </c>
      <c r="AW40" s="22">
        <v>0.21787143000014286</v>
      </c>
      <c r="AX40" s="21">
        <v>655.79300430042997</v>
      </c>
      <c r="AY40" s="21">
        <f t="shared" si="53"/>
        <v>31228.239718190493</v>
      </c>
      <c r="AZ40" s="21">
        <f t="shared" si="54"/>
        <v>53841.916799999999</v>
      </c>
      <c r="BA40" s="21">
        <f t="shared" si="55"/>
        <v>65170.085595359538</v>
      </c>
      <c r="BB40" s="21">
        <f t="shared" si="56"/>
        <v>11328.168795359536</v>
      </c>
      <c r="BC40" s="21">
        <v>3447.3709999999996</v>
      </c>
      <c r="BD40" s="21">
        <v>3403.0699999999997</v>
      </c>
      <c r="BE40" s="21">
        <f t="shared" si="57"/>
        <v>34.244384962163899</v>
      </c>
      <c r="BF40" s="21">
        <f t="shared" si="58"/>
        <v>1630.6850722526847</v>
      </c>
      <c r="BG40" s="21">
        <v>2984.6704331283267</v>
      </c>
      <c r="BH40" s="21">
        <v>16.793333333333333</v>
      </c>
      <c r="BI40" s="20">
        <v>120.4</v>
      </c>
      <c r="BJ40" s="20">
        <v>111.24521443809371</v>
      </c>
      <c r="BK40" s="20">
        <v>12.496402873777194</v>
      </c>
      <c r="BL40" s="25">
        <f t="shared" si="36"/>
        <v>244.1416173118709</v>
      </c>
      <c r="BM40" s="25">
        <f t="shared" si="37"/>
        <v>11964.870400000002</v>
      </c>
      <c r="BN40" s="25">
        <f t="shared" si="38"/>
        <v>11055.104430000001</v>
      </c>
      <c r="BO40" s="25">
        <f t="shared" si="39"/>
        <v>1241.8425319844825</v>
      </c>
      <c r="BP40" s="25">
        <f t="shared" si="40"/>
        <v>24261.817361984486</v>
      </c>
      <c r="BQ40" s="25">
        <v>-83.754884838344083</v>
      </c>
      <c r="BR40" s="25">
        <v>17.206686389738636</v>
      </c>
      <c r="BS40" s="26">
        <v>-0.20544098917871342</v>
      </c>
      <c r="BT40" s="25">
        <v>4.9922033731500006</v>
      </c>
      <c r="BU40" s="25">
        <v>28885628</v>
      </c>
      <c r="BV40" s="25">
        <v>1375.5061577040431</v>
      </c>
      <c r="BW40" s="20">
        <f t="shared" si="41"/>
        <v>0</v>
      </c>
      <c r="BX40" s="25">
        <v>0</v>
      </c>
      <c r="BY40" s="25">
        <v>136.96394046180697</v>
      </c>
      <c r="BZ40" s="25">
        <f t="shared" si="59"/>
        <v>1.3782396198459081</v>
      </c>
      <c r="CA40" s="25">
        <f t="shared" si="60"/>
        <v>65.630461068380654</v>
      </c>
      <c r="CB40" s="25">
        <v>38.801468317895015</v>
      </c>
      <c r="CC40" s="25">
        <f t="shared" si="61"/>
        <v>0.39045109803066147</v>
      </c>
      <c r="CD40" s="25">
        <f t="shared" si="62"/>
        <v>18.592910274392505</v>
      </c>
      <c r="CE40" s="25">
        <v>8.0747862129144856</v>
      </c>
      <c r="CF40" s="25">
        <f t="shared" si="63"/>
        <v>8.1254892659339134E-2</v>
      </c>
      <c r="CG40" s="25">
        <f t="shared" si="64"/>
        <v>3.8692807785415648</v>
      </c>
      <c r="CH40" s="25">
        <v>47.275883675661163</v>
      </c>
      <c r="CI40" s="25">
        <f t="shared" si="65"/>
        <v>0.47572737558023226</v>
      </c>
      <c r="CJ40" s="25">
        <f t="shared" si="66"/>
        <v>22.65368558021288</v>
      </c>
      <c r="CK40" s="26"/>
      <c r="CL40" s="26">
        <v>0.12452144380937046</v>
      </c>
      <c r="CM40" s="26">
        <v>0.31270270487844148</v>
      </c>
      <c r="CN40" s="25">
        <v>714.64469999999994</v>
      </c>
      <c r="CO40" s="25">
        <f t="shared" si="67"/>
        <v>7.1913208420544183</v>
      </c>
      <c r="CP40" s="25">
        <f t="shared" si="68"/>
        <v>342.44386517306378</v>
      </c>
      <c r="CQ40" s="26">
        <v>1.3430586139328884</v>
      </c>
      <c r="CR40" s="25">
        <f t="shared" si="69"/>
        <v>2.2444180934568019</v>
      </c>
    </row>
    <row r="41" spans="1:96" x14ac:dyDescent="0.2">
      <c r="A41" s="18" t="s">
        <v>96</v>
      </c>
      <c r="B41" s="18" t="s">
        <v>97</v>
      </c>
      <c r="C41" s="18" t="s">
        <v>295</v>
      </c>
      <c r="D41" s="18" t="s">
        <v>316</v>
      </c>
      <c r="E41" s="18" t="s">
        <v>317</v>
      </c>
      <c r="F41" s="18" t="b">
        <f>IF(AND(C41="LIC",H41=TRUE),TRUE,FALSE)</f>
        <v>1</v>
      </c>
      <c r="G41" s="18" t="str">
        <f t="shared" si="47"/>
        <v/>
      </c>
      <c r="H41" s="18" t="b">
        <v>1</v>
      </c>
      <c r="I41" s="18" t="b">
        <v>1</v>
      </c>
      <c r="J41" s="18" t="b">
        <v>1</v>
      </c>
      <c r="K41" s="18" t="s">
        <v>353</v>
      </c>
      <c r="L41" s="18" t="s">
        <v>353</v>
      </c>
      <c r="M41" s="18" t="b">
        <v>1</v>
      </c>
      <c r="N41" s="19" t="b">
        <v>1</v>
      </c>
      <c r="O41" s="18" t="b">
        <v>1</v>
      </c>
      <c r="P41" s="18" t="b">
        <v>1</v>
      </c>
      <c r="Q41" s="18" t="b">
        <v>1</v>
      </c>
      <c r="S41" s="18" t="b">
        <v>1</v>
      </c>
      <c r="T41" s="18" t="b">
        <v>1</v>
      </c>
      <c r="W41" s="18" t="s">
        <v>353</v>
      </c>
      <c r="X41" s="19" t="str">
        <f t="shared" si="48"/>
        <v/>
      </c>
      <c r="Y41" s="18" t="str">
        <f t="shared" si="49"/>
        <v/>
      </c>
      <c r="Z41" s="18" t="str">
        <f t="shared" si="50"/>
        <v/>
      </c>
      <c r="AA41" s="18" t="str">
        <f t="shared" si="51"/>
        <v/>
      </c>
      <c r="AC41" s="18" t="b">
        <f t="shared" si="33"/>
        <v>1</v>
      </c>
      <c r="AK41" s="18" t="s">
        <v>353</v>
      </c>
      <c r="AL41" s="20">
        <v>5.1879999999999997</v>
      </c>
      <c r="AM41" s="21">
        <v>6.7176870117187502</v>
      </c>
      <c r="AN41" s="21">
        <v>520</v>
      </c>
      <c r="AO41" s="22">
        <v>0.40700000762939453</v>
      </c>
      <c r="AP41" s="23">
        <v>0.17299999237060551</v>
      </c>
      <c r="AQ41" s="21">
        <v>2.1115160395812986</v>
      </c>
      <c r="AR41" s="21">
        <v>0.89752396041870131</v>
      </c>
      <c r="AS41" s="24">
        <v>1.162159790039063</v>
      </c>
      <c r="AT41" s="22">
        <v>0.13100000000000001</v>
      </c>
      <c r="AU41" s="21">
        <v>68.12</v>
      </c>
      <c r="AV41" s="21">
        <f t="shared" si="52"/>
        <v>167.37100423356407</v>
      </c>
      <c r="AW41" s="22">
        <v>0.1592864453618614</v>
      </c>
      <c r="AX41" s="21">
        <v>82.828951588167925</v>
      </c>
      <c r="AY41" s="21">
        <f t="shared" si="53"/>
        <v>203.51093374816392</v>
      </c>
      <c r="AZ41" s="21">
        <f t="shared" si="54"/>
        <v>353.40656000000001</v>
      </c>
      <c r="BA41" s="21">
        <f t="shared" si="55"/>
        <v>429.71660083941521</v>
      </c>
      <c r="BB41" s="21">
        <f t="shared" si="56"/>
        <v>76.310040839415194</v>
      </c>
      <c r="BC41" s="21">
        <v>71.692999999999998</v>
      </c>
      <c r="BD41" s="21">
        <v>82.50333333333333</v>
      </c>
      <c r="BE41" s="21">
        <f t="shared" si="57"/>
        <v>15.902724235415061</v>
      </c>
      <c r="BF41" s="21">
        <f t="shared" si="58"/>
        <v>39.073031787006109</v>
      </c>
      <c r="BG41" s="21">
        <v>85.883544703983688</v>
      </c>
      <c r="BH41" s="21">
        <v>6.586666666666666</v>
      </c>
      <c r="BI41" s="20">
        <v>34.526599845797996</v>
      </c>
      <c r="BJ41" s="20">
        <v>77.434986507324595</v>
      </c>
      <c r="BK41" s="20">
        <v>53.436312366774779</v>
      </c>
      <c r="BL41" s="25">
        <f t="shared" si="36"/>
        <v>165.39789871989737</v>
      </c>
      <c r="BM41" s="25">
        <f t="shared" si="37"/>
        <v>179.124</v>
      </c>
      <c r="BN41" s="25">
        <f t="shared" si="38"/>
        <v>401.73271</v>
      </c>
      <c r="BO41" s="25">
        <f t="shared" si="39"/>
        <v>277.22758855882756</v>
      </c>
      <c r="BP41" s="25">
        <f t="shared" si="40"/>
        <v>858.08429855882764</v>
      </c>
      <c r="BQ41" s="25">
        <v>123.98342292581341</v>
      </c>
      <c r="BR41" s="25">
        <v>8.5861603700848121</v>
      </c>
      <c r="BS41" s="26">
        <v>6.9252486884657294E-2</v>
      </c>
      <c r="BW41" s="20">
        <f t="shared" si="41"/>
        <v>643.22599813911995</v>
      </c>
      <c r="BX41" s="25">
        <v>41.251666666666665</v>
      </c>
      <c r="BY41" s="25">
        <v>6.8078480332930598</v>
      </c>
      <c r="BZ41" s="25">
        <f t="shared" si="59"/>
        <v>1.3122297674042136</v>
      </c>
      <c r="CA41" s="25">
        <f t="shared" si="60"/>
        <v>3.2241517022257695</v>
      </c>
      <c r="CB41" s="25">
        <v>24.886883138676332</v>
      </c>
      <c r="CC41" s="25">
        <f t="shared" si="61"/>
        <v>4.7970090860979822</v>
      </c>
      <c r="CD41" s="25">
        <f t="shared" si="62"/>
        <v>11.786262889867157</v>
      </c>
      <c r="CE41" s="25">
        <v>1.1501265270506109</v>
      </c>
      <c r="CF41" s="25">
        <f t="shared" si="63"/>
        <v>0.22168977005601601</v>
      </c>
      <c r="CG41" s="25">
        <f t="shared" si="64"/>
        <v>0.54469229950944364</v>
      </c>
      <c r="CH41" s="25">
        <v>1.9974016646529738</v>
      </c>
      <c r="CI41" s="25">
        <f t="shared" si="65"/>
        <v>0.38500417591614761</v>
      </c>
      <c r="CJ41" s="25">
        <f t="shared" si="66"/>
        <v>0.94595618844981477</v>
      </c>
      <c r="CK41" s="26"/>
      <c r="CL41" s="26">
        <v>0.14349865073245952</v>
      </c>
      <c r="CM41" s="26">
        <v>0.39517386276021593</v>
      </c>
      <c r="CN41" s="25">
        <v>428.36769771941243</v>
      </c>
      <c r="CO41" s="25">
        <f t="shared" si="67"/>
        <v>82.568947131729459</v>
      </c>
      <c r="CP41" s="25">
        <f t="shared" si="68"/>
        <v>202.87210217183821</v>
      </c>
      <c r="CQ41" s="26">
        <v>0.2503929984275054</v>
      </c>
      <c r="CR41" s="25">
        <f t="shared" si="69"/>
        <v>6.4942430294183433</v>
      </c>
    </row>
    <row r="42" spans="1:96" x14ac:dyDescent="0.2">
      <c r="A42" s="18" t="s">
        <v>98</v>
      </c>
      <c r="B42" s="18" t="s">
        <v>99</v>
      </c>
      <c r="C42" s="18" t="s">
        <v>295</v>
      </c>
      <c r="D42" s="18" t="s">
        <v>316</v>
      </c>
      <c r="E42" s="18" t="s">
        <v>317</v>
      </c>
      <c r="F42" s="18" t="b">
        <f>IF(AND(C42="LIC",H42=TRUE),TRUE,FALSE)</f>
        <v>1</v>
      </c>
      <c r="G42" s="18" t="str">
        <f t="shared" si="47"/>
        <v/>
      </c>
      <c r="H42" s="18" t="b">
        <v>1</v>
      </c>
      <c r="I42" s="18" t="s">
        <v>353</v>
      </c>
      <c r="J42" s="18" t="s">
        <v>353</v>
      </c>
      <c r="K42" s="18" t="s">
        <v>353</v>
      </c>
      <c r="L42" s="18" t="s">
        <v>353</v>
      </c>
      <c r="M42" s="18" t="b">
        <v>1</v>
      </c>
      <c r="N42" s="19" t="b">
        <v>1</v>
      </c>
      <c r="O42" s="18" t="b">
        <v>1</v>
      </c>
      <c r="P42" s="18" t="b">
        <v>1</v>
      </c>
      <c r="Q42" s="18" t="b">
        <v>1</v>
      </c>
      <c r="S42" s="18" t="b">
        <v>1</v>
      </c>
      <c r="U42" s="18" t="b">
        <f t="shared" ref="U42:U47" si="70">IF(AND(T42=FALSE,OR(C42="LIC",C42="LMIC",C42="UMIC")),TRUE,FALSE)</f>
        <v>1</v>
      </c>
      <c r="V42" s="18" t="b">
        <f>IF(AND(S42=TRUE,T42=FALSE),TRUE,FALSE)</f>
        <v>1</v>
      </c>
      <c r="W42" s="18" t="s">
        <v>353</v>
      </c>
      <c r="X42" s="19" t="str">
        <f t="shared" si="48"/>
        <v/>
      </c>
      <c r="Y42" s="18" t="str">
        <f t="shared" si="49"/>
        <v/>
      </c>
      <c r="Z42" s="18" t="str">
        <f t="shared" si="50"/>
        <v/>
      </c>
      <c r="AA42" s="18" t="str">
        <f t="shared" si="51"/>
        <v/>
      </c>
      <c r="AC42" s="18" t="b">
        <f t="shared" si="33"/>
        <v>1</v>
      </c>
      <c r="AD42" s="18" t="b">
        <f t="shared" ref="AD42:AD47" si="71">IF(AND(AC42=TRUE,T42=FALSE),TRUE,FALSE)</f>
        <v>1</v>
      </c>
      <c r="AK42" s="18" t="s">
        <v>353</v>
      </c>
      <c r="AL42" s="20">
        <v>107.535</v>
      </c>
      <c r="AM42" s="21">
        <v>139.62017187500001</v>
      </c>
      <c r="AN42" s="21">
        <v>740</v>
      </c>
      <c r="AO42" s="22">
        <v>0.25100000381469728</v>
      </c>
      <c r="AP42" s="23">
        <v>6.3000001907348627E-2</v>
      </c>
      <c r="AQ42" s="21">
        <v>26.991285410213472</v>
      </c>
      <c r="AR42" s="21">
        <v>6.7747052051067342</v>
      </c>
      <c r="AS42" s="24">
        <v>8.7960712890624997</v>
      </c>
      <c r="AT42" s="22">
        <v>0.14380000000000001</v>
      </c>
      <c r="AU42" s="21">
        <v>106.41200000000001</v>
      </c>
      <c r="AV42" s="21">
        <f t="shared" si="52"/>
        <v>423.95218479183569</v>
      </c>
      <c r="AW42" s="22">
        <v>0.20082495301534919</v>
      </c>
      <c r="AX42" s="21">
        <v>148.6104652313584</v>
      </c>
      <c r="AY42" s="21">
        <f t="shared" si="53"/>
        <v>592.07355766046624</v>
      </c>
      <c r="AZ42" s="21">
        <f t="shared" si="54"/>
        <v>11443.01442</v>
      </c>
      <c r="BA42" s="21">
        <f t="shared" si="55"/>
        <v>15980.826378654127</v>
      </c>
      <c r="BB42" s="21">
        <f t="shared" si="56"/>
        <v>4537.8119586541252</v>
      </c>
      <c r="BC42" s="21">
        <v>2803.1589999999997</v>
      </c>
      <c r="BD42" s="21">
        <v>3095.6233333333334</v>
      </c>
      <c r="BE42" s="21">
        <f t="shared" si="57"/>
        <v>28.787123572170302</v>
      </c>
      <c r="BF42" s="21">
        <f t="shared" si="58"/>
        <v>114.6897336042378</v>
      </c>
      <c r="BG42" s="21">
        <v>67.040289790126252</v>
      </c>
      <c r="BH42" s="21">
        <v>565.59</v>
      </c>
      <c r="BI42" s="20">
        <v>41.16036639233738</v>
      </c>
      <c r="BJ42" s="20">
        <v>77.385694890035808</v>
      </c>
      <c r="BK42" s="20">
        <v>23.745487713571531</v>
      </c>
      <c r="BL42" s="25">
        <f t="shared" si="36"/>
        <v>142.29154899594471</v>
      </c>
      <c r="BM42" s="25">
        <f t="shared" si="37"/>
        <v>4426.18</v>
      </c>
      <c r="BN42" s="25">
        <f t="shared" si="38"/>
        <v>8321.6707000000006</v>
      </c>
      <c r="BO42" s="25">
        <f t="shared" si="39"/>
        <v>2553.4710212789146</v>
      </c>
      <c r="BP42" s="25">
        <f t="shared" si="40"/>
        <v>15301.321721278915</v>
      </c>
      <c r="BQ42" s="25">
        <v>67.986316380265507</v>
      </c>
      <c r="BR42" s="25">
        <v>17.023356736566392</v>
      </c>
      <c r="BS42" s="26">
        <v>0.25039386810354958</v>
      </c>
      <c r="BT42" s="25">
        <v>5.1268526736000002</v>
      </c>
      <c r="BU42" s="25">
        <v>11246697</v>
      </c>
      <c r="BV42" s="25">
        <v>44.807557087939173</v>
      </c>
      <c r="BW42" s="20">
        <f t="shared" si="41"/>
        <v>7310.9085319518508</v>
      </c>
      <c r="BX42" s="25">
        <v>1547.8116666666667</v>
      </c>
      <c r="BY42" s="25">
        <v>288.52641327694994</v>
      </c>
      <c r="BZ42" s="25">
        <f t="shared" si="59"/>
        <v>2.6830930699488533</v>
      </c>
      <c r="CA42" s="25">
        <f t="shared" si="60"/>
        <v>10.689613662036706</v>
      </c>
      <c r="CB42" s="25">
        <v>788.85045845079867</v>
      </c>
      <c r="CC42" s="25">
        <f t="shared" si="61"/>
        <v>7.3357554140586663</v>
      </c>
      <c r="CD42" s="25">
        <f t="shared" si="62"/>
        <v>29.226116743306289</v>
      </c>
      <c r="CE42" s="25">
        <v>6.7740830984024702</v>
      </c>
      <c r="CF42" s="25">
        <f t="shared" si="63"/>
        <v>6.2994216751778215E-2</v>
      </c>
      <c r="CG42" s="25">
        <f t="shared" si="64"/>
        <v>0.25097297129239959</v>
      </c>
      <c r="CH42" s="25">
        <v>906.6580675258424</v>
      </c>
      <c r="CI42" s="25">
        <f t="shared" si="65"/>
        <v>8.4312834660886455</v>
      </c>
      <c r="CJ42" s="25">
        <f t="shared" si="66"/>
        <v>33.590770270717236</v>
      </c>
      <c r="CK42" s="26">
        <v>0.54</v>
      </c>
      <c r="CL42" s="26">
        <v>0.13856948900358024</v>
      </c>
      <c r="CM42" s="26">
        <v>0.38645947830938771</v>
      </c>
      <c r="CN42" s="25">
        <v>3095.6233333333334</v>
      </c>
      <c r="CO42" s="25">
        <f t="shared" si="67"/>
        <v>28.787123572170302</v>
      </c>
      <c r="CP42" s="25">
        <f t="shared" si="68"/>
        <v>114.6897336042378</v>
      </c>
      <c r="CQ42" s="26">
        <v>0.52220411640748177</v>
      </c>
      <c r="CR42" s="25">
        <f t="shared" si="69"/>
        <v>18.450131950096164</v>
      </c>
    </row>
    <row r="43" spans="1:96" x14ac:dyDescent="0.2">
      <c r="A43" s="18" t="s">
        <v>100</v>
      </c>
      <c r="B43" s="18" t="s">
        <v>101</v>
      </c>
      <c r="C43" s="18" t="s">
        <v>293</v>
      </c>
      <c r="D43" s="18" t="s">
        <v>293</v>
      </c>
      <c r="E43" s="18" t="s">
        <v>353</v>
      </c>
      <c r="G43" s="18" t="str">
        <f t="shared" si="47"/>
        <v>MIC</v>
      </c>
      <c r="H43" s="18" t="s">
        <v>353</v>
      </c>
      <c r="I43" s="18" t="s">
        <v>353</v>
      </c>
      <c r="J43" s="18" t="s">
        <v>353</v>
      </c>
      <c r="K43" s="18" t="s">
        <v>353</v>
      </c>
      <c r="L43" s="18" t="s">
        <v>353</v>
      </c>
      <c r="N43" s="19"/>
      <c r="U43" s="18" t="b">
        <f t="shared" si="70"/>
        <v>1</v>
      </c>
      <c r="W43" s="18" t="b">
        <v>1</v>
      </c>
      <c r="X43" s="19" t="str">
        <f t="shared" si="48"/>
        <v/>
      </c>
      <c r="Y43" s="18" t="b">
        <f t="shared" si="49"/>
        <v>1</v>
      </c>
      <c r="Z43" s="18" t="str">
        <f t="shared" si="50"/>
        <v/>
      </c>
      <c r="AA43" s="18" t="b">
        <f t="shared" si="51"/>
        <v>1</v>
      </c>
      <c r="AB43" s="18" t="b">
        <f>IF(AND(S43="",OR(C43="LIC",C43="LMIC",C43="UMIC")),TRUE,FALSE)</f>
        <v>1</v>
      </c>
      <c r="AC43" s="18" t="b">
        <f t="shared" si="33"/>
        <v>1</v>
      </c>
      <c r="AD43" s="18" t="b">
        <f t="shared" si="71"/>
        <v>1</v>
      </c>
      <c r="AE43" s="18" t="b">
        <f>IF(AND(AC43=TRUE,S43=""),TRUE,FALSE)</f>
        <v>1</v>
      </c>
      <c r="AH43" s="18" t="b">
        <f>IF(AND(W43=TRUE,T43=FALSE),TRUE,FALSE)</f>
        <v>1</v>
      </c>
      <c r="AI43" s="18" t="b">
        <f>IF(AND(W43=TRUE,S43=""),TRUE,FALSE)</f>
        <v>1</v>
      </c>
      <c r="AJ43" s="18" t="b">
        <f>IF(AND(OR(C43="LIC",C43="LMIC",C43="UMIC"),F43=""),TRUE,FALSE)</f>
        <v>1</v>
      </c>
      <c r="AK43" s="18" t="s">
        <v>353</v>
      </c>
      <c r="AL43" s="20">
        <v>0.91200000000000003</v>
      </c>
      <c r="AM43" s="21">
        <v>0.97027001953125003</v>
      </c>
      <c r="AN43" s="21">
        <v>4970</v>
      </c>
      <c r="AO43" s="22">
        <v>1.399999976158142E-2</v>
      </c>
      <c r="AP43" s="23">
        <v>8.999999761581421E-3</v>
      </c>
      <c r="AQ43" s="21">
        <v>1.2767999782562255E-2</v>
      </c>
      <c r="AR43" s="21">
        <v>8.2079997825622569E-3</v>
      </c>
      <c r="AS43" s="24">
        <v>8.7324295043945312E-3</v>
      </c>
      <c r="AT43" s="22">
        <v>0.2571</v>
      </c>
      <c r="AU43" s="21">
        <v>1277.787</v>
      </c>
      <c r="AV43" s="21">
        <f t="shared" si="52"/>
        <v>91270.501554327391</v>
      </c>
      <c r="AW43" s="22">
        <v>0.30814515788964914</v>
      </c>
      <c r="AX43" s="21">
        <v>1531.4814347115562</v>
      </c>
      <c r="AY43" s="21">
        <f t="shared" si="53"/>
        <v>109391.53291375215</v>
      </c>
      <c r="AZ43" s="21">
        <f t="shared" si="54"/>
        <v>1165.3417440000001</v>
      </c>
      <c r="BA43" s="21">
        <f t="shared" si="55"/>
        <v>1396.7110684569393</v>
      </c>
      <c r="BB43" s="21">
        <f t="shared" si="56"/>
        <v>231.3693244569393</v>
      </c>
      <c r="BC43" s="21">
        <v>83.641000000000005</v>
      </c>
      <c r="BD43" s="21">
        <v>91.37</v>
      </c>
      <c r="BE43" s="21">
        <f t="shared" si="57"/>
        <v>100.18640350877193</v>
      </c>
      <c r="BF43" s="21">
        <f t="shared" si="58"/>
        <v>7156.1718010668747</v>
      </c>
      <c r="BG43" s="21">
        <v>1241.9352452724386</v>
      </c>
      <c r="BH43" s="21">
        <v>9.8400000000000016</v>
      </c>
      <c r="BI43" s="20">
        <v>198.8</v>
      </c>
      <c r="BJ43" s="20">
        <v>165.71578947368423</v>
      </c>
      <c r="BK43" s="20">
        <v>22.10470512090868</v>
      </c>
      <c r="BL43" s="25">
        <f t="shared" si="36"/>
        <v>386.62049459459291</v>
      </c>
      <c r="BM43" s="25">
        <f t="shared" si="37"/>
        <v>181.30560000000003</v>
      </c>
      <c r="BN43" s="25">
        <f t="shared" si="38"/>
        <v>151.13280000000003</v>
      </c>
      <c r="BO43" s="25">
        <f t="shared" si="39"/>
        <v>20.159491070268718</v>
      </c>
      <c r="BP43" s="25">
        <f t="shared" si="40"/>
        <v>352.59789107026876</v>
      </c>
      <c r="BQ43" s="25">
        <v>-379.12022276118518</v>
      </c>
      <c r="BR43" s="25">
        <v>55.487938596491233</v>
      </c>
      <c r="BS43" s="26">
        <v>-0.14635974359891668</v>
      </c>
      <c r="BT43" s="25">
        <v>58.593221164800006</v>
      </c>
      <c r="BU43" s="25">
        <v>186871</v>
      </c>
      <c r="BV43" s="25">
        <v>13.347928798742446</v>
      </c>
      <c r="BW43" s="20">
        <f t="shared" si="41"/>
        <v>0</v>
      </c>
      <c r="BX43" s="25">
        <v>0</v>
      </c>
      <c r="BY43" s="25">
        <v>16.530806819707344</v>
      </c>
      <c r="BZ43" s="25">
        <f t="shared" si="59"/>
        <v>18.125884670731736</v>
      </c>
      <c r="CA43" s="25">
        <f t="shared" si="60"/>
        <v>1294.7060699581227</v>
      </c>
      <c r="CB43" s="25">
        <v>14.107858772989665</v>
      </c>
      <c r="CC43" s="25">
        <f t="shared" si="61"/>
        <v>15.469143391436036</v>
      </c>
      <c r="CD43" s="25">
        <f t="shared" si="62"/>
        <v>1104.9388324909987</v>
      </c>
      <c r="CE43" s="25">
        <v>3.8343640085917574</v>
      </c>
      <c r="CF43" s="25">
        <f t="shared" si="63"/>
        <v>4.2043465006488567</v>
      </c>
      <c r="CG43" s="25">
        <f t="shared" si="64"/>
        <v>300.31046944631805</v>
      </c>
      <c r="CH43" s="25">
        <v>4.6955866559269701</v>
      </c>
      <c r="CI43" s="25">
        <f t="shared" si="65"/>
        <v>5.1486695788672918</v>
      </c>
      <c r="CJ43" s="25">
        <f t="shared" si="66"/>
        <v>367.7621190391867</v>
      </c>
      <c r="CK43" s="26"/>
      <c r="CL43" s="26">
        <v>9.6578947368421056E-2</v>
      </c>
      <c r="CM43" s="26">
        <v>0.28118749999999998</v>
      </c>
      <c r="CN43" s="25">
        <v>19.1877</v>
      </c>
      <c r="CO43" s="25">
        <f t="shared" si="67"/>
        <v>21.039144736842104</v>
      </c>
      <c r="CP43" s="25">
        <f t="shared" si="68"/>
        <v>1502.7960782240436</v>
      </c>
      <c r="CQ43" s="26">
        <v>1.9806004287453192</v>
      </c>
      <c r="CR43" s="25">
        <f t="shared" si="69"/>
        <v>38.743697641035062</v>
      </c>
    </row>
    <row r="44" spans="1:96" x14ac:dyDescent="0.2">
      <c r="A44" s="18" t="s">
        <v>307</v>
      </c>
      <c r="B44" s="18" t="s">
        <v>171</v>
      </c>
      <c r="C44" s="18" t="s">
        <v>294</v>
      </c>
      <c r="D44" s="18" t="s">
        <v>344</v>
      </c>
      <c r="E44" s="18" t="s">
        <v>321</v>
      </c>
      <c r="G44" s="18" t="str">
        <f t="shared" si="47"/>
        <v>MIC</v>
      </c>
      <c r="H44" s="18" t="s">
        <v>353</v>
      </c>
      <c r="I44" s="18" t="b">
        <v>1</v>
      </c>
      <c r="J44" s="18" t="s">
        <v>353</v>
      </c>
      <c r="K44" s="18" t="s">
        <v>353</v>
      </c>
      <c r="L44" s="18" t="s">
        <v>353</v>
      </c>
      <c r="N44" s="19"/>
      <c r="R44" s="18" t="b">
        <v>1</v>
      </c>
      <c r="U44" s="18" t="b">
        <f t="shared" si="70"/>
        <v>1</v>
      </c>
      <c r="W44" s="18" t="s">
        <v>353</v>
      </c>
      <c r="X44" s="19" t="str">
        <f t="shared" si="48"/>
        <v/>
      </c>
      <c r="Y44" s="18" t="str">
        <f t="shared" si="49"/>
        <v/>
      </c>
      <c r="Z44" s="18" t="str">
        <f t="shared" si="50"/>
        <v/>
      </c>
      <c r="AA44" s="18" t="str">
        <f t="shared" si="51"/>
        <v/>
      </c>
      <c r="AB44" s="18" t="b">
        <f>IF(AND(S44="",OR(C44="LIC",C44="LMIC",C44="UMIC")),TRUE,FALSE)</f>
        <v>1</v>
      </c>
      <c r="AC44" s="18" t="b">
        <f t="shared" si="33"/>
        <v>1</v>
      </c>
      <c r="AD44" s="18" t="b">
        <f t="shared" si="71"/>
        <v>1</v>
      </c>
      <c r="AE44" s="18" t="b">
        <f>IF(AND(AC44=TRUE,S44=""),TRUE,FALSE)</f>
        <v>1</v>
      </c>
      <c r="AJ44" s="18" t="b">
        <f>IF(AND(OR(C44="LIC",C44="LMIC",C44="UMIC"),F44=""),TRUE,FALSE)</f>
        <v>1</v>
      </c>
      <c r="AK44" s="18" t="s">
        <v>353</v>
      </c>
      <c r="AL44" s="20">
        <v>0.106</v>
      </c>
      <c r="AM44" s="21">
        <v>0.11743000030517579</v>
      </c>
      <c r="AN44" s="21">
        <v>3590</v>
      </c>
      <c r="AO44" s="22">
        <v>0.15899999618530269</v>
      </c>
      <c r="AP44" s="23">
        <v>0.42900001525878911</v>
      </c>
      <c r="AQ44" s="21">
        <v>1.6853999595642086E-2</v>
      </c>
      <c r="AR44" s="21">
        <v>4.5474001617431647E-2</v>
      </c>
      <c r="AS44" s="24">
        <v>5.0377471923828132E-2</v>
      </c>
      <c r="AT44" s="22">
        <v>0.37040000000000001</v>
      </c>
      <c r="AU44" s="21">
        <v>1329.7360000000001</v>
      </c>
      <c r="AV44" s="21">
        <f t="shared" si="52"/>
        <v>8363.1196975016992</v>
      </c>
      <c r="AW44" s="22">
        <v>0.41216029414491595</v>
      </c>
      <c r="AX44" s="21">
        <v>1479.6554559802482</v>
      </c>
      <c r="AY44" s="21">
        <f t="shared" si="53"/>
        <v>9306.0093803764594</v>
      </c>
      <c r="AZ44" s="21">
        <f t="shared" si="54"/>
        <v>140.95201600000001</v>
      </c>
      <c r="BA44" s="21">
        <f t="shared" si="55"/>
        <v>156.84347833390632</v>
      </c>
      <c r="BB44" s="21">
        <f t="shared" si="56"/>
        <v>15.891462333906313</v>
      </c>
      <c r="BC44" s="21">
        <v>76.140666666666661</v>
      </c>
      <c r="BD44" s="21">
        <v>91.469999999999985</v>
      </c>
      <c r="BE44" s="21">
        <f t="shared" si="57"/>
        <v>862.92452830188665</v>
      </c>
      <c r="BF44" s="21">
        <f t="shared" si="58"/>
        <v>5427.1984214151307</v>
      </c>
      <c r="BG44" s="21">
        <v>2371.4171872203215</v>
      </c>
      <c r="BH44" s="21">
        <v>8.3033333333333328</v>
      </c>
      <c r="BI44" s="20">
        <v>143.6</v>
      </c>
      <c r="BJ44" s="20">
        <v>111.09094339622642</v>
      </c>
      <c r="BK44" s="20">
        <v>189.6333860710248</v>
      </c>
      <c r="BL44" s="25">
        <f t="shared" si="36"/>
        <v>444.32432946725123</v>
      </c>
      <c r="BM44" s="25">
        <f t="shared" si="37"/>
        <v>15.221599999999999</v>
      </c>
      <c r="BN44" s="25">
        <f t="shared" si="38"/>
        <v>11.775640000000001</v>
      </c>
      <c r="BO44" s="25">
        <f t="shared" si="39"/>
        <v>20.10113892352863</v>
      </c>
      <c r="BP44" s="25">
        <f t="shared" si="40"/>
        <v>47.098378923528628</v>
      </c>
      <c r="BQ44" s="25">
        <v>-295.50339852287289</v>
      </c>
      <c r="BR44" s="25">
        <v>470.62893081760996</v>
      </c>
      <c r="BS44" s="26">
        <v>-1.5926345793995389</v>
      </c>
      <c r="BW44" s="20">
        <f t="shared" si="41"/>
        <v>0</v>
      </c>
      <c r="BX44" s="25">
        <v>0</v>
      </c>
      <c r="BY44" s="25">
        <v>20.821294804671769</v>
      </c>
      <c r="BZ44" s="25">
        <f t="shared" si="59"/>
        <v>196.42730947803557</v>
      </c>
      <c r="CA44" s="25">
        <f t="shared" si="60"/>
        <v>1235.391913148942</v>
      </c>
      <c r="CB44" s="25">
        <v>13.39096724392536</v>
      </c>
      <c r="CC44" s="25">
        <f t="shared" si="61"/>
        <v>126.32987965967321</v>
      </c>
      <c r="CD44" s="25">
        <f t="shared" si="62"/>
        <v>794.52756409154324</v>
      </c>
      <c r="CE44" s="25">
        <v>4.1335078534031414E-2</v>
      </c>
      <c r="CF44" s="25">
        <f t="shared" si="63"/>
        <v>0.38995357107576806</v>
      </c>
      <c r="CG44" s="25">
        <f t="shared" si="64"/>
        <v>2.4525382417072898</v>
      </c>
      <c r="CH44" s="25">
        <v>7.4429118002416431E-2</v>
      </c>
      <c r="CI44" s="25">
        <f t="shared" si="65"/>
        <v>0.70216149058883426</v>
      </c>
      <c r="CJ44" s="25">
        <f t="shared" si="66"/>
        <v>4.4161101096538218</v>
      </c>
      <c r="CK44" s="26"/>
      <c r="CL44" s="26">
        <v>0.10909433962264151</v>
      </c>
      <c r="CM44" s="26">
        <v>0.33565094339622636</v>
      </c>
      <c r="CN44" s="25">
        <v>19.208699999999997</v>
      </c>
      <c r="CO44" s="25">
        <f t="shared" si="67"/>
        <v>181.21415094339619</v>
      </c>
      <c r="CP44" s="25">
        <f t="shared" si="68"/>
        <v>1139.7116684971775</v>
      </c>
      <c r="CQ44" s="26">
        <v>1.6650623855713329</v>
      </c>
      <c r="CR44" s="25">
        <f t="shared" si="69"/>
        <v>323.45935062829761</v>
      </c>
    </row>
    <row r="45" spans="1:96" x14ac:dyDescent="0.2">
      <c r="A45" s="18" t="s">
        <v>103</v>
      </c>
      <c r="B45" s="18" t="s">
        <v>104</v>
      </c>
      <c r="C45" s="18" t="s">
        <v>293</v>
      </c>
      <c r="D45" s="18" t="s">
        <v>293</v>
      </c>
      <c r="E45" s="18" t="s">
        <v>353</v>
      </c>
      <c r="G45" s="18" t="str">
        <f t="shared" si="47"/>
        <v>MIC</v>
      </c>
      <c r="H45" s="18" t="s">
        <v>353</v>
      </c>
      <c r="I45" s="18" t="s">
        <v>353</v>
      </c>
      <c r="J45" s="18" t="s">
        <v>353</v>
      </c>
      <c r="K45" s="18" t="s">
        <v>353</v>
      </c>
      <c r="L45" s="18" t="s">
        <v>353</v>
      </c>
      <c r="N45" s="19"/>
      <c r="Q45" s="18" t="b">
        <v>1</v>
      </c>
      <c r="U45" s="18" t="b">
        <f t="shared" si="70"/>
        <v>1</v>
      </c>
      <c r="W45" s="18" t="s">
        <v>353</v>
      </c>
      <c r="X45" s="19" t="str">
        <f t="shared" si="48"/>
        <v/>
      </c>
      <c r="Y45" s="18" t="str">
        <f t="shared" si="49"/>
        <v/>
      </c>
      <c r="Z45" s="18" t="str">
        <f t="shared" si="50"/>
        <v/>
      </c>
      <c r="AA45" s="18" t="str">
        <f t="shared" si="51"/>
        <v/>
      </c>
      <c r="AB45" s="18" t="b">
        <f>IF(AND(S45="",OR(C45="LIC",C45="LMIC",C45="UMIC")),TRUE,FALSE)</f>
        <v>1</v>
      </c>
      <c r="AC45" s="18" t="b">
        <f t="shared" si="33"/>
        <v>1</v>
      </c>
      <c r="AD45" s="18" t="b">
        <f t="shared" si="71"/>
        <v>1</v>
      </c>
      <c r="AE45" s="18" t="b">
        <f>IF(AND(AC45=TRUE,S45=""),TRUE,FALSE)</f>
        <v>1</v>
      </c>
      <c r="AJ45" s="18" t="b">
        <f>IF(AND(OR(C45="LIC",C45="LMIC",C45="UMIC"),F45=""),TRUE,FALSE)</f>
        <v>1</v>
      </c>
      <c r="AK45" s="18" t="b">
        <v>1</v>
      </c>
      <c r="AL45" s="20">
        <v>2.0680000000000001</v>
      </c>
      <c r="AM45" s="21">
        <v>2.5935139160156249</v>
      </c>
      <c r="AN45" s="21">
        <v>6610</v>
      </c>
      <c r="AO45" s="22">
        <v>8.3000001907348631E-2</v>
      </c>
      <c r="AP45" s="23">
        <v>9.6999998092651363E-2</v>
      </c>
      <c r="AQ45" s="21">
        <v>0.17164400394439697</v>
      </c>
      <c r="AR45" s="21">
        <v>0.20059599605560302</v>
      </c>
      <c r="AS45" s="24">
        <v>0.25157084655761719</v>
      </c>
      <c r="AT45" s="22">
        <v>0.2132</v>
      </c>
      <c r="AU45" s="21">
        <v>1409.252</v>
      </c>
      <c r="AV45" s="21">
        <f t="shared" si="52"/>
        <v>16978.939368858351</v>
      </c>
      <c r="AW45" s="22">
        <v>0.23943513825546686</v>
      </c>
      <c r="AX45" s="21">
        <v>1582.666263868636</v>
      </c>
      <c r="AY45" s="21">
        <f t="shared" si="53"/>
        <v>19068.267801190381</v>
      </c>
      <c r="AZ45" s="21">
        <f t="shared" si="54"/>
        <v>2914.3331360000002</v>
      </c>
      <c r="BA45" s="21">
        <f t="shared" si="55"/>
        <v>3272.9538336803394</v>
      </c>
      <c r="BB45" s="21">
        <f t="shared" si="56"/>
        <v>358.62069768033916</v>
      </c>
      <c r="BC45" s="21">
        <v>77.346333333333334</v>
      </c>
      <c r="BD45" s="21">
        <v>91.04</v>
      </c>
      <c r="BE45" s="21">
        <f t="shared" si="57"/>
        <v>44.023210831721471</v>
      </c>
      <c r="BF45" s="21">
        <f t="shared" si="58"/>
        <v>530.40011831401841</v>
      </c>
      <c r="BG45" s="21">
        <v>303.50158962810167</v>
      </c>
      <c r="BH45" s="21">
        <v>0.20666666666666667</v>
      </c>
      <c r="BI45" s="20">
        <v>264.39999999999998</v>
      </c>
      <c r="BJ45" s="20">
        <v>313.29071566731142</v>
      </c>
      <c r="BK45" s="20">
        <v>59.973179641842648</v>
      </c>
      <c r="BL45" s="25">
        <f t="shared" si="36"/>
        <v>637.6638953091541</v>
      </c>
      <c r="BM45" s="25">
        <f t="shared" si="37"/>
        <v>546.77919999999995</v>
      </c>
      <c r="BN45" s="25">
        <f t="shared" si="38"/>
        <v>647.88520000000005</v>
      </c>
      <c r="BO45" s="25">
        <f t="shared" si="39"/>
        <v>124.0245354993306</v>
      </c>
      <c r="BP45" s="25">
        <f t="shared" si="40"/>
        <v>1318.6889354993307</v>
      </c>
      <c r="BQ45" s="25">
        <v>-153.66923662516388</v>
      </c>
      <c r="BR45" s="25">
        <v>22.061573178594454</v>
      </c>
      <c r="BS45" s="26">
        <v>-0.14356532031461783</v>
      </c>
      <c r="BT45" s="25">
        <v>6.3716624338500001</v>
      </c>
      <c r="BU45" s="25">
        <v>0</v>
      </c>
      <c r="BV45" s="25">
        <v>0</v>
      </c>
      <c r="BW45" s="20">
        <f t="shared" si="41"/>
        <v>0</v>
      </c>
      <c r="BX45" s="25">
        <v>0</v>
      </c>
      <c r="BY45" s="25">
        <v>19.731528393072896</v>
      </c>
      <c r="BZ45" s="25">
        <f t="shared" si="59"/>
        <v>9.5413580237296394</v>
      </c>
      <c r="CA45" s="25">
        <f t="shared" si="60"/>
        <v>114.95611812612343</v>
      </c>
      <c r="CB45" s="25">
        <v>7.586970734326755</v>
      </c>
      <c r="CC45" s="25">
        <f t="shared" si="61"/>
        <v>3.6687479372953358</v>
      </c>
      <c r="CD45" s="25">
        <f t="shared" si="62"/>
        <v>44.201781361290706</v>
      </c>
      <c r="CE45" s="25">
        <v>9.8399113975030199E-3</v>
      </c>
      <c r="CF45" s="25">
        <f t="shared" si="63"/>
        <v>4.7581776583670308E-3</v>
      </c>
      <c r="CG45" s="25">
        <f t="shared" si="64"/>
        <v>5.7327440349682117E-2</v>
      </c>
      <c r="CH45" s="25">
        <v>0.36878842797690964</v>
      </c>
      <c r="CI45" s="25">
        <f t="shared" si="65"/>
        <v>0.17833096130411491</v>
      </c>
      <c r="CJ45" s="25">
        <f t="shared" si="66"/>
        <v>2.1485657494704937</v>
      </c>
      <c r="CK45" s="26"/>
      <c r="CL45" s="26">
        <v>0.1290715667311412</v>
      </c>
      <c r="CM45" s="26">
        <v>0.33378046421663443</v>
      </c>
      <c r="CN45" s="25">
        <v>19.118400000000001</v>
      </c>
      <c r="CO45" s="25">
        <f t="shared" si="67"/>
        <v>9.2448742746615089</v>
      </c>
      <c r="CP45" s="25">
        <f t="shared" si="68"/>
        <v>111.38402484594387</v>
      </c>
      <c r="CQ45" s="26">
        <v>1.2409878272168156</v>
      </c>
      <c r="CR45" s="25">
        <f t="shared" si="69"/>
        <v>13.38843692232909</v>
      </c>
    </row>
    <row r="46" spans="1:96" x14ac:dyDescent="0.2">
      <c r="A46" s="18" t="s">
        <v>106</v>
      </c>
      <c r="B46" s="18" t="s">
        <v>107</v>
      </c>
      <c r="C46" s="18" t="s">
        <v>294</v>
      </c>
      <c r="D46" s="18" t="s">
        <v>344</v>
      </c>
      <c r="E46" s="18" t="s">
        <v>321</v>
      </c>
      <c r="G46" s="18" t="str">
        <f t="shared" si="47"/>
        <v>MIC</v>
      </c>
      <c r="H46" s="18" t="s">
        <v>353</v>
      </c>
      <c r="I46" s="18" t="s">
        <v>353</v>
      </c>
      <c r="J46" s="18" t="s">
        <v>353</v>
      </c>
      <c r="K46" s="18" t="s">
        <v>353</v>
      </c>
      <c r="L46" s="18" t="s">
        <v>353</v>
      </c>
      <c r="N46" s="19"/>
      <c r="P46" s="18" t="b">
        <v>1</v>
      </c>
      <c r="U46" s="18" t="b">
        <f t="shared" si="70"/>
        <v>1</v>
      </c>
      <c r="W46" s="18" t="s">
        <v>353</v>
      </c>
      <c r="X46" s="19" t="str">
        <f t="shared" si="48"/>
        <v/>
      </c>
      <c r="Y46" s="18" t="str">
        <f t="shared" si="49"/>
        <v/>
      </c>
      <c r="Z46" s="18" t="str">
        <f t="shared" si="50"/>
        <v/>
      </c>
      <c r="AA46" s="18" t="str">
        <f t="shared" si="51"/>
        <v/>
      </c>
      <c r="AB46" s="18" t="b">
        <f>IF(AND(S46="",OR(C46="LIC",C46="LMIC",C46="UMIC")),TRUE,FALSE)</f>
        <v>1</v>
      </c>
      <c r="AC46" s="18" t="b">
        <f t="shared" si="33"/>
        <v>1</v>
      </c>
      <c r="AD46" s="18" t="b">
        <f t="shared" si="71"/>
        <v>1</v>
      </c>
      <c r="AE46" s="18" t="b">
        <f>IF(AND(AC46=TRUE,S46=""),TRUE,FALSE)</f>
        <v>1</v>
      </c>
      <c r="AJ46" s="18" t="b">
        <f>IF(AND(OR(C46="LIC",C46="LMIC",C46="UMIC"),F46=""),TRUE,FALSE)</f>
        <v>1</v>
      </c>
      <c r="AK46" s="18" t="s">
        <v>353</v>
      </c>
      <c r="AL46" s="20">
        <v>3.907</v>
      </c>
      <c r="AM46" s="21">
        <v>3.74835009765625</v>
      </c>
      <c r="AN46" s="21">
        <v>3790</v>
      </c>
      <c r="AO46" s="22">
        <v>6.8000001907348631E-2</v>
      </c>
      <c r="AP46" s="23">
        <v>2.2000000476837159E-2</v>
      </c>
      <c r="AQ46" s="21">
        <v>0.26567600745201109</v>
      </c>
      <c r="AR46" s="21">
        <v>8.5954001863002782E-2</v>
      </c>
      <c r="AS46" s="24">
        <v>8.2463706970214851E-2</v>
      </c>
      <c r="AT46" s="22">
        <v>0.2722</v>
      </c>
      <c r="AU46" s="21">
        <v>1031.6379999999999</v>
      </c>
      <c r="AV46" s="21">
        <f t="shared" si="52"/>
        <v>15171.146633284327</v>
      </c>
      <c r="AW46" s="22">
        <v>0.32677839820456211</v>
      </c>
      <c r="AX46" s="21">
        <v>1238.4901291952904</v>
      </c>
      <c r="AY46" s="21">
        <f t="shared" si="53"/>
        <v>18213.089624361452</v>
      </c>
      <c r="AZ46" s="21">
        <f t="shared" si="54"/>
        <v>4030.6096659999998</v>
      </c>
      <c r="BA46" s="21">
        <f t="shared" si="55"/>
        <v>4838.7809347659995</v>
      </c>
      <c r="BB46" s="21">
        <f t="shared" si="56"/>
        <v>808.17126876599968</v>
      </c>
      <c r="BC46" s="21">
        <v>483.43</v>
      </c>
      <c r="BD46" s="21">
        <v>332.67333333333335</v>
      </c>
      <c r="BE46" s="21">
        <f t="shared" si="57"/>
        <v>85.148024912550127</v>
      </c>
      <c r="BF46" s="21">
        <f t="shared" si="58"/>
        <v>1252.1768018266532</v>
      </c>
      <c r="BG46" s="21">
        <v>1096.3540927820854</v>
      </c>
      <c r="BH46" s="21">
        <v>27.51</v>
      </c>
      <c r="BI46" s="20">
        <v>151.6</v>
      </c>
      <c r="BJ46" s="20">
        <v>110.70466598413104</v>
      </c>
      <c r="BK46" s="20">
        <v>33.290727218516579</v>
      </c>
      <c r="BL46" s="25">
        <f t="shared" si="36"/>
        <v>295.59539320264759</v>
      </c>
      <c r="BM46" s="25">
        <f t="shared" si="37"/>
        <v>592.30119999999999</v>
      </c>
      <c r="BN46" s="25">
        <f t="shared" si="38"/>
        <v>432.52312999999998</v>
      </c>
      <c r="BO46" s="25">
        <f t="shared" si="39"/>
        <v>130.06687124274427</v>
      </c>
      <c r="BP46" s="25">
        <f t="shared" si="40"/>
        <v>1154.8912012427443</v>
      </c>
      <c r="BQ46" s="25">
        <v>-323.6496713949976</v>
      </c>
      <c r="BR46" s="25">
        <v>46.094616500298606</v>
      </c>
      <c r="BS46" s="26">
        <v>-0.14242132952467151</v>
      </c>
      <c r="BT46" s="25">
        <v>258.25595849235003</v>
      </c>
      <c r="BU46" s="25">
        <v>1315912</v>
      </c>
      <c r="BV46" s="25">
        <v>19.351646516024463</v>
      </c>
      <c r="BW46" s="20">
        <f t="shared" si="41"/>
        <v>0</v>
      </c>
      <c r="BX46" s="25">
        <v>0</v>
      </c>
      <c r="BY46" s="25">
        <v>41.971161229695262</v>
      </c>
      <c r="BZ46" s="25">
        <f t="shared" si="59"/>
        <v>10.742554704298762</v>
      </c>
      <c r="CA46" s="25">
        <f t="shared" si="60"/>
        <v>157.97874122026803</v>
      </c>
      <c r="CB46" s="25">
        <v>17.77260706135052</v>
      </c>
      <c r="CC46" s="25">
        <f t="shared" si="61"/>
        <v>4.5489140162146198</v>
      </c>
      <c r="CD46" s="25">
        <f t="shared" si="62"/>
        <v>66.89579247972091</v>
      </c>
      <c r="CE46" s="25">
        <v>22.550447711102162</v>
      </c>
      <c r="CF46" s="25">
        <f t="shared" si="63"/>
        <v>5.7718064272081291</v>
      </c>
      <c r="CG46" s="25">
        <f t="shared" si="64"/>
        <v>84.879503901666524</v>
      </c>
      <c r="CH46" s="25">
        <v>16.664131427037187</v>
      </c>
      <c r="CI46" s="25">
        <f t="shared" si="65"/>
        <v>4.2651987271659042</v>
      </c>
      <c r="CJ46" s="25">
        <f t="shared" si="66"/>
        <v>62.723508934269198</v>
      </c>
      <c r="CK46" s="26">
        <v>0.27</v>
      </c>
      <c r="CL46" s="26">
        <v>7.0466598413104681E-2</v>
      </c>
      <c r="CM46" s="26">
        <v>0.18927054005630919</v>
      </c>
      <c r="CN46" s="25">
        <v>69.861400000000003</v>
      </c>
      <c r="CO46" s="25">
        <f t="shared" si="67"/>
        <v>17.881085231635527</v>
      </c>
      <c r="CP46" s="25">
        <f t="shared" si="68"/>
        <v>262.95712838359719</v>
      </c>
      <c r="CQ46" s="26">
        <v>2.0949076976078485</v>
      </c>
      <c r="CR46" s="25">
        <f t="shared" si="69"/>
        <v>19.556667447679288</v>
      </c>
    </row>
    <row r="47" spans="1:96" x14ac:dyDescent="0.2">
      <c r="A47" s="18" t="s">
        <v>108</v>
      </c>
      <c r="B47" s="18" t="s">
        <v>109</v>
      </c>
      <c r="C47" s="18" t="s">
        <v>294</v>
      </c>
      <c r="D47" s="18" t="s">
        <v>343</v>
      </c>
      <c r="E47" s="18" t="s">
        <v>321</v>
      </c>
      <c r="G47" s="18" t="str">
        <f t="shared" si="47"/>
        <v>MIC</v>
      </c>
      <c r="H47" s="18" t="s">
        <v>353</v>
      </c>
      <c r="I47" s="18" t="s">
        <v>353</v>
      </c>
      <c r="J47" s="18" t="s">
        <v>353</v>
      </c>
      <c r="K47" s="18" t="s">
        <v>353</v>
      </c>
      <c r="L47" s="18" t="s">
        <v>353</v>
      </c>
      <c r="N47" s="19"/>
      <c r="Q47" s="18" t="b">
        <v>1</v>
      </c>
      <c r="S47" s="18" t="b">
        <v>1</v>
      </c>
      <c r="U47" s="18" t="b">
        <f t="shared" si="70"/>
        <v>1</v>
      </c>
      <c r="V47" s="18" t="b">
        <f>IF(AND(S47=TRUE,T47=FALSE),TRUE,FALSE)</f>
        <v>1</v>
      </c>
      <c r="W47" s="18" t="b">
        <v>1</v>
      </c>
      <c r="X47" s="19" t="str">
        <f t="shared" si="48"/>
        <v/>
      </c>
      <c r="Y47" s="18" t="b">
        <f t="shared" si="49"/>
        <v>1</v>
      </c>
      <c r="Z47" s="18" t="str">
        <f t="shared" si="50"/>
        <v/>
      </c>
      <c r="AA47" s="18" t="b">
        <f t="shared" si="51"/>
        <v>1</v>
      </c>
      <c r="AC47" s="18" t="b">
        <f t="shared" si="33"/>
        <v>1</v>
      </c>
      <c r="AD47" s="18" t="b">
        <f t="shared" si="71"/>
        <v>1</v>
      </c>
      <c r="AG47" s="18" t="b">
        <f>IF(AND(W47=TRUE,S47=TRUE),TRUE,FALSE)</f>
        <v>1</v>
      </c>
      <c r="AH47" s="18" t="b">
        <f>IF(AND(W47=TRUE,T47=FALSE),TRUE,FALSE)</f>
        <v>1</v>
      </c>
      <c r="AJ47" s="18" t="b">
        <f>IF(AND(OR(C47="LIC",C47="LMIC",C47="UMIC"),F47=""),TRUE,FALSE)</f>
        <v>1</v>
      </c>
      <c r="AK47" s="18" t="s">
        <v>353</v>
      </c>
      <c r="AL47" s="20">
        <v>29.463999999999999</v>
      </c>
      <c r="AM47" s="21">
        <v>37.294019531250001</v>
      </c>
      <c r="AN47" s="21">
        <v>1490</v>
      </c>
      <c r="AO47" s="22">
        <v>0.11699999809265141</v>
      </c>
      <c r="AP47" s="23">
        <v>1.2999999523162839E-2</v>
      </c>
      <c r="AQ47" s="21">
        <v>3.4472879438018809</v>
      </c>
      <c r="AR47" s="21">
        <v>0.38303198595046989</v>
      </c>
      <c r="AS47" s="24">
        <v>0.48482223510742189</v>
      </c>
      <c r="AT47" s="22">
        <v>0.16600000000000001</v>
      </c>
      <c r="AU47" s="21">
        <v>247.34</v>
      </c>
      <c r="AV47" s="21">
        <f t="shared" si="52"/>
        <v>2114.0171284800649</v>
      </c>
      <c r="AW47" s="22">
        <v>0.19895229754090657</v>
      </c>
      <c r="AX47" s="21">
        <v>296.43892333595079</v>
      </c>
      <c r="AY47" s="21">
        <f t="shared" si="53"/>
        <v>2533.6660527225226</v>
      </c>
      <c r="AZ47" s="21">
        <f t="shared" si="54"/>
        <v>7287.6257599999999</v>
      </c>
      <c r="BA47" s="21">
        <f t="shared" si="55"/>
        <v>8734.2764371704525</v>
      </c>
      <c r="BB47" s="21">
        <f t="shared" si="56"/>
        <v>1446.6506771704537</v>
      </c>
      <c r="BC47" s="21">
        <v>1421.5976666666666</v>
      </c>
      <c r="BD47" s="21">
        <v>1080.0333333333333</v>
      </c>
      <c r="BE47" s="21">
        <f t="shared" si="57"/>
        <v>36.656032220110419</v>
      </c>
      <c r="BF47" s="21">
        <f t="shared" si="58"/>
        <v>313.29942579215077</v>
      </c>
      <c r="BG47" s="21">
        <v>142.79071867888365</v>
      </c>
      <c r="BH47" s="21">
        <v>4.0266666666666664</v>
      </c>
      <c r="BI47" s="20">
        <v>74.715177844148798</v>
      </c>
      <c r="BJ47" s="20">
        <v>111.36534720336682</v>
      </c>
      <c r="BK47" s="20">
        <v>33.433030414085529</v>
      </c>
      <c r="BL47" s="25">
        <f t="shared" si="36"/>
        <v>219.51355546160113</v>
      </c>
      <c r="BM47" s="25">
        <f t="shared" si="37"/>
        <v>2201.4079999999999</v>
      </c>
      <c r="BN47" s="25">
        <f t="shared" si="38"/>
        <v>3281.2685900000001</v>
      </c>
      <c r="BO47" s="25">
        <f t="shared" si="39"/>
        <v>985.07080812061599</v>
      </c>
      <c r="BP47" s="25">
        <f t="shared" si="40"/>
        <v>6467.7473981206158</v>
      </c>
      <c r="BQ47" s="25">
        <v>71.294093793625734</v>
      </c>
      <c r="BR47" s="25">
        <v>18.39634808579962</v>
      </c>
      <c r="BS47" s="26">
        <v>0.25803467169456329</v>
      </c>
      <c r="BT47" s="25">
        <v>11.6580800196</v>
      </c>
      <c r="BU47" s="25">
        <v>8554785</v>
      </c>
      <c r="BV47" s="25">
        <v>73.11782170479637</v>
      </c>
      <c r="BW47" s="20">
        <f t="shared" si="41"/>
        <v>2100.6091795353886</v>
      </c>
      <c r="BX47" s="25">
        <v>540.01666666666665</v>
      </c>
      <c r="BY47" s="25">
        <v>122.72501141092762</v>
      </c>
      <c r="BZ47" s="25">
        <f t="shared" si="59"/>
        <v>4.1652528988232289</v>
      </c>
      <c r="CA47" s="25">
        <f t="shared" si="60"/>
        <v>35.600452707057286</v>
      </c>
      <c r="CB47" s="25">
        <v>248.06257786280037</v>
      </c>
      <c r="CC47" s="25">
        <f t="shared" si="61"/>
        <v>8.419175192193876</v>
      </c>
      <c r="CD47" s="25">
        <f t="shared" si="62"/>
        <v>71.958763499524125</v>
      </c>
      <c r="CE47" s="25">
        <v>5.3138911263256823</v>
      </c>
      <c r="CF47" s="25">
        <f t="shared" si="63"/>
        <v>0.18035199315522951</v>
      </c>
      <c r="CG47" s="25">
        <f t="shared" si="64"/>
        <v>1.5414700520970106</v>
      </c>
      <c r="CH47" s="25">
        <v>42.853844475768561</v>
      </c>
      <c r="CI47" s="25">
        <f t="shared" si="65"/>
        <v>1.4544476132150612</v>
      </c>
      <c r="CJ47" s="25">
        <f t="shared" si="66"/>
        <v>12.431176383979897</v>
      </c>
      <c r="CK47" s="26"/>
      <c r="CL47" s="26">
        <v>0.13653472033668207</v>
      </c>
      <c r="CM47" s="26">
        <v>0.36319196307358137</v>
      </c>
      <c r="CN47" s="25">
        <v>1080.0333333333333</v>
      </c>
      <c r="CO47" s="25">
        <f t="shared" si="67"/>
        <v>36.656032220110419</v>
      </c>
      <c r="CP47" s="25">
        <f t="shared" si="68"/>
        <v>313.29942579215077</v>
      </c>
      <c r="CQ47" s="26">
        <v>0.67521780764879902</v>
      </c>
      <c r="CR47" s="25">
        <f t="shared" si="69"/>
        <v>14.038875704232167</v>
      </c>
    </row>
    <row r="48" spans="1:96" x14ac:dyDescent="0.2">
      <c r="A48" s="18" t="s">
        <v>114</v>
      </c>
      <c r="B48" s="18" t="s">
        <v>115</v>
      </c>
      <c r="C48" s="18" t="s">
        <v>295</v>
      </c>
      <c r="D48" s="18" t="s">
        <v>316</v>
      </c>
      <c r="E48" s="18" t="s">
        <v>317</v>
      </c>
      <c r="F48" s="18" t="b">
        <f>IF(AND(C48="LIC",H48=TRUE),TRUE,FALSE)</f>
        <v>1</v>
      </c>
      <c r="G48" s="18" t="str">
        <f t="shared" si="47"/>
        <v/>
      </c>
      <c r="H48" s="18" t="b">
        <v>1</v>
      </c>
      <c r="I48" s="18" t="s">
        <v>353</v>
      </c>
      <c r="J48" s="18" t="s">
        <v>353</v>
      </c>
      <c r="K48" s="18" t="b">
        <v>1</v>
      </c>
      <c r="L48" s="18" t="b">
        <v>1</v>
      </c>
      <c r="M48" s="18" t="b">
        <v>1</v>
      </c>
      <c r="N48" s="19"/>
      <c r="O48" s="18" t="b">
        <v>1</v>
      </c>
      <c r="P48" s="18" t="b">
        <v>1</v>
      </c>
      <c r="Q48" s="18" t="b">
        <v>1</v>
      </c>
      <c r="S48" s="18" t="b">
        <v>1</v>
      </c>
      <c r="T48" s="18" t="b">
        <v>1</v>
      </c>
      <c r="W48" s="18" t="s">
        <v>353</v>
      </c>
      <c r="X48" s="19" t="str">
        <f t="shared" si="48"/>
        <v/>
      </c>
      <c r="Y48" s="18" t="str">
        <f t="shared" si="49"/>
        <v/>
      </c>
      <c r="Z48" s="18" t="str">
        <f t="shared" si="50"/>
        <v/>
      </c>
      <c r="AA48" s="18" t="str">
        <f t="shared" si="51"/>
        <v/>
      </c>
      <c r="AC48" s="18" t="b">
        <f t="shared" si="33"/>
        <v>1</v>
      </c>
      <c r="AK48" s="18" t="b">
        <v>1</v>
      </c>
      <c r="AL48" s="20">
        <v>13.053000000000001</v>
      </c>
      <c r="AM48" s="21">
        <v>17.631380859375</v>
      </c>
      <c r="AN48" s="21">
        <v>820</v>
      </c>
      <c r="AO48" s="22">
        <v>0.34200000762939453</v>
      </c>
      <c r="AP48" s="23">
        <v>0.1219999980926514</v>
      </c>
      <c r="AQ48" s="21">
        <v>4.4641260995864869</v>
      </c>
      <c r="AR48" s="21">
        <v>1.5924659751033787</v>
      </c>
      <c r="AS48" s="24">
        <v>2.1510283203124998</v>
      </c>
      <c r="AT48" s="22">
        <v>0.17810000000000001</v>
      </c>
      <c r="AU48" s="21">
        <v>146.042</v>
      </c>
      <c r="AV48" s="21">
        <f t="shared" si="52"/>
        <v>427.02338228675478</v>
      </c>
      <c r="AW48" s="22">
        <v>0.1889880446265651</v>
      </c>
      <c r="AX48" s="21">
        <v>154.97019659378338</v>
      </c>
      <c r="AY48" s="21">
        <f t="shared" si="53"/>
        <v>453.1292196979</v>
      </c>
      <c r="AZ48" s="21">
        <f t="shared" si="54"/>
        <v>1906.2862260000002</v>
      </c>
      <c r="BA48" s="21">
        <f t="shared" si="55"/>
        <v>2022.8259761386546</v>
      </c>
      <c r="BB48" s="21">
        <f t="shared" si="56"/>
        <v>116.5397501386544</v>
      </c>
      <c r="BC48" s="21">
        <v>462.69000000000005</v>
      </c>
      <c r="BD48" s="21">
        <v>308.75333333333333</v>
      </c>
      <c r="BE48" s="21">
        <f t="shared" si="57"/>
        <v>23.653821599121528</v>
      </c>
      <c r="BF48" s="21">
        <f t="shared" si="58"/>
        <v>69.163219507158004</v>
      </c>
      <c r="BG48" s="21">
        <v>100.23790385273097</v>
      </c>
      <c r="BH48" s="21">
        <v>63.220000000000006</v>
      </c>
      <c r="BI48" s="20">
        <v>50.714778211905305</v>
      </c>
      <c r="BJ48" s="20">
        <v>77.493462805485322</v>
      </c>
      <c r="BK48" s="20">
        <v>36.976932366454122</v>
      </c>
      <c r="BL48" s="25">
        <f t="shared" si="36"/>
        <v>165.18517338384476</v>
      </c>
      <c r="BM48" s="25">
        <f t="shared" si="37"/>
        <v>661.98</v>
      </c>
      <c r="BN48" s="25">
        <f t="shared" si="38"/>
        <v>1011.52217</v>
      </c>
      <c r="BO48" s="25">
        <f t="shared" si="39"/>
        <v>482.65989817932569</v>
      </c>
      <c r="BP48" s="25">
        <f t="shared" si="40"/>
        <v>2156.1620681793256</v>
      </c>
      <c r="BQ48" s="25">
        <v>87.700075086953063</v>
      </c>
      <c r="BR48" s="25">
        <v>14.24857631706632</v>
      </c>
      <c r="BS48" s="26">
        <v>0.1624693742045159</v>
      </c>
      <c r="BT48" s="25">
        <v>5.9574044407500004</v>
      </c>
      <c r="BU48" s="25">
        <v>34005</v>
      </c>
      <c r="BV48" s="25">
        <v>9.9429822343306024E-2</v>
      </c>
      <c r="BW48" s="20">
        <f t="shared" si="41"/>
        <v>1144.7490801099984</v>
      </c>
      <c r="BX48" s="25">
        <v>154.37666666666667</v>
      </c>
      <c r="BY48" s="25">
        <v>35.474900322190898</v>
      </c>
      <c r="BZ48" s="25">
        <f t="shared" si="59"/>
        <v>2.7177583944067183</v>
      </c>
      <c r="CA48" s="25">
        <f t="shared" si="60"/>
        <v>7.946661794673977</v>
      </c>
      <c r="CB48" s="25">
        <v>165.79413042019064</v>
      </c>
      <c r="CC48" s="25">
        <f t="shared" si="61"/>
        <v>12.701611156070683</v>
      </c>
      <c r="CD48" s="25">
        <f t="shared" si="62"/>
        <v>37.139213078131505</v>
      </c>
      <c r="CE48" s="25">
        <v>3.1529930191972073</v>
      </c>
      <c r="CF48" s="25">
        <f t="shared" si="63"/>
        <v>0.24155313101947501</v>
      </c>
      <c r="CG48" s="25">
        <f t="shared" si="64"/>
        <v>0.70629568897914197</v>
      </c>
      <c r="CH48" s="25">
        <v>20.280862531883479</v>
      </c>
      <c r="CI48" s="25">
        <f t="shared" si="65"/>
        <v>1.5537319031550967</v>
      </c>
      <c r="CJ48" s="25">
        <f t="shared" si="66"/>
        <v>4.5430756388718718</v>
      </c>
      <c r="CK48" s="26">
        <v>0.55000000000000004</v>
      </c>
      <c r="CL48" s="26">
        <v>0.14934628054853288</v>
      </c>
      <c r="CM48" s="26">
        <v>0.39508626369416988</v>
      </c>
      <c r="CN48" s="25">
        <v>308.75333333333333</v>
      </c>
      <c r="CO48" s="25">
        <f t="shared" si="67"/>
        <v>23.653821599121528</v>
      </c>
      <c r="CP48" s="25">
        <f t="shared" si="68"/>
        <v>69.163219507158004</v>
      </c>
      <c r="CQ48" s="26">
        <v>0.46908022499596685</v>
      </c>
      <c r="CR48" s="25">
        <f t="shared" si="69"/>
        <v>16.973101453632498</v>
      </c>
    </row>
    <row r="49" spans="1:96" x14ac:dyDescent="0.2">
      <c r="A49" s="18" t="s">
        <v>296</v>
      </c>
      <c r="B49" s="18" t="s">
        <v>105</v>
      </c>
      <c r="C49" s="18" t="s">
        <v>295</v>
      </c>
      <c r="D49" s="18" t="s">
        <v>315</v>
      </c>
      <c r="E49" s="18" t="s">
        <v>353</v>
      </c>
      <c r="F49" s="18" t="b">
        <f>IF(AND(C49="LIC",H49=TRUE),TRUE,FALSE)</f>
        <v>1</v>
      </c>
      <c r="G49" s="18" t="str">
        <f t="shared" si="47"/>
        <v/>
      </c>
      <c r="H49" s="18" t="b">
        <v>1</v>
      </c>
      <c r="I49" s="18" t="b">
        <v>1</v>
      </c>
      <c r="J49" s="18" t="b">
        <v>1</v>
      </c>
      <c r="K49" s="18" t="s">
        <v>353</v>
      </c>
      <c r="L49" s="18" t="s">
        <v>353</v>
      </c>
      <c r="M49" s="18" t="b">
        <v>1</v>
      </c>
      <c r="N49" s="19"/>
      <c r="P49" s="18" t="b">
        <v>1</v>
      </c>
      <c r="Q49" s="18" t="b">
        <v>1</v>
      </c>
      <c r="S49" s="18" t="b">
        <v>1</v>
      </c>
      <c r="T49" s="18" t="b">
        <v>1</v>
      </c>
      <c r="W49" s="18" t="b">
        <v>1</v>
      </c>
      <c r="X49" s="19" t="b">
        <f t="shared" si="48"/>
        <v>1</v>
      </c>
      <c r="Y49" s="18" t="str">
        <f t="shared" si="49"/>
        <v/>
      </c>
      <c r="Z49" s="18" t="b">
        <f t="shared" si="50"/>
        <v>1</v>
      </c>
      <c r="AA49" s="18" t="str">
        <f t="shared" si="51"/>
        <v/>
      </c>
      <c r="AC49" s="18" t="b">
        <f t="shared" si="33"/>
        <v>1</v>
      </c>
      <c r="AF49" s="18" t="b">
        <f>IF(AND(W49=TRUE,T49=TRUE),TRUE,FALSE)</f>
        <v>1</v>
      </c>
      <c r="AG49" s="18" t="b">
        <f>IF(AND(W49=TRUE,S49=TRUE),TRUE,FALSE)</f>
        <v>1</v>
      </c>
      <c r="AK49" s="18" t="s">
        <v>353</v>
      </c>
      <c r="AL49" s="20">
        <v>2.1640000000000001</v>
      </c>
      <c r="AM49" s="21">
        <v>3.0006669921875</v>
      </c>
      <c r="AN49" s="21">
        <v>450</v>
      </c>
      <c r="AO49" s="22">
        <v>0.21600000381469731</v>
      </c>
      <c r="AP49" s="23">
        <v>8.999999761581421E-3</v>
      </c>
      <c r="AQ49" s="21">
        <v>0.46742400825500502</v>
      </c>
      <c r="AR49" s="21">
        <v>1.9475999484062197E-2</v>
      </c>
      <c r="AS49" s="24">
        <v>2.7006002426147462E-2</v>
      </c>
      <c r="AT49" s="22">
        <v>0.18509999999999999</v>
      </c>
      <c r="AU49" s="21">
        <v>83.294999999999987</v>
      </c>
      <c r="AV49" s="21">
        <f t="shared" si="52"/>
        <v>385.62499318961744</v>
      </c>
      <c r="AW49" s="22">
        <v>0.22121153569344668</v>
      </c>
      <c r="AX49" s="21">
        <v>99.545191062051003</v>
      </c>
      <c r="AY49" s="21">
        <f t="shared" si="53"/>
        <v>460.85735788898</v>
      </c>
      <c r="AZ49" s="21">
        <f t="shared" si="54"/>
        <v>180.25037999999998</v>
      </c>
      <c r="BA49" s="21">
        <f t="shared" si="55"/>
        <v>215.41579345827839</v>
      </c>
      <c r="BB49" s="21">
        <f t="shared" si="56"/>
        <v>35.165413458278387</v>
      </c>
      <c r="BC49" s="21">
        <v>108.89633333333332</v>
      </c>
      <c r="BD49" s="21">
        <v>107.22666666666667</v>
      </c>
      <c r="BE49" s="21">
        <f t="shared" si="57"/>
        <v>49.550215650030808</v>
      </c>
      <c r="BF49" s="21">
        <f t="shared" si="58"/>
        <v>229.39914247658572</v>
      </c>
      <c r="BG49" s="21">
        <v>67.556071728393079</v>
      </c>
      <c r="BH49" s="21">
        <v>1.58</v>
      </c>
      <c r="BI49" s="20">
        <v>40.187615526802219</v>
      </c>
      <c r="BJ49" s="20">
        <v>77.626492606284657</v>
      </c>
      <c r="BK49" s="20">
        <v>23.961968686829017</v>
      </c>
      <c r="BL49" s="25">
        <f t="shared" si="36"/>
        <v>141.77607681991589</v>
      </c>
      <c r="BM49" s="25">
        <f t="shared" si="37"/>
        <v>86.966000000000008</v>
      </c>
      <c r="BN49" s="25">
        <f t="shared" si="38"/>
        <v>167.98373000000001</v>
      </c>
      <c r="BO49" s="25">
        <f t="shared" si="39"/>
        <v>51.853700238297996</v>
      </c>
      <c r="BP49" s="25">
        <f t="shared" si="40"/>
        <v>306.80343023829801</v>
      </c>
      <c r="BQ49" s="25">
        <v>92.003481288890384</v>
      </c>
      <c r="BR49" s="25">
        <v>25.140172520024645</v>
      </c>
      <c r="BS49" s="26">
        <v>0.27325240488547009</v>
      </c>
      <c r="BU49" s="25">
        <v>150100</v>
      </c>
      <c r="BV49" s="25">
        <v>0.69490739513490107</v>
      </c>
      <c r="BW49" s="20">
        <f t="shared" si="41"/>
        <v>199.0955335091588</v>
      </c>
      <c r="BX49" s="25">
        <v>53.613333333333337</v>
      </c>
      <c r="BY49" s="25">
        <v>6.8830685326889522</v>
      </c>
      <c r="BZ49" s="25">
        <f t="shared" si="59"/>
        <v>3.1807155881187392</v>
      </c>
      <c r="CA49" s="25">
        <f t="shared" si="60"/>
        <v>14.725534870117041</v>
      </c>
      <c r="CB49" s="25">
        <v>28.594888911263258</v>
      </c>
      <c r="CC49" s="25">
        <f t="shared" si="61"/>
        <v>13.213904302801874</v>
      </c>
      <c r="CD49" s="25">
        <f t="shared" si="62"/>
        <v>61.175481802944113</v>
      </c>
      <c r="CE49" s="25">
        <v>1.3263508524634178</v>
      </c>
      <c r="CF49" s="25">
        <f t="shared" si="63"/>
        <v>0.61291629041747586</v>
      </c>
      <c r="CG49" s="25">
        <f t="shared" si="64"/>
        <v>2.8375753684860405</v>
      </c>
      <c r="CH49" s="25">
        <v>3.8542639951671367</v>
      </c>
      <c r="CI49" s="25">
        <f t="shared" si="65"/>
        <v>1.7810831770642959</v>
      </c>
      <c r="CJ49" s="25">
        <f t="shared" si="66"/>
        <v>8.2457553037464599</v>
      </c>
      <c r="CK49" s="26"/>
      <c r="CL49" s="26">
        <v>0.1626492606284658</v>
      </c>
      <c r="CM49" s="26">
        <v>0.41735397412199626</v>
      </c>
      <c r="CN49" s="25">
        <v>107.22666666666667</v>
      </c>
      <c r="CO49" s="25">
        <f t="shared" si="67"/>
        <v>49.550215650030808</v>
      </c>
      <c r="CP49" s="25">
        <f t="shared" si="68"/>
        <v>229.39914247658572</v>
      </c>
      <c r="CQ49" s="26">
        <v>0.35106483863456528</v>
      </c>
      <c r="CR49" s="25">
        <f t="shared" si="69"/>
        <v>18.175703067984909</v>
      </c>
    </row>
    <row r="50" spans="1:96" x14ac:dyDescent="0.2">
      <c r="A50" s="18" t="s">
        <v>116</v>
      </c>
      <c r="B50" s="18" t="s">
        <v>117</v>
      </c>
      <c r="C50" s="18" t="s">
        <v>295</v>
      </c>
      <c r="D50" s="18" t="s">
        <v>316</v>
      </c>
      <c r="E50" s="18" t="s">
        <v>317</v>
      </c>
      <c r="F50" s="18" t="b">
        <f>IF(AND(C50="LIC",H50=TRUE),TRUE,FALSE)</f>
        <v>1</v>
      </c>
      <c r="G50" s="18" t="str">
        <f t="shared" si="47"/>
        <v/>
      </c>
      <c r="H50" s="18" t="b">
        <v>1</v>
      </c>
      <c r="I50" s="18" t="b">
        <v>1</v>
      </c>
      <c r="J50" s="18" t="b">
        <v>1</v>
      </c>
      <c r="K50" s="18" t="b">
        <v>1</v>
      </c>
      <c r="L50" s="18" t="b">
        <v>1</v>
      </c>
      <c r="M50" s="18" t="b">
        <v>1</v>
      </c>
      <c r="N50" s="19"/>
      <c r="O50" s="18" t="b">
        <v>1</v>
      </c>
      <c r="P50" s="18" t="b">
        <v>1</v>
      </c>
      <c r="Q50" s="18" t="b">
        <v>1</v>
      </c>
      <c r="R50" s="18" t="b">
        <v>1</v>
      </c>
      <c r="S50" s="18" t="b">
        <v>1</v>
      </c>
      <c r="T50" s="18" t="b">
        <v>1</v>
      </c>
      <c r="W50" s="18" t="s">
        <v>353</v>
      </c>
      <c r="X50" s="19" t="str">
        <f t="shared" si="48"/>
        <v/>
      </c>
      <c r="Y50" s="18" t="str">
        <f t="shared" si="49"/>
        <v/>
      </c>
      <c r="Z50" s="18" t="str">
        <f t="shared" si="50"/>
        <v/>
      </c>
      <c r="AA50" s="18" t="str">
        <f t="shared" si="51"/>
        <v/>
      </c>
      <c r="AC50" s="18" t="b">
        <f t="shared" si="33"/>
        <v>1</v>
      </c>
      <c r="AK50" s="18" t="b">
        <v>1</v>
      </c>
      <c r="AL50" s="20">
        <v>1.907</v>
      </c>
      <c r="AM50" s="21">
        <v>2.492580078125</v>
      </c>
      <c r="AN50" s="21">
        <v>660</v>
      </c>
      <c r="AO50" s="22">
        <v>0.66300003051757816</v>
      </c>
      <c r="AP50" s="23">
        <v>0.65</v>
      </c>
      <c r="AQ50" s="21">
        <v>1.2643410581970216</v>
      </c>
      <c r="AR50" s="21">
        <v>1.2395500000000002</v>
      </c>
      <c r="AS50" s="24">
        <v>1.620177001953125</v>
      </c>
      <c r="AT50" s="22">
        <v>0.13789999999999999</v>
      </c>
      <c r="AU50" s="21">
        <v>91.013999999999996</v>
      </c>
      <c r="AV50" s="21">
        <f t="shared" si="52"/>
        <v>137.27601178079726</v>
      </c>
      <c r="AW50" s="22">
        <v>0.18481400880014742</v>
      </c>
      <c r="AX50" s="21">
        <v>121.97724580809729</v>
      </c>
      <c r="AY50" s="21">
        <f t="shared" si="53"/>
        <v>183.97773784848007</v>
      </c>
      <c r="AZ50" s="21">
        <f t="shared" si="54"/>
        <v>173.56369799999999</v>
      </c>
      <c r="BA50" s="21">
        <f t="shared" si="55"/>
        <v>232.61060775604156</v>
      </c>
      <c r="BB50" s="21">
        <f t="shared" si="56"/>
        <v>59.046909756041558</v>
      </c>
      <c r="BC50" s="21">
        <v>88.551000000000002</v>
      </c>
      <c r="BD50" s="21">
        <v>79.8</v>
      </c>
      <c r="BE50" s="21">
        <f t="shared" si="57"/>
        <v>41.845831148400627</v>
      </c>
      <c r="BF50" s="21">
        <f t="shared" si="58"/>
        <v>63.115881179874492</v>
      </c>
      <c r="BG50" s="21">
        <v>65.83302953692386</v>
      </c>
      <c r="BH50" s="21">
        <v>2.2433333333333332</v>
      </c>
      <c r="BI50" s="20">
        <v>35.393812270582067</v>
      </c>
      <c r="BJ50" s="20">
        <v>77.497084425799684</v>
      </c>
      <c r="BK50" s="20">
        <v>178.17046943419507</v>
      </c>
      <c r="BL50" s="25">
        <f t="shared" si="36"/>
        <v>291.06136613057686</v>
      </c>
      <c r="BM50" s="25">
        <f t="shared" si="37"/>
        <v>67.496000000000009</v>
      </c>
      <c r="BN50" s="25">
        <f t="shared" si="38"/>
        <v>147.78693999999999</v>
      </c>
      <c r="BO50" s="25">
        <f t="shared" si="39"/>
        <v>339.77108521101002</v>
      </c>
      <c r="BP50" s="25">
        <f t="shared" si="40"/>
        <v>555.05402521100996</v>
      </c>
      <c r="BQ50" s="25">
        <v>230.07274322652822</v>
      </c>
      <c r="BR50" s="25">
        <v>21.511099458136691</v>
      </c>
      <c r="BS50" s="26">
        <v>9.3496948645311689E-2</v>
      </c>
      <c r="BT50" s="25">
        <v>0</v>
      </c>
      <c r="BU50" s="25">
        <v>145800</v>
      </c>
      <c r="BV50" s="25">
        <v>0.21990949214011296</v>
      </c>
      <c r="BW50" s="20">
        <f t="shared" si="41"/>
        <v>438.74872133298931</v>
      </c>
      <c r="BX50" s="25">
        <v>39.9</v>
      </c>
      <c r="BY50" s="25">
        <v>12.319192844677138</v>
      </c>
      <c r="BZ50" s="25">
        <f t="shared" si="59"/>
        <v>6.4599857601872772</v>
      </c>
      <c r="CA50" s="25">
        <f t="shared" si="60"/>
        <v>9.7435678172506552</v>
      </c>
      <c r="CB50" s="25">
        <v>29.105014767082832</v>
      </c>
      <c r="CC50" s="25">
        <f t="shared" si="61"/>
        <v>15.262199668108458</v>
      </c>
      <c r="CD50" s="25">
        <f t="shared" si="62"/>
        <v>23.019907942076347</v>
      </c>
      <c r="CE50" s="25">
        <v>2.0429446905624919</v>
      </c>
      <c r="CF50" s="25">
        <f t="shared" si="63"/>
        <v>1.0712872000852081</v>
      </c>
      <c r="CG50" s="25">
        <f t="shared" si="64"/>
        <v>1.6158177236415752</v>
      </c>
      <c r="CH50" s="25">
        <v>2.8784937575513494</v>
      </c>
      <c r="CI50" s="25">
        <f t="shared" si="65"/>
        <v>1.5094356358423437</v>
      </c>
      <c r="CJ50" s="25">
        <f t="shared" si="66"/>
        <v>2.27667506238874</v>
      </c>
      <c r="CK50" s="26">
        <v>0.5</v>
      </c>
      <c r="CL50" s="26">
        <v>0.14970844257996854</v>
      </c>
      <c r="CM50" s="26">
        <v>0.38709910854745683</v>
      </c>
      <c r="CN50" s="25">
        <v>322.44341745496843</v>
      </c>
      <c r="CO50" s="25">
        <f t="shared" si="67"/>
        <v>169.08412032247952</v>
      </c>
      <c r="CP50" s="25">
        <f t="shared" si="68"/>
        <v>255.02882735990551</v>
      </c>
      <c r="CQ50" s="26">
        <v>0.2095387090181105</v>
      </c>
      <c r="CR50" s="25">
        <f t="shared" si="69"/>
        <v>23.231621064138078</v>
      </c>
    </row>
    <row r="51" spans="1:96" x14ac:dyDescent="0.2">
      <c r="A51" s="27" t="s">
        <v>94</v>
      </c>
      <c r="B51" s="18" t="s">
        <v>95</v>
      </c>
      <c r="C51" s="18" t="s">
        <v>293</v>
      </c>
      <c r="D51" s="18" t="s">
        <v>293</v>
      </c>
      <c r="E51" s="18" t="s">
        <v>353</v>
      </c>
      <c r="G51" s="18" t="str">
        <f t="shared" si="47"/>
        <v>MIC</v>
      </c>
      <c r="H51" s="18" t="s">
        <v>353</v>
      </c>
      <c r="I51" s="18" t="s">
        <v>353</v>
      </c>
      <c r="J51" s="18" t="b">
        <v>1</v>
      </c>
      <c r="K51" s="18" t="s">
        <v>353</v>
      </c>
      <c r="L51" s="18" t="s">
        <v>353</v>
      </c>
      <c r="M51" s="18" t="b">
        <v>1</v>
      </c>
      <c r="N51" s="19"/>
      <c r="Q51" s="18" t="b">
        <v>1</v>
      </c>
      <c r="U51" s="18" t="b">
        <f>IF(AND(T51=FALSE,OR(C51="LIC",C51="LMIC",C51="UMIC")),TRUE,FALSE)</f>
        <v>1</v>
      </c>
      <c r="W51" s="18" t="s">
        <v>353</v>
      </c>
      <c r="X51" s="19" t="str">
        <f t="shared" si="48"/>
        <v/>
      </c>
      <c r="Y51" s="18" t="str">
        <f t="shared" si="49"/>
        <v/>
      </c>
      <c r="Z51" s="18" t="str">
        <f t="shared" si="50"/>
        <v/>
      </c>
      <c r="AA51" s="18" t="str">
        <f t="shared" si="51"/>
        <v/>
      </c>
      <c r="AB51" s="18" t="b">
        <f>IF(AND(S51="",OR(C51="LIC",C51="LMIC",C51="UMIC")),TRUE,FALSE)</f>
        <v>1</v>
      </c>
      <c r="AC51" s="18" t="b">
        <f t="shared" si="33"/>
        <v>1</v>
      </c>
      <c r="AD51" s="18" t="b">
        <f>IF(AND(AC51=TRUE,T51=FALSE),TRUE,FALSE)</f>
        <v>1</v>
      </c>
      <c r="AE51" s="18" t="b">
        <f>IF(AND(AC51=TRUE,S51=""),TRUE,FALSE)</f>
        <v>1</v>
      </c>
      <c r="AJ51" s="18" t="b">
        <f>IF(AND(OR(C51="LIC",C51="LMIC",C51="UMIC"),F51=""),TRUE,FALSE)</f>
        <v>1</v>
      </c>
      <c r="AK51" s="18" t="b">
        <v>1</v>
      </c>
      <c r="AL51" s="20">
        <v>1.3140000000000001</v>
      </c>
      <c r="AM51" s="21">
        <v>1.871219970703125</v>
      </c>
      <c r="AN51" s="21">
        <v>7060</v>
      </c>
      <c r="AO51" s="22">
        <v>2.0000000298023221E-3</v>
      </c>
      <c r="AP51" s="23">
        <v>4.0000000596046451E-3</v>
      </c>
      <c r="AQ51" s="21">
        <v>2.6280000391602516E-3</v>
      </c>
      <c r="AR51" s="21">
        <v>5.256000078320504E-3</v>
      </c>
      <c r="AS51" s="24">
        <v>7.4848799705505373E-3</v>
      </c>
      <c r="AT51" s="22">
        <v>0.2535</v>
      </c>
      <c r="AU51" s="21">
        <v>1789.71</v>
      </c>
      <c r="AV51" s="21">
        <f t="shared" si="52"/>
        <v>894854.98666562175</v>
      </c>
      <c r="AW51" s="22">
        <v>0.261035854527702</v>
      </c>
      <c r="AX51" s="21">
        <v>1842.9131329655761</v>
      </c>
      <c r="AY51" s="21">
        <f t="shared" si="53"/>
        <v>921456.55275201553</v>
      </c>
      <c r="AZ51" s="21">
        <f t="shared" si="54"/>
        <v>2351.6789400000002</v>
      </c>
      <c r="BA51" s="21">
        <f t="shared" si="55"/>
        <v>2421.587856716767</v>
      </c>
      <c r="BB51" s="21">
        <f t="shared" si="56"/>
        <v>69.908916716767038</v>
      </c>
      <c r="BC51" s="21">
        <v>7.6086666666666671</v>
      </c>
      <c r="BD51" s="21">
        <v>5.293333333333333</v>
      </c>
      <c r="BE51" s="21">
        <f t="shared" si="57"/>
        <v>4.0284119736174526</v>
      </c>
      <c r="BF51" s="21">
        <f t="shared" si="58"/>
        <v>2014.205956794719</v>
      </c>
      <c r="BG51" s="21">
        <v>530.40011831401841</v>
      </c>
      <c r="BH51" s="21">
        <v>4.6666666666666669E-2</v>
      </c>
      <c r="BI51" s="20">
        <v>282.40000000000003</v>
      </c>
      <c r="BJ51" s="20">
        <v>313.34196347031963</v>
      </c>
      <c r="BK51" s="20">
        <v>26.575019778378103</v>
      </c>
      <c r="BL51" s="25">
        <f t="shared" si="36"/>
        <v>622.31698324869774</v>
      </c>
      <c r="BM51" s="25">
        <f t="shared" si="37"/>
        <v>371.07360000000006</v>
      </c>
      <c r="BN51" s="25">
        <f t="shared" si="38"/>
        <v>411.73133999999999</v>
      </c>
      <c r="BO51" s="25">
        <f t="shared" si="39"/>
        <v>34.919575988788829</v>
      </c>
      <c r="BP51" s="25">
        <f t="shared" si="40"/>
        <v>817.72451598878877</v>
      </c>
      <c r="BQ51" s="25">
        <v>-299.13958323409031</v>
      </c>
      <c r="BR51" s="25">
        <v>2.0319634703196345</v>
      </c>
      <c r="BS51" s="26">
        <v>-6.7926933919993156E-3</v>
      </c>
      <c r="BW51" s="20">
        <f t="shared" si="41"/>
        <v>0</v>
      </c>
      <c r="BX51" s="25">
        <v>0</v>
      </c>
      <c r="BY51" s="25">
        <v>1.4256927104309305</v>
      </c>
      <c r="BZ51" s="25">
        <f t="shared" si="59"/>
        <v>1.0850020627328238</v>
      </c>
      <c r="CA51" s="25">
        <f t="shared" si="60"/>
        <v>542.50102328251683</v>
      </c>
      <c r="CB51" s="25">
        <v>3.1273610551751916</v>
      </c>
      <c r="CC51" s="25">
        <f t="shared" si="61"/>
        <v>2.3800312444255645</v>
      </c>
      <c r="CD51" s="25">
        <f t="shared" si="62"/>
        <v>1190.0156044801681</v>
      </c>
      <c r="CE51" s="25">
        <v>1.2387904416700228E-2</v>
      </c>
      <c r="CF51" s="25">
        <f t="shared" si="63"/>
        <v>9.4276289320397461E-3</v>
      </c>
      <c r="CG51" s="25">
        <f t="shared" si="64"/>
        <v>4.7138143957785656</v>
      </c>
      <c r="CH51" s="25">
        <v>0.19066888172909113</v>
      </c>
      <c r="CI51" s="25">
        <f t="shared" si="65"/>
        <v>0.14510569385775579</v>
      </c>
      <c r="CJ51" s="25">
        <f t="shared" si="66"/>
        <v>72.552845847756259</v>
      </c>
      <c r="CK51" s="26"/>
      <c r="CL51" s="26">
        <v>0.13419634703196345</v>
      </c>
      <c r="CM51" s="26">
        <v>0.33476940639269398</v>
      </c>
      <c r="CN51" s="25">
        <v>1.1115999999999999</v>
      </c>
      <c r="CO51" s="25">
        <f t="shared" si="67"/>
        <v>0.84596651445966509</v>
      </c>
      <c r="CP51" s="25">
        <f t="shared" si="68"/>
        <v>422.983250926891</v>
      </c>
      <c r="CQ51" s="26">
        <v>1.4806868385183449</v>
      </c>
      <c r="CR51" s="25">
        <f t="shared" si="69"/>
        <v>3.6101390010161443</v>
      </c>
    </row>
    <row r="52" spans="1:96" x14ac:dyDescent="0.2">
      <c r="A52" s="18" t="s">
        <v>110</v>
      </c>
      <c r="B52" s="18" t="s">
        <v>111</v>
      </c>
      <c r="C52" s="18" t="s">
        <v>293</v>
      </c>
      <c r="D52" s="18" t="s">
        <v>293</v>
      </c>
      <c r="E52" s="18" t="s">
        <v>353</v>
      </c>
      <c r="G52" s="18" t="str">
        <f t="shared" si="47"/>
        <v>MIC</v>
      </c>
      <c r="H52" s="18" t="s">
        <v>353</v>
      </c>
      <c r="I52" s="18" t="s">
        <v>353</v>
      </c>
      <c r="J52" s="18" t="s">
        <v>353</v>
      </c>
      <c r="K52" s="18" t="s">
        <v>353</v>
      </c>
      <c r="L52" s="18" t="s">
        <v>353</v>
      </c>
      <c r="N52" s="19"/>
      <c r="U52" s="18" t="b">
        <f>IF(AND(T52=FALSE,OR(C52="LIC",C52="LMIC",C52="UMIC")),TRUE,FALSE)</f>
        <v>1</v>
      </c>
      <c r="W52" s="18" t="b">
        <v>1</v>
      </c>
      <c r="X52" s="19" t="str">
        <f t="shared" si="48"/>
        <v/>
      </c>
      <c r="Y52" s="18" t="b">
        <f t="shared" si="49"/>
        <v>1</v>
      </c>
      <c r="Z52" s="18" t="str">
        <f t="shared" si="50"/>
        <v/>
      </c>
      <c r="AA52" s="18" t="b">
        <f t="shared" si="51"/>
        <v>1</v>
      </c>
      <c r="AB52" s="18" t="b">
        <f>IF(AND(S52="",OR(C52="LIC",C52="LMIC",C52="UMIC")),TRUE,FALSE)</f>
        <v>1</v>
      </c>
      <c r="AC52" s="18" t="b">
        <f t="shared" si="33"/>
        <v>1</v>
      </c>
      <c r="AD52" s="18" t="b">
        <f>IF(AND(AC52=TRUE,T52=FALSE),TRUE,FALSE)</f>
        <v>1</v>
      </c>
      <c r="AE52" s="18" t="b">
        <f>IF(AND(AC52=TRUE,S52=""),TRUE,FALSE)</f>
        <v>1</v>
      </c>
      <c r="AH52" s="18" t="b">
        <f>IF(AND(W52=TRUE,T52=FALSE),TRUE,FALSE)</f>
        <v>1</v>
      </c>
      <c r="AI52" s="18" t="b">
        <f>IF(AND(W52=TRUE,S52=""),TRUE,FALSE)</f>
        <v>1</v>
      </c>
      <c r="AJ52" s="18" t="b">
        <f>IF(AND(OR(C52="LIC",C52="LMIC",C52="UMIC"),F52=""),TRUE,FALSE)</f>
        <v>1</v>
      </c>
      <c r="AK52" s="18" t="s">
        <v>353</v>
      </c>
      <c r="AL52" s="20">
        <v>0.108</v>
      </c>
      <c r="AM52" s="21">
        <v>0.11202400207519529</v>
      </c>
      <c r="AN52" s="21">
        <v>9650</v>
      </c>
      <c r="AO52" s="22">
        <v>4.300000190734863E-2</v>
      </c>
      <c r="AP52" s="23">
        <v>3.0000001192092901E-3</v>
      </c>
      <c r="AQ52" s="21">
        <v>4.6440002059936524E-3</v>
      </c>
      <c r="AR52" s="21">
        <v>3.2400001287460331E-4</v>
      </c>
      <c r="AS52" s="24">
        <v>3.3607202768325811E-4</v>
      </c>
      <c r="AT52" s="22">
        <v>0.21490000000000001</v>
      </c>
      <c r="AU52" s="21">
        <v>2073.7849999999999</v>
      </c>
      <c r="AV52" s="21">
        <f t="shared" si="52"/>
        <v>48227.556000307835</v>
      </c>
      <c r="AW52" s="22">
        <v>0.25646595978746811</v>
      </c>
      <c r="AX52" s="21">
        <v>2474.8965119490672</v>
      </c>
      <c r="AY52" s="21">
        <f t="shared" si="53"/>
        <v>57555.730283028461</v>
      </c>
      <c r="AZ52" s="21">
        <f t="shared" si="54"/>
        <v>223.96877999999998</v>
      </c>
      <c r="BA52" s="21">
        <f t="shared" si="55"/>
        <v>267.28882329049929</v>
      </c>
      <c r="BB52" s="21">
        <f t="shared" si="56"/>
        <v>43.320043290499257</v>
      </c>
      <c r="BC52" s="21">
        <v>30.129999999999995</v>
      </c>
      <c r="BD52" s="21">
        <v>16.426666666666666</v>
      </c>
      <c r="BE52" s="21">
        <f t="shared" si="57"/>
        <v>152.09876543209876</v>
      </c>
      <c r="BF52" s="21">
        <f t="shared" si="58"/>
        <v>3537.1804345456394</v>
      </c>
      <c r="BG52" s="21">
        <v>1102.7023306063024</v>
      </c>
      <c r="BH52" s="21">
        <v>4.1466666666666674</v>
      </c>
      <c r="BI52" s="20">
        <v>386</v>
      </c>
      <c r="BJ52" s="20">
        <v>312.92</v>
      </c>
      <c r="BK52" s="20">
        <v>24.465864463469458</v>
      </c>
      <c r="BL52" s="25">
        <f t="shared" si="36"/>
        <v>723.38586446346949</v>
      </c>
      <c r="BM52" s="25">
        <f t="shared" si="37"/>
        <v>41.688000000000002</v>
      </c>
      <c r="BN52" s="25">
        <f t="shared" si="38"/>
        <v>33.795360000000002</v>
      </c>
      <c r="BO52" s="25">
        <f t="shared" si="39"/>
        <v>2.6423133620547015</v>
      </c>
      <c r="BP52" s="25">
        <f t="shared" si="40"/>
        <v>78.125673362054712</v>
      </c>
      <c r="BQ52" s="25">
        <v>-514.06239151106411</v>
      </c>
      <c r="BR52" s="25">
        <v>95.246913580246925</v>
      </c>
      <c r="BS52" s="26">
        <v>-0.18528278892426414</v>
      </c>
      <c r="BT52" s="25">
        <v>190.69496176499999</v>
      </c>
      <c r="BU52" s="25">
        <v>52751</v>
      </c>
      <c r="BV52" s="25">
        <v>1.2267673874448117</v>
      </c>
      <c r="BW52" s="20">
        <f t="shared" si="41"/>
        <v>0</v>
      </c>
      <c r="BX52" s="25">
        <v>0</v>
      </c>
      <c r="BY52" s="25">
        <v>0.13977043898509867</v>
      </c>
      <c r="BZ52" s="25">
        <f t="shared" si="59"/>
        <v>1.2941707313435062</v>
      </c>
      <c r="CA52" s="25">
        <f t="shared" si="60"/>
        <v>30.096992417163928</v>
      </c>
      <c r="CB52" s="25">
        <v>4.7266747214391197E-2</v>
      </c>
      <c r="CC52" s="25">
        <f t="shared" si="61"/>
        <v>0.4376550667999185</v>
      </c>
      <c r="CD52" s="25">
        <f t="shared" si="62"/>
        <v>10.178024357834365</v>
      </c>
      <c r="CE52" s="25">
        <v>1.2780238958249431E-2</v>
      </c>
      <c r="CF52" s="25">
        <f t="shared" si="63"/>
        <v>0.11833554590971695</v>
      </c>
      <c r="CG52" s="25">
        <f t="shared" si="64"/>
        <v>2.7519893176910211</v>
      </c>
      <c r="CH52" s="25">
        <v>1.8100093972345281</v>
      </c>
      <c r="CI52" s="25">
        <f t="shared" si="65"/>
        <v>16.759346270690077</v>
      </c>
      <c r="CJ52" s="25">
        <f t="shared" si="66"/>
        <v>389.7522215650398</v>
      </c>
      <c r="CK52" s="26"/>
      <c r="CL52" s="26">
        <v>9.1999999999999998E-2</v>
      </c>
      <c r="CM52" s="26">
        <v>0.26195370370370369</v>
      </c>
      <c r="CN52" s="25">
        <v>3.4495999999999998</v>
      </c>
      <c r="CO52" s="25">
        <f t="shared" si="67"/>
        <v>31.94074074074074</v>
      </c>
      <c r="CP52" s="25">
        <f t="shared" si="68"/>
        <v>742.80789125458432</v>
      </c>
      <c r="CQ52" s="26">
        <v>1.710633725048444</v>
      </c>
      <c r="CR52" s="25">
        <f t="shared" si="69"/>
        <v>18.491172068833503</v>
      </c>
    </row>
    <row r="53" spans="1:96" x14ac:dyDescent="0.2">
      <c r="A53" s="18" t="s">
        <v>112</v>
      </c>
      <c r="B53" s="18" t="s">
        <v>113</v>
      </c>
      <c r="C53" s="18" t="s">
        <v>293</v>
      </c>
      <c r="D53" s="18" t="s">
        <v>293</v>
      </c>
      <c r="E53" s="18" t="s">
        <v>322</v>
      </c>
      <c r="G53" s="18" t="s">
        <v>319</v>
      </c>
      <c r="H53" s="18" t="s">
        <v>353</v>
      </c>
      <c r="I53" s="18" t="s">
        <v>353</v>
      </c>
      <c r="M53" s="18" t="b">
        <v>1</v>
      </c>
      <c r="N53" s="19"/>
      <c r="R53" s="18" t="b">
        <v>1</v>
      </c>
      <c r="U53" s="18" t="b">
        <f>IF(AND(T53=FALSE,OR(C53="LIC",C53="LMIC",C53="UMIC")),TRUE,FALSE)</f>
        <v>1</v>
      </c>
      <c r="W53" s="18" t="s">
        <v>353</v>
      </c>
      <c r="X53" s="19" t="str">
        <f t="shared" si="48"/>
        <v/>
      </c>
      <c r="Y53" s="18" t="str">
        <f t="shared" si="49"/>
        <v/>
      </c>
      <c r="Z53" s="18" t="str">
        <f t="shared" si="50"/>
        <v/>
      </c>
      <c r="AA53" s="18" t="str">
        <f t="shared" si="51"/>
        <v/>
      </c>
      <c r="AB53" s="18" t="b">
        <f>IF(AND(S53="",OR(C53="LIC",C53="LMIC",C53="UMIC")),TRUE,FALSE)</f>
        <v>1</v>
      </c>
      <c r="AC53" s="18" t="b">
        <f t="shared" si="33"/>
        <v>1</v>
      </c>
      <c r="AD53" s="18" t="b">
        <f>IF(AND(AC53=TRUE,T53=FALSE),TRUE,FALSE)</f>
        <v>1</v>
      </c>
      <c r="AE53" s="18" t="b">
        <f>IF(AND(AC53=TRUE,S53=""),TRUE,FALSE)</f>
        <v>1</v>
      </c>
      <c r="AJ53" s="18" t="b">
        <f>IF(AND(OR(C53="LIC",C53="LMIC",C53="UMIC"),F53=""),TRUE,FALSE)</f>
        <v>1</v>
      </c>
      <c r="AK53" s="18" t="s">
        <v>353</v>
      </c>
      <c r="AL53" s="20">
        <v>17.245000000000001</v>
      </c>
      <c r="AM53" s="21">
        <v>21.202726562500001</v>
      </c>
      <c r="AN53" s="21">
        <v>4060</v>
      </c>
      <c r="AO53" s="22">
        <v>0.16100000381469731</v>
      </c>
      <c r="AP53" s="23">
        <v>0.2460000038146973</v>
      </c>
      <c r="AQ53" s="21">
        <v>2.7764450657844555</v>
      </c>
      <c r="AR53" s="21">
        <v>4.2422700657844556</v>
      </c>
      <c r="AS53" s="24">
        <v>5.2158706054687496</v>
      </c>
      <c r="AT53" s="22">
        <v>0.1149</v>
      </c>
      <c r="AU53" s="21">
        <v>466.49400000000003</v>
      </c>
      <c r="AV53" s="21">
        <f t="shared" si="52"/>
        <v>2897.4781922173775</v>
      </c>
      <c r="AW53" s="22">
        <v>0.19667652588681178</v>
      </c>
      <c r="AX53" s="21">
        <v>798.50669510045589</v>
      </c>
      <c r="AY53" s="21">
        <f t="shared" si="53"/>
        <v>4959.6687961541656</v>
      </c>
      <c r="AZ53" s="21">
        <f t="shared" si="54"/>
        <v>8044.6890300000014</v>
      </c>
      <c r="BA53" s="21">
        <f t="shared" si="55"/>
        <v>13770.247957007361</v>
      </c>
      <c r="BB53" s="21">
        <f t="shared" si="56"/>
        <v>5725.5589270073606</v>
      </c>
      <c r="BC53" s="21">
        <v>290.36799999999999</v>
      </c>
      <c r="BD53" s="21">
        <v>221.09333333333333</v>
      </c>
      <c r="BE53" s="21">
        <f t="shared" si="57"/>
        <v>12.820720981927128</v>
      </c>
      <c r="BF53" s="21">
        <f t="shared" si="58"/>
        <v>79.631805454384434</v>
      </c>
      <c r="BG53" s="21">
        <v>1828.0772632840508</v>
      </c>
      <c r="BH53" s="21">
        <v>12.033333333333333</v>
      </c>
      <c r="BI53" s="20">
        <v>162.4</v>
      </c>
      <c r="BJ53" s="20">
        <v>111.15629399826037</v>
      </c>
      <c r="BK53" s="20">
        <v>84.083034618905288</v>
      </c>
      <c r="BL53" s="25">
        <f t="shared" si="36"/>
        <v>357.63932861716563</v>
      </c>
      <c r="BM53" s="25">
        <f t="shared" si="37"/>
        <v>2800.5880000000002</v>
      </c>
      <c r="BN53" s="25">
        <f t="shared" si="38"/>
        <v>1916.89029</v>
      </c>
      <c r="BO53" s="25">
        <f t="shared" si="39"/>
        <v>1450.0119320030217</v>
      </c>
      <c r="BP53" s="25">
        <f t="shared" si="40"/>
        <v>6167.4902220030217</v>
      </c>
      <c r="BQ53" s="25">
        <v>-41.614018933062312</v>
      </c>
      <c r="BR53" s="25">
        <v>6.7592538900164296</v>
      </c>
      <c r="BS53" s="26">
        <v>-0.16242732769668172</v>
      </c>
      <c r="BT53" s="25">
        <v>6.3575302791000006</v>
      </c>
      <c r="BU53" s="25">
        <v>8505898</v>
      </c>
      <c r="BV53" s="25">
        <v>52.831663344491901</v>
      </c>
      <c r="BW53" s="20">
        <f t="shared" si="41"/>
        <v>0</v>
      </c>
      <c r="BX53" s="25">
        <v>0</v>
      </c>
      <c r="BY53" s="25">
        <v>30.388152772184185</v>
      </c>
      <c r="BZ53" s="25">
        <f t="shared" si="59"/>
        <v>1.7621428107964154</v>
      </c>
      <c r="CA53" s="25">
        <f t="shared" si="60"/>
        <v>10.9449861431342</v>
      </c>
      <c r="CB53" s="25">
        <v>63.129977849375763</v>
      </c>
      <c r="CC53" s="25">
        <f t="shared" si="61"/>
        <v>3.6607699535735434</v>
      </c>
      <c r="CD53" s="25">
        <f t="shared" si="62"/>
        <v>22.737701036249046</v>
      </c>
      <c r="CE53" s="25">
        <v>24.105724929520743</v>
      </c>
      <c r="CF53" s="25">
        <f t="shared" si="63"/>
        <v>1.3978384998272393</v>
      </c>
      <c r="CG53" s="25">
        <f t="shared" si="64"/>
        <v>8.6822265012867899</v>
      </c>
      <c r="CH53" s="25">
        <v>76.527497315075848</v>
      </c>
      <c r="CI53" s="25">
        <f t="shared" si="65"/>
        <v>4.4376629350580368</v>
      </c>
      <c r="CJ53" s="25">
        <f t="shared" si="66"/>
        <v>27.563123167161894</v>
      </c>
      <c r="CK53" s="26"/>
      <c r="CL53" s="26">
        <v>0.11562939982603652</v>
      </c>
      <c r="CM53" s="26">
        <v>0.34146291678747459</v>
      </c>
      <c r="CN53" s="25">
        <v>46.429600000000001</v>
      </c>
      <c r="CO53" s="25">
        <f t="shared" si="67"/>
        <v>2.6923514062046969</v>
      </c>
      <c r="CP53" s="25">
        <f t="shared" si="68"/>
        <v>16.722679145420731</v>
      </c>
      <c r="CQ53" s="26">
        <v>1.1163575021068444</v>
      </c>
      <c r="CR53" s="25">
        <f t="shared" si="69"/>
        <v>9.8605756994279954</v>
      </c>
    </row>
    <row r="54" spans="1:96" x14ac:dyDescent="0.2">
      <c r="A54" s="18" t="s">
        <v>118</v>
      </c>
      <c r="B54" s="18" t="s">
        <v>119</v>
      </c>
      <c r="C54" s="18" t="s">
        <v>293</v>
      </c>
      <c r="D54" s="18" t="s">
        <v>293</v>
      </c>
      <c r="E54" s="18" t="s">
        <v>353</v>
      </c>
      <c r="G54" s="18" t="str">
        <f t="shared" ref="G54:G85" si="72">IF(OR(C54="LMIC",C54="UMIC"),"MIC","")</f>
        <v>MIC</v>
      </c>
      <c r="H54" s="18" t="s">
        <v>353</v>
      </c>
      <c r="I54" s="18" t="s">
        <v>353</v>
      </c>
      <c r="J54" s="18" t="s">
        <v>353</v>
      </c>
      <c r="K54" s="18" t="s">
        <v>353</v>
      </c>
      <c r="L54" s="18" t="s">
        <v>353</v>
      </c>
      <c r="N54" s="19"/>
      <c r="U54" s="18" t="b">
        <f>IF(AND(T54=FALSE,OR(C54="LIC",C54="LMIC",C54="UMIC")),TRUE,FALSE)</f>
        <v>1</v>
      </c>
      <c r="W54" s="18" t="b">
        <v>1</v>
      </c>
      <c r="X54" s="19" t="str">
        <f t="shared" si="48"/>
        <v/>
      </c>
      <c r="Y54" s="18" t="b">
        <f t="shared" si="49"/>
        <v>1</v>
      </c>
      <c r="Z54" s="18" t="str">
        <f t="shared" si="50"/>
        <v/>
      </c>
      <c r="AA54" s="18" t="b">
        <f t="shared" si="51"/>
        <v>1</v>
      </c>
      <c r="AB54" s="18" t="b">
        <f>IF(AND(S54="",OR(C54="LIC",C54="LMIC",C54="UMIC")),TRUE,FALSE)</f>
        <v>1</v>
      </c>
      <c r="AC54" s="18" t="b">
        <f t="shared" si="33"/>
        <v>1</v>
      </c>
      <c r="AD54" s="18" t="b">
        <f>IF(AND(AC54=TRUE,T54=FALSE),TRUE,FALSE)</f>
        <v>1</v>
      </c>
      <c r="AE54" s="18" t="b">
        <f>IF(AND(AC54=TRUE,S54=""),TRUE,FALSE)</f>
        <v>1</v>
      </c>
      <c r="AH54" s="18" t="b">
        <f>IF(AND(W54=TRUE,T54=FALSE),TRUE,FALSE)</f>
        <v>1</v>
      </c>
      <c r="AI54" s="18" t="b">
        <f>IF(AND(W54=TRUE,S54=""),TRUE,FALSE)</f>
        <v>1</v>
      </c>
      <c r="AJ54" s="18" t="b">
        <f>IF(AND(OR(C54="LIC",C54="LMIC",C54="UMIC"),F54=""),TRUE,FALSE)</f>
        <v>1</v>
      </c>
      <c r="AK54" s="18" t="s">
        <v>353</v>
      </c>
      <c r="AL54" s="20">
        <v>0.78200000000000003</v>
      </c>
      <c r="AM54" s="21">
        <v>0.8249819946289062</v>
      </c>
      <c r="AN54" s="21">
        <v>4460</v>
      </c>
      <c r="AO54" s="22">
        <v>8.5000000000000006E-2</v>
      </c>
      <c r="AP54" s="23">
        <v>3.5999999046325677E-2</v>
      </c>
      <c r="AQ54" s="21">
        <v>6.6470000000000001E-2</v>
      </c>
      <c r="AR54" s="21">
        <v>2.8151999254226682E-2</v>
      </c>
      <c r="AS54" s="24">
        <v>2.9699350357055662E-2</v>
      </c>
      <c r="AT54" s="22">
        <v>0.22939999999999999</v>
      </c>
      <c r="AU54" s="21">
        <v>1023.124</v>
      </c>
      <c r="AV54" s="21">
        <f t="shared" si="52"/>
        <v>12036.75294117647</v>
      </c>
      <c r="AW54" s="22">
        <v>0.27398679895345157</v>
      </c>
      <c r="AX54" s="21">
        <v>1221.981123332394</v>
      </c>
      <c r="AY54" s="21">
        <f t="shared" si="53"/>
        <v>14376.248509792869</v>
      </c>
      <c r="AZ54" s="21">
        <f t="shared" si="54"/>
        <v>800.08296800000005</v>
      </c>
      <c r="BA54" s="21">
        <f t="shared" si="55"/>
        <v>955.5892384459321</v>
      </c>
      <c r="BB54" s="21">
        <f t="shared" si="56"/>
        <v>155.50627044593216</v>
      </c>
      <c r="BC54" s="21">
        <v>98.554999999999993</v>
      </c>
      <c r="BD54" s="21">
        <v>99.236666666666679</v>
      </c>
      <c r="BE54" s="21">
        <f t="shared" si="57"/>
        <v>126.90110826939473</v>
      </c>
      <c r="BF54" s="21">
        <f t="shared" si="58"/>
        <v>1492.9542149340555</v>
      </c>
      <c r="BG54" s="21">
        <v>2632.2013021437974</v>
      </c>
      <c r="BH54" s="21">
        <v>0.12666666666666668</v>
      </c>
      <c r="BI54" s="20">
        <v>178.4</v>
      </c>
      <c r="BJ54" s="20">
        <v>121.83620204603581</v>
      </c>
      <c r="BK54" s="20">
        <v>42.665337849575891</v>
      </c>
      <c r="BL54" s="25">
        <f t="shared" si="36"/>
        <v>342.90153989561173</v>
      </c>
      <c r="BM54" s="25">
        <f t="shared" si="37"/>
        <v>139.50880000000001</v>
      </c>
      <c r="BN54" s="25">
        <f t="shared" si="38"/>
        <v>95.27591000000001</v>
      </c>
      <c r="BO54" s="25">
        <f t="shared" si="39"/>
        <v>33.364294198368349</v>
      </c>
      <c r="BP54" s="25">
        <f t="shared" si="40"/>
        <v>268.14900419836835</v>
      </c>
      <c r="BQ54" s="25">
        <v>-268.08902177058525</v>
      </c>
      <c r="BR54" s="25">
        <v>63.531543052003414</v>
      </c>
      <c r="BS54" s="26">
        <v>-0.23697927886942702</v>
      </c>
      <c r="BW54" s="20">
        <f t="shared" si="41"/>
        <v>0</v>
      </c>
      <c r="BX54" s="25">
        <v>0</v>
      </c>
      <c r="BY54" s="25">
        <v>6.0585162437911135</v>
      </c>
      <c r="BZ54" s="25">
        <f t="shared" si="59"/>
        <v>7.7474632273543644</v>
      </c>
      <c r="CA54" s="25">
        <f t="shared" si="60"/>
        <v>91.146626204168982</v>
      </c>
      <c r="CB54" s="25">
        <v>8.9586082024432816</v>
      </c>
      <c r="CC54" s="25">
        <f t="shared" si="61"/>
        <v>11.456020719236932</v>
      </c>
      <c r="CD54" s="25">
        <f t="shared" si="62"/>
        <v>134.7767143439639</v>
      </c>
      <c r="CE54" s="25">
        <v>0.78995871929118011</v>
      </c>
      <c r="CF54" s="25">
        <f t="shared" si="63"/>
        <v>1.0101773903979285</v>
      </c>
      <c r="CG54" s="25">
        <f t="shared" si="64"/>
        <v>11.884439887034452</v>
      </c>
      <c r="CH54" s="25">
        <v>0.65337461404215336</v>
      </c>
      <c r="CI54" s="25">
        <f t="shared" si="65"/>
        <v>0.83551740926106566</v>
      </c>
      <c r="CJ54" s="25">
        <f t="shared" si="66"/>
        <v>9.8296165795419483</v>
      </c>
      <c r="CK54" s="26"/>
      <c r="CL54" s="26">
        <v>9.6120204603580561E-2</v>
      </c>
      <c r="CM54" s="26">
        <v>0.29310485933503833</v>
      </c>
      <c r="CN54" s="25">
        <v>20.839700000000001</v>
      </c>
      <c r="CO54" s="25">
        <f t="shared" si="67"/>
        <v>26.649232736572891</v>
      </c>
      <c r="CP54" s="25">
        <f t="shared" si="68"/>
        <v>313.52038513615162</v>
      </c>
      <c r="CQ54" s="26">
        <v>1.781825073903718</v>
      </c>
      <c r="CR54" s="25">
        <f t="shared" si="69"/>
        <v>20.039001355852363</v>
      </c>
    </row>
    <row r="55" spans="1:96" x14ac:dyDescent="0.2">
      <c r="A55" s="27" t="s">
        <v>122</v>
      </c>
      <c r="B55" s="18" t="s">
        <v>123</v>
      </c>
      <c r="C55" s="18" t="s">
        <v>294</v>
      </c>
      <c r="D55" s="18" t="s">
        <v>343</v>
      </c>
      <c r="E55" s="18" t="s">
        <v>321</v>
      </c>
      <c r="G55" s="18" t="str">
        <f t="shared" si="72"/>
        <v>MIC</v>
      </c>
      <c r="H55" s="28" t="s">
        <v>353</v>
      </c>
      <c r="I55" s="18" t="s">
        <v>353</v>
      </c>
      <c r="J55" s="28" t="s">
        <v>353</v>
      </c>
      <c r="K55" s="28" t="s">
        <v>353</v>
      </c>
      <c r="L55" s="28" t="s">
        <v>353</v>
      </c>
      <c r="M55" s="18" t="b">
        <v>1</v>
      </c>
      <c r="N55" s="19"/>
      <c r="U55" s="18" t="b">
        <f>IF(AND(T55=FALSE,OR(C55="LIC",C55="LMIC",C55="UMIC")),TRUE,FALSE)</f>
        <v>1</v>
      </c>
      <c r="W55" s="18" t="s">
        <v>353</v>
      </c>
      <c r="X55" s="19" t="str">
        <f t="shared" si="48"/>
        <v/>
      </c>
      <c r="Y55" s="18" t="str">
        <f t="shared" si="49"/>
        <v/>
      </c>
      <c r="Z55" s="18" t="str">
        <f t="shared" si="50"/>
        <v/>
      </c>
      <c r="AA55" s="18" t="str">
        <f t="shared" si="51"/>
        <v/>
      </c>
      <c r="AB55" s="18" t="b">
        <f>IF(AND(S55="",OR(C55="LIC",C55="LMIC",C55="UMIC")),TRUE,FALSE)</f>
        <v>1</v>
      </c>
      <c r="AC55" s="18" t="b">
        <f t="shared" si="33"/>
        <v>1</v>
      </c>
      <c r="AD55" s="18" t="b">
        <f>IF(AND(AC55=TRUE,T55=FALSE),TRUE,FALSE)</f>
        <v>1</v>
      </c>
      <c r="AE55" s="18" t="b">
        <f>IF(AND(AC55=TRUE,S55=""),TRUE,FALSE)</f>
        <v>1</v>
      </c>
      <c r="AJ55" s="18" t="b">
        <f>IF(AND(OR(C55="LIC",C55="LMIC",C55="UMIC"),F55=""),TRUE,FALSE)</f>
        <v>1</v>
      </c>
      <c r="AK55" s="18" t="s">
        <v>353</v>
      </c>
      <c r="AL55" s="20">
        <v>9.4169999999999998</v>
      </c>
      <c r="AM55" s="21">
        <v>11.147350585937501</v>
      </c>
      <c r="AN55" s="21">
        <v>2250</v>
      </c>
      <c r="AO55" s="22">
        <v>0.17299999237060551</v>
      </c>
      <c r="AP55" s="23">
        <v>0.14399999618530271</v>
      </c>
      <c r="AQ55" s="21">
        <v>1.6291409281539921</v>
      </c>
      <c r="AR55" s="21">
        <v>1.3560479640769956</v>
      </c>
      <c r="AS55" s="21">
        <v>1.605218383789063</v>
      </c>
      <c r="AT55" s="22">
        <v>0.24440000000000001</v>
      </c>
      <c r="AU55" s="21">
        <v>549.9</v>
      </c>
      <c r="AV55" s="21">
        <f t="shared" si="52"/>
        <v>3178.6128569415687</v>
      </c>
      <c r="AW55" s="22">
        <v>0.3221263816361683</v>
      </c>
      <c r="AX55" s="21">
        <v>724.78435868137865</v>
      </c>
      <c r="AY55" s="21">
        <f t="shared" si="53"/>
        <v>4189.5051482356421</v>
      </c>
      <c r="AZ55" s="21">
        <f t="shared" si="54"/>
        <v>5178.4083000000001</v>
      </c>
      <c r="BA55" s="21">
        <f t="shared" si="55"/>
        <v>6825.2943057025432</v>
      </c>
      <c r="BB55" s="21">
        <f t="shared" si="56"/>
        <v>1646.8860057025429</v>
      </c>
      <c r="BC55" s="21">
        <v>519.32600000000002</v>
      </c>
      <c r="BD55" s="21">
        <v>444.36999999999995</v>
      </c>
      <c r="BE55" s="21">
        <f t="shared" si="57"/>
        <v>47.188064139322499</v>
      </c>
      <c r="BF55" s="21">
        <f t="shared" si="58"/>
        <v>272.76338855689011</v>
      </c>
      <c r="BG55" s="21">
        <v>511.32415169872394</v>
      </c>
      <c r="BH55" s="21">
        <v>12.186666666666667</v>
      </c>
      <c r="BI55" s="20">
        <v>90</v>
      </c>
      <c r="BJ55" s="20">
        <v>111.01378676860996</v>
      </c>
      <c r="BK55" s="20">
        <v>74.59251736383483</v>
      </c>
      <c r="BL55" s="25">
        <f t="shared" si="36"/>
        <v>275.60630413244479</v>
      </c>
      <c r="BM55" s="25">
        <f t="shared" si="37"/>
        <v>847.53</v>
      </c>
      <c r="BN55" s="25">
        <f t="shared" si="38"/>
        <v>1045.4168299999999</v>
      </c>
      <c r="BO55" s="25">
        <f t="shared" si="39"/>
        <v>702.43773601523253</v>
      </c>
      <c r="BP55" s="25">
        <f t="shared" si="40"/>
        <v>2595.3845660152324</v>
      </c>
      <c r="BQ55" s="25">
        <v>-86.785875208244533</v>
      </c>
      <c r="BR55" s="25">
        <v>24.241088811015537</v>
      </c>
      <c r="BS55" s="26">
        <v>-0.27932067001512095</v>
      </c>
      <c r="BT55" s="25">
        <v>18.710730927</v>
      </c>
      <c r="BU55" s="25">
        <v>1808798</v>
      </c>
      <c r="BV55" s="25">
        <v>10.455480229878516</v>
      </c>
      <c r="BW55" s="20">
        <f t="shared" si="41"/>
        <v>0</v>
      </c>
      <c r="BX55" s="25">
        <v>0</v>
      </c>
      <c r="BY55" s="25">
        <v>37.956169620083237</v>
      </c>
      <c r="BZ55" s="25">
        <f t="shared" si="59"/>
        <v>4.0306010003274118</v>
      </c>
      <c r="CA55" s="25">
        <f t="shared" si="60"/>
        <v>23.298272705659684</v>
      </c>
      <c r="CB55" s="25">
        <v>54.187204993958922</v>
      </c>
      <c r="CC55" s="25">
        <f t="shared" si="61"/>
        <v>5.7541897625527154</v>
      </c>
      <c r="CD55" s="25">
        <f t="shared" si="62"/>
        <v>33.261213967142417</v>
      </c>
      <c r="CE55" s="25">
        <v>3.9305014095851791</v>
      </c>
      <c r="CF55" s="25">
        <f t="shared" si="63"/>
        <v>0.41738360513806722</v>
      </c>
      <c r="CG55" s="25">
        <f t="shared" si="64"/>
        <v>2.4126221014156819</v>
      </c>
      <c r="CH55" s="25">
        <v>74.132460397368774</v>
      </c>
      <c r="CI55" s="25">
        <f t="shared" si="65"/>
        <v>7.8721950087468171</v>
      </c>
      <c r="CJ55" s="25">
        <f t="shared" si="66"/>
        <v>45.504019398352206</v>
      </c>
      <c r="CK55" s="26">
        <v>0.5</v>
      </c>
      <c r="CL55" s="26">
        <v>0.10137867686099607</v>
      </c>
      <c r="CM55" s="26">
        <v>0.31392959541255178</v>
      </c>
      <c r="CN55" s="25">
        <v>93.317699999999988</v>
      </c>
      <c r="CO55" s="25">
        <f t="shared" si="67"/>
        <v>9.9094934692577237</v>
      </c>
      <c r="CP55" s="25">
        <f t="shared" si="68"/>
        <v>57.280311596946923</v>
      </c>
      <c r="CQ55" s="26">
        <v>1.3148907478057503</v>
      </c>
      <c r="CR55" s="25">
        <f t="shared" si="69"/>
        <v>17.656985771626946</v>
      </c>
    </row>
    <row r="56" spans="1:96" x14ac:dyDescent="0.2">
      <c r="A56" s="18" t="s">
        <v>291</v>
      </c>
      <c r="B56" s="18" t="s">
        <v>314</v>
      </c>
      <c r="C56" s="18" t="s">
        <v>19</v>
      </c>
      <c r="D56" s="18" t="s">
        <v>19</v>
      </c>
      <c r="E56" s="18" t="s">
        <v>353</v>
      </c>
      <c r="G56" s="18" t="str">
        <f t="shared" si="72"/>
        <v/>
      </c>
      <c r="H56" s="18" t="s">
        <v>353</v>
      </c>
      <c r="I56" s="18" t="s">
        <v>353</v>
      </c>
      <c r="J56" s="18" t="s">
        <v>353</v>
      </c>
      <c r="K56" s="18" t="s">
        <v>353</v>
      </c>
      <c r="L56" s="18" t="s">
        <v>353</v>
      </c>
      <c r="N56" s="19"/>
      <c r="W56" s="18" t="s">
        <v>353</v>
      </c>
      <c r="X56" s="19" t="str">
        <f t="shared" si="48"/>
        <v/>
      </c>
      <c r="Y56" s="18" t="str">
        <f t="shared" si="49"/>
        <v/>
      </c>
      <c r="Z56" s="18" t="str">
        <f t="shared" si="50"/>
        <v/>
      </c>
      <c r="AA56" s="18" t="str">
        <f t="shared" si="51"/>
        <v/>
      </c>
      <c r="AK56" s="18" t="s">
        <v>353</v>
      </c>
      <c r="AL56" s="20">
        <v>4.165</v>
      </c>
      <c r="AM56" s="21">
        <v>3.8957839355468749</v>
      </c>
      <c r="AN56" s="21">
        <v>12430</v>
      </c>
      <c r="AO56" s="22">
        <v>3.0000001192092901E-3</v>
      </c>
      <c r="AP56" s="23">
        <v>1.899999976158142E-2</v>
      </c>
      <c r="AQ56" s="21">
        <v>1.2495000496506693E-2</v>
      </c>
      <c r="AR56" s="21">
        <v>7.9134999006986617E-2</v>
      </c>
      <c r="AS56" s="24">
        <v>7.4019897460937498E-2</v>
      </c>
      <c r="AT56" s="22">
        <v>0.39489999999999997</v>
      </c>
      <c r="AU56" s="21">
        <v>4908.607</v>
      </c>
      <c r="AV56" s="21">
        <f t="shared" si="52"/>
        <v>1636202.2683164964</v>
      </c>
      <c r="AW56" s="22">
        <v>0.45853582089552242</v>
      </c>
      <c r="AX56" s="21">
        <v>5699.6002537313434</v>
      </c>
      <c r="AY56" s="21">
        <f t="shared" si="53"/>
        <v>1899866.6757498619</v>
      </c>
      <c r="AZ56" s="21">
        <f t="shared" si="54"/>
        <v>20444.348155</v>
      </c>
      <c r="BA56" s="21">
        <f t="shared" si="55"/>
        <v>23738.835056791046</v>
      </c>
      <c r="BB56" s="21">
        <f t="shared" si="56"/>
        <v>3294.4869017910478</v>
      </c>
      <c r="BC56" s="21">
        <v>0</v>
      </c>
      <c r="BD56" s="21">
        <v>0</v>
      </c>
      <c r="BE56" s="21">
        <f t="shared" si="57"/>
        <v>0</v>
      </c>
      <c r="BF56" s="21">
        <f t="shared" si="58"/>
        <v>0</v>
      </c>
      <c r="BH56" s="21">
        <v>0</v>
      </c>
      <c r="BI56" s="20">
        <v>497.2</v>
      </c>
      <c r="BJ56" s="20">
        <v>312.49213685474189</v>
      </c>
      <c r="BK56" s="20">
        <v>35.090214787294116</v>
      </c>
      <c r="BL56" s="25">
        <f t="shared" si="36"/>
        <v>844.78235164203602</v>
      </c>
      <c r="BM56" s="25">
        <f t="shared" si="37"/>
        <v>2070.8380000000002</v>
      </c>
      <c r="BN56" s="25">
        <f t="shared" si="38"/>
        <v>1301.5297499999999</v>
      </c>
      <c r="BO56" s="25">
        <f t="shared" si="39"/>
        <v>146.15074458908001</v>
      </c>
      <c r="BP56" s="25">
        <f t="shared" si="40"/>
        <v>3518.5184945890805</v>
      </c>
      <c r="BQ56" s="25">
        <v>-2005.0177752236357</v>
      </c>
      <c r="BR56" s="25">
        <v>0</v>
      </c>
      <c r="BS56" s="26">
        <v>0</v>
      </c>
      <c r="BT56" s="25">
        <v>487.38264751995001</v>
      </c>
      <c r="BU56" s="25">
        <v>1465154</v>
      </c>
      <c r="BV56" s="25">
        <v>488.38464726000433</v>
      </c>
      <c r="BW56" s="20">
        <f t="shared" si="41"/>
        <v>0</v>
      </c>
      <c r="BX56" s="25">
        <v>0</v>
      </c>
      <c r="BY56" s="25">
        <v>0</v>
      </c>
      <c r="BZ56" s="25">
        <f t="shared" si="59"/>
        <v>0</v>
      </c>
      <c r="CA56" s="25">
        <f t="shared" si="60"/>
        <v>0</v>
      </c>
      <c r="CB56" s="25">
        <v>0</v>
      </c>
      <c r="CC56" s="25">
        <f t="shared" si="61"/>
        <v>0</v>
      </c>
      <c r="CD56" s="25">
        <f t="shared" si="62"/>
        <v>0</v>
      </c>
      <c r="CE56" s="25">
        <v>0</v>
      </c>
      <c r="CF56" s="25">
        <f t="shared" si="63"/>
        <v>0</v>
      </c>
      <c r="CG56" s="25">
        <f t="shared" si="64"/>
        <v>0</v>
      </c>
      <c r="CH56" s="25">
        <v>0</v>
      </c>
      <c r="CI56" s="25">
        <f t="shared" si="65"/>
        <v>0</v>
      </c>
      <c r="CJ56" s="25">
        <f t="shared" si="66"/>
        <v>0</v>
      </c>
      <c r="CK56" s="26">
        <v>0.19</v>
      </c>
      <c r="CL56" s="26">
        <v>4.9213685474189674E-2</v>
      </c>
      <c r="CM56" s="26">
        <v>0.15080792316926769</v>
      </c>
      <c r="CN56" s="25">
        <v>0</v>
      </c>
      <c r="CO56" s="25">
        <f t="shared" si="67"/>
        <v>0</v>
      </c>
      <c r="CP56" s="25">
        <f t="shared" si="68"/>
        <v>0</v>
      </c>
      <c r="CQ56" s="26">
        <v>3.3734134257497272</v>
      </c>
      <c r="CR56" s="25">
        <f t="shared" si="69"/>
        <v>0</v>
      </c>
    </row>
    <row r="57" spans="1:96" x14ac:dyDescent="0.2">
      <c r="A57" s="27" t="s">
        <v>120</v>
      </c>
      <c r="B57" s="18" t="s">
        <v>121</v>
      </c>
      <c r="C57" s="18" t="s">
        <v>295</v>
      </c>
      <c r="D57" s="18" t="s">
        <v>316</v>
      </c>
      <c r="E57" s="18" t="s">
        <v>317</v>
      </c>
      <c r="F57" s="18" t="b">
        <f>IF(AND(C57="LIC",H57=TRUE),TRUE,FALSE)</f>
        <v>1</v>
      </c>
      <c r="G57" s="18" t="str">
        <f t="shared" si="72"/>
        <v/>
      </c>
      <c r="H57" s="28" t="b">
        <v>1</v>
      </c>
      <c r="I57" s="18" t="b">
        <v>1</v>
      </c>
      <c r="J57" s="28" t="s">
        <v>353</v>
      </c>
      <c r="K57" s="28" t="b">
        <v>1</v>
      </c>
      <c r="L57" s="28" t="b">
        <v>1</v>
      </c>
      <c r="M57" s="18" t="b">
        <v>1</v>
      </c>
      <c r="N57" s="19" t="b">
        <v>1</v>
      </c>
      <c r="O57" s="18" t="b">
        <v>1</v>
      </c>
      <c r="P57" s="18" t="b">
        <v>1</v>
      </c>
      <c r="S57" s="18" t="b">
        <v>1</v>
      </c>
      <c r="T57" s="18" t="b">
        <v>1</v>
      </c>
      <c r="W57" s="18" t="s">
        <v>353</v>
      </c>
      <c r="X57" s="19" t="str">
        <f t="shared" si="48"/>
        <v/>
      </c>
      <c r="Y57" s="18" t="str">
        <f t="shared" si="49"/>
        <v/>
      </c>
      <c r="Z57" s="18" t="str">
        <f t="shared" si="50"/>
        <v/>
      </c>
      <c r="AA57" s="18" t="str">
        <f t="shared" si="51"/>
        <v/>
      </c>
      <c r="AC57" s="18" t="b">
        <f t="shared" ref="AC57:AC88" si="73">IF(BD57&gt;0,TRUE,FALSE)</f>
        <v>1</v>
      </c>
      <c r="AK57" s="18" t="b">
        <v>1</v>
      </c>
      <c r="AL57" s="20">
        <v>11.113</v>
      </c>
      <c r="AM57" s="21">
        <v>12.5439638671875</v>
      </c>
      <c r="AN57" s="21">
        <v>760</v>
      </c>
      <c r="AO57" s="22">
        <v>0.23200000762939449</v>
      </c>
      <c r="AP57" s="23">
        <v>7.9000000953674321E-2</v>
      </c>
      <c r="AQ57" s="21">
        <v>2.5782160847854607</v>
      </c>
      <c r="AR57" s="21">
        <v>0.87792701059818268</v>
      </c>
      <c r="AS57" s="24">
        <v>0.99097314453124996</v>
      </c>
      <c r="AT57" s="22">
        <v>0.1341</v>
      </c>
      <c r="AU57" s="21">
        <v>101.916</v>
      </c>
      <c r="AV57" s="21">
        <f t="shared" si="52"/>
        <v>439.29308900198157</v>
      </c>
      <c r="AW57" s="22">
        <v>0.1630558192597375</v>
      </c>
      <c r="AX57" s="21">
        <v>123.9224226374005</v>
      </c>
      <c r="AY57" s="21">
        <f t="shared" si="53"/>
        <v>534.14835587143091</v>
      </c>
      <c r="AZ57" s="21">
        <f t="shared" si="54"/>
        <v>1132.592508</v>
      </c>
      <c r="BA57" s="21">
        <f t="shared" si="55"/>
        <v>1377.1498827694318</v>
      </c>
      <c r="BB57" s="21">
        <f t="shared" si="56"/>
        <v>244.55737476943176</v>
      </c>
      <c r="BC57" s="21">
        <v>842.31433333333337</v>
      </c>
      <c r="BD57" s="21">
        <v>875.71999999999991</v>
      </c>
      <c r="BE57" s="21">
        <f t="shared" si="57"/>
        <v>78.801403761360561</v>
      </c>
      <c r="BF57" s="21">
        <f t="shared" si="58"/>
        <v>339.66121193944474</v>
      </c>
      <c r="BG57" s="21">
        <v>90.065816870966103</v>
      </c>
      <c r="BH57" s="21">
        <v>132.81666666666666</v>
      </c>
      <c r="BI57" s="20">
        <v>27.798434266174752</v>
      </c>
      <c r="BJ57" s="20">
        <v>77.113599388104021</v>
      </c>
      <c r="BK57" s="20">
        <v>42.545761938509365</v>
      </c>
      <c r="BL57" s="25">
        <f t="shared" si="36"/>
        <v>147.45779559278813</v>
      </c>
      <c r="BM57" s="25">
        <f t="shared" si="37"/>
        <v>308.92399999999998</v>
      </c>
      <c r="BN57" s="25">
        <f t="shared" si="38"/>
        <v>856.9634299999999</v>
      </c>
      <c r="BO57" s="25">
        <f t="shared" si="39"/>
        <v>472.81105242265454</v>
      </c>
      <c r="BP57" s="25">
        <f t="shared" si="40"/>
        <v>1638.6984824226543</v>
      </c>
      <c r="BQ57" s="25">
        <v>85.49658427408788</v>
      </c>
      <c r="BR57" s="25">
        <v>45.376436005879</v>
      </c>
      <c r="BS57" s="26">
        <v>0.53073975283515029</v>
      </c>
      <c r="BU57" s="25">
        <v>3054235</v>
      </c>
      <c r="BV57" s="25">
        <v>13.164805601553899</v>
      </c>
      <c r="BW57" s="20">
        <f t="shared" si="41"/>
        <v>950.12354103793859</v>
      </c>
      <c r="BX57" s="25">
        <v>437.85999999999996</v>
      </c>
      <c r="BY57" s="25">
        <v>82.058377298966306</v>
      </c>
      <c r="BZ57" s="25">
        <f t="shared" si="59"/>
        <v>7.3839986771318555</v>
      </c>
      <c r="CA57" s="25">
        <f t="shared" si="60"/>
        <v>31.827579458218519</v>
      </c>
      <c r="CB57" s="25">
        <v>233.07241945227548</v>
      </c>
      <c r="CC57" s="25">
        <f t="shared" si="61"/>
        <v>20.972952348805496</v>
      </c>
      <c r="CD57" s="25">
        <f t="shared" si="62"/>
        <v>90.400653703031239</v>
      </c>
      <c r="CE57" s="25">
        <v>48.02182541280709</v>
      </c>
      <c r="CF57" s="25">
        <f t="shared" si="63"/>
        <v>4.3212296781073603</v>
      </c>
      <c r="CG57" s="25">
        <f t="shared" si="64"/>
        <v>18.62598937932043</v>
      </c>
      <c r="CH57" s="25">
        <v>56.283630688683047</v>
      </c>
      <c r="CI57" s="25">
        <f t="shared" si="65"/>
        <v>5.0646657688007783</v>
      </c>
      <c r="CJ57" s="25">
        <f t="shared" si="66"/>
        <v>21.830455182101826</v>
      </c>
      <c r="CK57" s="26">
        <v>0.48</v>
      </c>
      <c r="CL57" s="26">
        <v>0.11135993881040224</v>
      </c>
      <c r="CM57" s="26">
        <v>0.32520993431116713</v>
      </c>
      <c r="CN57" s="25">
        <v>875.71999999999991</v>
      </c>
      <c r="CO57" s="25">
        <f t="shared" si="67"/>
        <v>78.801403761360561</v>
      </c>
      <c r="CP57" s="25">
        <f t="shared" si="68"/>
        <v>339.66121193944474</v>
      </c>
      <c r="CQ57" s="26">
        <v>0.42019624035211511</v>
      </c>
      <c r="CR57" s="25">
        <f t="shared" si="69"/>
        <v>33.421616794738128</v>
      </c>
    </row>
    <row r="58" spans="1:96" x14ac:dyDescent="0.2">
      <c r="A58" s="18" t="s">
        <v>126</v>
      </c>
      <c r="B58" s="18" t="s">
        <v>127</v>
      </c>
      <c r="C58" s="18" t="s">
        <v>294</v>
      </c>
      <c r="D58" s="18" t="s">
        <v>344</v>
      </c>
      <c r="E58" s="18" t="s">
        <v>321</v>
      </c>
      <c r="G58" s="18" t="str">
        <f t="shared" si="72"/>
        <v>MIC</v>
      </c>
      <c r="H58" s="18" t="s">
        <v>353</v>
      </c>
      <c r="I58" s="18" t="s">
        <v>353</v>
      </c>
      <c r="J58" s="18" t="s">
        <v>353</v>
      </c>
      <c r="K58" s="18" t="s">
        <v>353</v>
      </c>
      <c r="L58" s="18" t="s">
        <v>353</v>
      </c>
      <c r="N58" s="19"/>
      <c r="U58" s="18" t="b">
        <f t="shared" ref="U58:U70" si="74">IF(AND(T58=FALSE,OR(C58="LIC",C58="LMIC",C58="UMIC")),TRUE,FALSE)</f>
        <v>1</v>
      </c>
      <c r="W58" s="18" t="s">
        <v>353</v>
      </c>
      <c r="X58" s="19" t="str">
        <f t="shared" si="48"/>
        <v/>
      </c>
      <c r="Y58" s="18" t="str">
        <f t="shared" si="49"/>
        <v/>
      </c>
      <c r="Z58" s="18" t="str">
        <f t="shared" si="50"/>
        <v/>
      </c>
      <c r="AA58" s="18" t="str">
        <f t="shared" si="51"/>
        <v/>
      </c>
      <c r="AB58" s="18" t="b">
        <f t="shared" ref="AB58:AB64" si="75">IF(AND(S58="",OR(C58="LIC",C58="LMIC",C58="UMIC")),TRUE,FALSE)</f>
        <v>1</v>
      </c>
      <c r="AC58" s="18" t="b">
        <f t="shared" si="73"/>
        <v>1</v>
      </c>
      <c r="AD58" s="18" t="b">
        <f t="shared" ref="AD58:AD70" si="76">IF(AND(AC58=TRUE,T58=FALSE),TRUE,FALSE)</f>
        <v>1</v>
      </c>
      <c r="AE58" s="18" t="b">
        <f t="shared" ref="AE58:AE64" si="77">IF(AND(AC58=TRUE,S58=""),TRUE,FALSE)</f>
        <v>1</v>
      </c>
      <c r="AJ58" s="18" t="b">
        <f t="shared" ref="AJ58:AJ70" si="78">IF(AND(OR(C58="LIC",C58="LMIC",C58="UMIC"),F58=""),TRUE,FALSE)</f>
        <v>1</v>
      </c>
      <c r="AK58" s="18" t="s">
        <v>353</v>
      </c>
      <c r="AL58" s="20">
        <v>266.79500000000002</v>
      </c>
      <c r="AM58" s="21">
        <v>295.59521875000002</v>
      </c>
      <c r="AN58" s="21">
        <v>3540</v>
      </c>
      <c r="AO58" s="22">
        <v>9.7873001098632811E-2</v>
      </c>
      <c r="AP58" s="23">
        <v>1.630000025033951E-3</v>
      </c>
      <c r="AQ58" s="21">
        <v>26.112027328109743</v>
      </c>
      <c r="AR58" s="21">
        <v>0.43487585667893297</v>
      </c>
      <c r="AS58" s="24">
        <v>0.48182022094726562</v>
      </c>
      <c r="AT58" s="22">
        <v>0.12970000000000001</v>
      </c>
      <c r="AU58" s="21">
        <v>459.13800000000003</v>
      </c>
      <c r="AV58" s="21">
        <f t="shared" si="52"/>
        <v>4691.1609416911379</v>
      </c>
      <c r="AW58" s="22">
        <v>0.17666957241178666</v>
      </c>
      <c r="AX58" s="21">
        <v>625.41028633772476</v>
      </c>
      <c r="AY58" s="21">
        <f t="shared" si="53"/>
        <v>6390.018486379704</v>
      </c>
      <c r="AZ58" s="21">
        <f t="shared" si="54"/>
        <v>122495.72271000002</v>
      </c>
      <c r="BA58" s="21">
        <f t="shared" si="55"/>
        <v>166856.33734347328</v>
      </c>
      <c r="BB58" s="21">
        <f t="shared" si="56"/>
        <v>44360.614633473269</v>
      </c>
      <c r="BC58" s="21">
        <v>1850.9269999999999</v>
      </c>
      <c r="BD58" s="21">
        <v>1995.8866666666665</v>
      </c>
      <c r="BE58" s="21">
        <f t="shared" si="57"/>
        <v>7.4809747808866973</v>
      </c>
      <c r="BF58" s="21">
        <f t="shared" si="58"/>
        <v>76.435530707264675</v>
      </c>
      <c r="BG58" s="21">
        <v>2366.0827843755842</v>
      </c>
      <c r="BH58" s="21">
        <v>38.330000000000005</v>
      </c>
      <c r="BI58" s="20">
        <v>141.6</v>
      </c>
      <c r="BJ58" s="20">
        <v>110.9217743960719</v>
      </c>
      <c r="BK58" s="20">
        <v>10.814031444397875</v>
      </c>
      <c r="BL58" s="25">
        <f t="shared" si="36"/>
        <v>263.33580584046979</v>
      </c>
      <c r="BM58" s="25">
        <f t="shared" si="37"/>
        <v>37778.171999999999</v>
      </c>
      <c r="BN58" s="25">
        <f t="shared" si="38"/>
        <v>29593.374800000005</v>
      </c>
      <c r="BO58" s="25">
        <f t="shared" si="39"/>
        <v>2885.1295192081311</v>
      </c>
      <c r="BP58" s="25">
        <f t="shared" si="40"/>
        <v>70256.676319208142</v>
      </c>
      <c r="BQ58" s="25">
        <v>-49.369337328392589</v>
      </c>
      <c r="BR58" s="25">
        <v>3.8123215702443192</v>
      </c>
      <c r="BS58" s="26">
        <v>-7.7220432287468263E-2</v>
      </c>
      <c r="BT58" s="25">
        <v>27.633895900800002</v>
      </c>
      <c r="BU58" s="25">
        <v>178863059</v>
      </c>
      <c r="BV58" s="25">
        <v>1827.5015274104896</v>
      </c>
      <c r="BW58" s="20">
        <f t="shared" si="41"/>
        <v>0</v>
      </c>
      <c r="BX58" s="25">
        <v>0</v>
      </c>
      <c r="BY58" s="25">
        <v>223.83509195865216</v>
      </c>
      <c r="BZ58" s="25">
        <f t="shared" si="59"/>
        <v>0.83897783676100435</v>
      </c>
      <c r="CA58" s="25">
        <f t="shared" si="60"/>
        <v>8.5721069890920507</v>
      </c>
      <c r="CB58" s="25">
        <v>180.29611692844674</v>
      </c>
      <c r="CC58" s="25">
        <f t="shared" si="61"/>
        <v>0.67578521684606807</v>
      </c>
      <c r="CD58" s="25">
        <f t="shared" si="62"/>
        <v>6.9047153889256609</v>
      </c>
      <c r="CE58" s="25">
        <v>27.9545764532152</v>
      </c>
      <c r="CF58" s="25">
        <f t="shared" si="63"/>
        <v>0.10477923669189902</v>
      </c>
      <c r="CG58" s="25">
        <f t="shared" si="64"/>
        <v>1.0705632351694863</v>
      </c>
      <c r="CH58" s="25">
        <v>41.515410793395091</v>
      </c>
      <c r="CI58" s="25">
        <f t="shared" si="65"/>
        <v>0.15560790417134912</v>
      </c>
      <c r="CJ58" s="25">
        <f t="shared" si="66"/>
        <v>1.5898961146039978</v>
      </c>
      <c r="CK58" s="26">
        <v>0.41</v>
      </c>
      <c r="CL58" s="26">
        <v>9.2177439607189035E-2</v>
      </c>
      <c r="CM58" s="26">
        <v>0.26957263441968549</v>
      </c>
      <c r="CN58" s="25">
        <v>419.13619999999997</v>
      </c>
      <c r="CO58" s="25">
        <f t="shared" si="67"/>
        <v>1.5710047039862065</v>
      </c>
      <c r="CP58" s="25">
        <f t="shared" si="68"/>
        <v>16.051461448525583</v>
      </c>
      <c r="CQ58" s="26">
        <v>1.1874767359145257</v>
      </c>
      <c r="CR58" s="25">
        <f t="shared" si="69"/>
        <v>1.6703709577784216</v>
      </c>
    </row>
    <row r="59" spans="1:96" x14ac:dyDescent="0.2">
      <c r="A59" s="18" t="s">
        <v>124</v>
      </c>
      <c r="B59" s="18" t="s">
        <v>125</v>
      </c>
      <c r="C59" s="18" t="s">
        <v>294</v>
      </c>
      <c r="D59" s="18" t="s">
        <v>343</v>
      </c>
      <c r="E59" s="18" t="s">
        <v>321</v>
      </c>
      <c r="G59" s="18" t="str">
        <f t="shared" si="72"/>
        <v>MIC</v>
      </c>
      <c r="H59" s="18" t="s">
        <v>353</v>
      </c>
      <c r="I59" s="18" t="s">
        <v>353</v>
      </c>
      <c r="J59" s="18" t="s">
        <v>353</v>
      </c>
      <c r="K59" s="18" t="s">
        <v>353</v>
      </c>
      <c r="L59" s="18" t="s">
        <v>353</v>
      </c>
      <c r="N59" s="19"/>
      <c r="U59" s="18" t="b">
        <f t="shared" si="74"/>
        <v>1</v>
      </c>
      <c r="W59" s="18" t="b">
        <v>1</v>
      </c>
      <c r="X59" s="19" t="str">
        <f t="shared" si="48"/>
        <v/>
      </c>
      <c r="Y59" s="18" t="b">
        <f t="shared" si="49"/>
        <v>1</v>
      </c>
      <c r="Z59" s="18" t="str">
        <f t="shared" si="50"/>
        <v/>
      </c>
      <c r="AA59" s="18" t="b">
        <f t="shared" si="51"/>
        <v>1</v>
      </c>
      <c r="AB59" s="18" t="b">
        <f t="shared" si="75"/>
        <v>1</v>
      </c>
      <c r="AC59" s="18" t="b">
        <f t="shared" si="73"/>
        <v>1</v>
      </c>
      <c r="AD59" s="18" t="b">
        <f t="shared" si="76"/>
        <v>1</v>
      </c>
      <c r="AE59" s="18" t="b">
        <f t="shared" si="77"/>
        <v>1</v>
      </c>
      <c r="AH59" s="18" t="b">
        <f>IF(AND(W59=TRUE,T59=FALSE),TRUE,FALSE)</f>
        <v>1</v>
      </c>
      <c r="AI59" s="18" t="b">
        <f>IF(AND(W59=TRUE,S59=""),TRUE,FALSE)</f>
        <v>1</v>
      </c>
      <c r="AJ59" s="18" t="b">
        <f t="shared" si="78"/>
        <v>1</v>
      </c>
      <c r="AK59" s="18" t="s">
        <v>353</v>
      </c>
      <c r="AL59" s="20">
        <v>1354.0519999999999</v>
      </c>
      <c r="AM59" s="21">
        <v>1512.98525</v>
      </c>
      <c r="AN59" s="21">
        <v>1820</v>
      </c>
      <c r="AO59" s="22">
        <v>0.16416000366210942</v>
      </c>
      <c r="AP59" s="23">
        <v>9.4450002908706664E-3</v>
      </c>
      <c r="AQ59" s="21">
        <v>222.28118127868657</v>
      </c>
      <c r="AR59" s="21">
        <v>12.789021533854006</v>
      </c>
      <c r="AS59" s="24">
        <v>14.290146484375001</v>
      </c>
      <c r="AT59" s="22">
        <v>0.19600000000000001</v>
      </c>
      <c r="AU59" s="21">
        <v>356.72</v>
      </c>
      <c r="AV59" s="21">
        <f t="shared" si="52"/>
        <v>2173.00190084204</v>
      </c>
      <c r="AW59" s="22">
        <v>0.25921994509432567</v>
      </c>
      <c r="AX59" s="21">
        <v>471.78030007167268</v>
      </c>
      <c r="AY59" s="21">
        <f t="shared" si="53"/>
        <v>2873.9052725823412</v>
      </c>
      <c r="AZ59" s="21">
        <f t="shared" si="54"/>
        <v>483017.42943999998</v>
      </c>
      <c r="BA59" s="21">
        <f t="shared" si="55"/>
        <v>638815.05887264851</v>
      </c>
      <c r="BB59" s="21">
        <f t="shared" si="56"/>
        <v>155797.62943264857</v>
      </c>
      <c r="BC59" s="21">
        <v>4538.9023333333344</v>
      </c>
      <c r="BD59" s="21">
        <v>4124.41</v>
      </c>
      <c r="BE59" s="21">
        <f t="shared" si="57"/>
        <v>3.0459760777281817</v>
      </c>
      <c r="BF59" s="21">
        <f t="shared" si="58"/>
        <v>18.55492208685445</v>
      </c>
      <c r="BG59" s="21">
        <v>142.79071867888365</v>
      </c>
      <c r="BH59" s="21">
        <v>92.00333333333333</v>
      </c>
      <c r="BI59" s="20">
        <v>72.8</v>
      </c>
      <c r="BJ59" s="20">
        <v>110.89668116881774</v>
      </c>
      <c r="BK59" s="20">
        <v>12.052842847744222</v>
      </c>
      <c r="BL59" s="25">
        <f t="shared" si="36"/>
        <v>195.74952401656196</v>
      </c>
      <c r="BM59" s="25">
        <f t="shared" si="37"/>
        <v>98574.985599999985</v>
      </c>
      <c r="BN59" s="25">
        <f t="shared" si="38"/>
        <v>150159.87292999998</v>
      </c>
      <c r="BO59" s="25">
        <f t="shared" si="39"/>
        <v>16320.175963673757</v>
      </c>
      <c r="BP59" s="25">
        <f t="shared" si="40"/>
        <v>265055.03449367371</v>
      </c>
      <c r="BQ59" s="25">
        <v>-40.140626019274379</v>
      </c>
      <c r="BR59" s="25">
        <v>1.5569613771603059</v>
      </c>
      <c r="BS59" s="26">
        <v>-3.878767053639616E-2</v>
      </c>
      <c r="BT59" s="25">
        <v>25.491643357950004</v>
      </c>
      <c r="BU59" s="25">
        <v>358051611</v>
      </c>
      <c r="BV59" s="25">
        <v>2181.1135661094263</v>
      </c>
      <c r="BW59" s="20">
        <f t="shared" si="41"/>
        <v>0</v>
      </c>
      <c r="BX59" s="25">
        <v>0</v>
      </c>
      <c r="BY59" s="25">
        <v>643.00062692978929</v>
      </c>
      <c r="BZ59" s="25">
        <f t="shared" si="59"/>
        <v>0.47487144284694333</v>
      </c>
      <c r="CA59" s="25">
        <f t="shared" si="60"/>
        <v>2.8927353329278143</v>
      </c>
      <c r="CB59" s="25">
        <v>563.49801516982143</v>
      </c>
      <c r="CC59" s="25">
        <f t="shared" si="61"/>
        <v>0.41615685008391218</v>
      </c>
      <c r="CD59" s="25">
        <f t="shared" si="62"/>
        <v>2.5350684746601733</v>
      </c>
      <c r="CE59" s="25">
        <v>1.6966042421801586</v>
      </c>
      <c r="CF59" s="25">
        <f t="shared" si="63"/>
        <v>1.2529830775924106E-3</v>
      </c>
      <c r="CG59" s="25">
        <f t="shared" si="64"/>
        <v>7.6326940158421659E-3</v>
      </c>
      <c r="CH59" s="25">
        <v>68.881354208618617</v>
      </c>
      <c r="CI59" s="25">
        <f t="shared" si="65"/>
        <v>5.0870538360874337E-2</v>
      </c>
      <c r="CJ59" s="25">
        <f t="shared" si="66"/>
        <v>0.30988387686431329</v>
      </c>
      <c r="CK59" s="26">
        <v>0.46</v>
      </c>
      <c r="CL59" s="26">
        <v>8.9668116881774118E-2</v>
      </c>
      <c r="CM59" s="26">
        <v>0.27705352674786493</v>
      </c>
      <c r="CN59" s="25">
        <v>866.12609999999995</v>
      </c>
      <c r="CO59" s="25">
        <f t="shared" si="67"/>
        <v>0.63965497632291823</v>
      </c>
      <c r="CP59" s="25">
        <f t="shared" si="68"/>
        <v>3.8965336382394353</v>
      </c>
      <c r="CQ59" s="26">
        <v>1.2050611679437759</v>
      </c>
      <c r="CR59" s="25">
        <f t="shared" si="69"/>
        <v>0.9418988312917298</v>
      </c>
    </row>
    <row r="60" spans="1:96" x14ac:dyDescent="0.2">
      <c r="A60" s="18" t="s">
        <v>309</v>
      </c>
      <c r="B60" s="18" t="s">
        <v>128</v>
      </c>
      <c r="C60" s="18" t="s">
        <v>293</v>
      </c>
      <c r="D60" s="18" t="s">
        <v>293</v>
      </c>
      <c r="E60" s="18" t="s">
        <v>353</v>
      </c>
      <c r="G60" s="18" t="str">
        <f t="shared" si="72"/>
        <v>MIC</v>
      </c>
      <c r="H60" s="18" t="s">
        <v>353</v>
      </c>
      <c r="I60" s="18" t="s">
        <v>353</v>
      </c>
      <c r="J60" s="18" t="s">
        <v>353</v>
      </c>
      <c r="K60" s="18" t="s">
        <v>353</v>
      </c>
      <c r="L60" s="18" t="s">
        <v>353</v>
      </c>
      <c r="M60" s="18" t="b">
        <v>1</v>
      </c>
      <c r="N60" s="19"/>
      <c r="O60" s="18" t="b">
        <v>1</v>
      </c>
      <c r="P60" s="18" t="b">
        <v>1</v>
      </c>
      <c r="U60" s="18" t="b">
        <f t="shared" si="74"/>
        <v>1</v>
      </c>
      <c r="W60" s="18" t="s">
        <v>353</v>
      </c>
      <c r="X60" s="19" t="str">
        <f t="shared" si="48"/>
        <v/>
      </c>
      <c r="Y60" s="18" t="str">
        <f t="shared" si="49"/>
        <v/>
      </c>
      <c r="Z60" s="18" t="str">
        <f t="shared" si="50"/>
        <v/>
      </c>
      <c r="AA60" s="18" t="str">
        <f t="shared" si="51"/>
        <v/>
      </c>
      <c r="AB60" s="18" t="b">
        <f t="shared" si="75"/>
        <v>1</v>
      </c>
      <c r="AC60" s="18" t="b">
        <f t="shared" si="73"/>
        <v>1</v>
      </c>
      <c r="AD60" s="18" t="b">
        <f t="shared" si="76"/>
        <v>1</v>
      </c>
      <c r="AE60" s="18" t="b">
        <f t="shared" si="77"/>
        <v>1</v>
      </c>
      <c r="AJ60" s="18" t="b">
        <f t="shared" si="78"/>
        <v>1</v>
      </c>
      <c r="AK60" s="18" t="s">
        <v>353</v>
      </c>
      <c r="AL60" s="20">
        <v>82.012</v>
      </c>
      <c r="AM60" s="21">
        <v>88.863304687500005</v>
      </c>
      <c r="AN60" s="21">
        <v>5400</v>
      </c>
      <c r="AO60" s="22">
        <v>1.0000000149011611E-3</v>
      </c>
      <c r="AP60" s="23">
        <v>0</v>
      </c>
      <c r="AQ60" s="21">
        <v>8.2012001222074027E-2</v>
      </c>
      <c r="AR60" s="21">
        <v>0</v>
      </c>
      <c r="AS60" s="24">
        <v>0</v>
      </c>
      <c r="AT60" s="22">
        <v>0.16170000000000001</v>
      </c>
      <c r="AU60" s="21">
        <v>873.18000000000006</v>
      </c>
      <c r="AV60" s="21">
        <f t="shared" si="52"/>
        <v>873179.98698860442</v>
      </c>
      <c r="AW60" s="22">
        <v>0.20231120112011203</v>
      </c>
      <c r="AX60" s="21">
        <v>1092.4804860486049</v>
      </c>
      <c r="AY60" s="21">
        <f t="shared" si="53"/>
        <v>1092480.4697693775</v>
      </c>
      <c r="AZ60" s="21">
        <f t="shared" si="54"/>
        <v>71611.238160000008</v>
      </c>
      <c r="BA60" s="21">
        <f t="shared" si="55"/>
        <v>89596.509621818186</v>
      </c>
      <c r="BB60" s="21">
        <f t="shared" si="56"/>
        <v>17985.271461818185</v>
      </c>
      <c r="BC60" s="21">
        <v>42.877000000000002</v>
      </c>
      <c r="BD60" s="21">
        <v>33.306666666666665</v>
      </c>
      <c r="BE60" s="21">
        <f t="shared" si="57"/>
        <v>0.4061194296769578</v>
      </c>
      <c r="BF60" s="21">
        <f t="shared" si="58"/>
        <v>406.11942362530687</v>
      </c>
      <c r="BG60" s="21">
        <v>1241.9352452724386</v>
      </c>
      <c r="BH60" s="21">
        <v>21.213333333333335</v>
      </c>
      <c r="BI60" s="20">
        <v>216</v>
      </c>
      <c r="BJ60" s="20">
        <v>202.41627834950987</v>
      </c>
      <c r="BK60" s="20">
        <v>0</v>
      </c>
      <c r="BL60" s="25">
        <f t="shared" si="36"/>
        <v>418.41627834950987</v>
      </c>
      <c r="BM60" s="25">
        <f t="shared" si="37"/>
        <v>17714.592000000001</v>
      </c>
      <c r="BN60" s="25">
        <f t="shared" si="38"/>
        <v>16600.563820000003</v>
      </c>
      <c r="BO60" s="25">
        <f t="shared" si="39"/>
        <v>0</v>
      </c>
      <c r="BP60" s="25">
        <f t="shared" si="40"/>
        <v>34315.15582</v>
      </c>
      <c r="BQ60" s="25">
        <v>-127.82396467479259</v>
      </c>
      <c r="BR60" s="25">
        <v>0.33239038189533238</v>
      </c>
      <c r="BS60" s="26">
        <v>-2.6003760933326855E-3</v>
      </c>
      <c r="BU60" s="25">
        <v>6103000</v>
      </c>
      <c r="BW60" s="20">
        <f t="shared" si="41"/>
        <v>0</v>
      </c>
      <c r="BX60" s="25">
        <v>0</v>
      </c>
      <c r="BY60" s="25">
        <v>72.755752785608806</v>
      </c>
      <c r="BZ60" s="25">
        <f t="shared" si="59"/>
        <v>0.88713545317281384</v>
      </c>
      <c r="CA60" s="25">
        <f t="shared" si="60"/>
        <v>887.13543995346572</v>
      </c>
      <c r="CB60" s="25">
        <v>11.38431937172775</v>
      </c>
      <c r="CC60" s="25">
        <f t="shared" si="61"/>
        <v>0.13881284899438803</v>
      </c>
      <c r="CD60" s="25">
        <f t="shared" si="62"/>
        <v>138.81284692591544</v>
      </c>
      <c r="CE60" s="25">
        <v>0.21627198281648544</v>
      </c>
      <c r="CF60" s="25">
        <f t="shared" si="63"/>
        <v>2.6370772913291399E-3</v>
      </c>
      <c r="CG60" s="25">
        <f t="shared" si="64"/>
        <v>2.637077252033627</v>
      </c>
      <c r="CH60" s="25">
        <v>2.8213391059202575</v>
      </c>
      <c r="CI60" s="25">
        <f t="shared" si="65"/>
        <v>3.440154009072157E-2</v>
      </c>
      <c r="CJ60" s="25">
        <f t="shared" si="66"/>
        <v>34.401539578098692</v>
      </c>
      <c r="CK60" s="26"/>
      <c r="CL60" s="26">
        <v>8.4127834950982791E-2</v>
      </c>
      <c r="CM60" s="26">
        <v>0.22868060771594401</v>
      </c>
      <c r="CN60" s="25">
        <v>6.9943999999999997</v>
      </c>
      <c r="CO60" s="25">
        <f t="shared" si="67"/>
        <v>8.5285080232161137E-2</v>
      </c>
      <c r="CP60" s="25">
        <f t="shared" si="68"/>
        <v>85.28507896131444</v>
      </c>
      <c r="CQ60" s="26">
        <v>1.3054947220959201</v>
      </c>
      <c r="CR60" s="25">
        <f t="shared" si="69"/>
        <v>1.0603498422579234</v>
      </c>
    </row>
    <row r="61" spans="1:96" x14ac:dyDescent="0.2">
      <c r="A61" s="18" t="s">
        <v>129</v>
      </c>
      <c r="B61" s="18" t="s">
        <v>130</v>
      </c>
      <c r="C61" s="18" t="s">
        <v>293</v>
      </c>
      <c r="D61" s="18" t="s">
        <v>293</v>
      </c>
      <c r="E61" s="18" t="s">
        <v>353</v>
      </c>
      <c r="G61" s="18" t="str">
        <f t="shared" si="72"/>
        <v>MIC</v>
      </c>
      <c r="H61" s="18" t="s">
        <v>353</v>
      </c>
      <c r="I61" s="18" t="b">
        <v>1</v>
      </c>
      <c r="J61" s="18" t="s">
        <v>353</v>
      </c>
      <c r="K61" s="18" t="s">
        <v>353</v>
      </c>
      <c r="L61" s="18" t="s">
        <v>353</v>
      </c>
      <c r="M61" s="18" t="b">
        <v>1</v>
      </c>
      <c r="N61" s="19" t="b">
        <v>1</v>
      </c>
      <c r="O61" s="18" t="b">
        <v>1</v>
      </c>
      <c r="P61" s="18" t="b">
        <v>1</v>
      </c>
      <c r="U61" s="18" t="b">
        <f t="shared" si="74"/>
        <v>1</v>
      </c>
      <c r="W61" s="18" t="s">
        <v>353</v>
      </c>
      <c r="X61" s="19" t="str">
        <f t="shared" si="48"/>
        <v/>
      </c>
      <c r="Y61" s="18" t="str">
        <f t="shared" si="49"/>
        <v/>
      </c>
      <c r="Z61" s="18" t="str">
        <f t="shared" si="50"/>
        <v/>
      </c>
      <c r="AA61" s="18" t="str">
        <f t="shared" si="51"/>
        <v/>
      </c>
      <c r="AB61" s="18" t="b">
        <f t="shared" si="75"/>
        <v>1</v>
      </c>
      <c r="AC61" s="18" t="b">
        <f t="shared" si="73"/>
        <v>1</v>
      </c>
      <c r="AD61" s="18" t="b">
        <f t="shared" si="76"/>
        <v>1</v>
      </c>
      <c r="AE61" s="18" t="b">
        <f t="shared" si="77"/>
        <v>1</v>
      </c>
      <c r="AJ61" s="18" t="b">
        <f t="shared" si="78"/>
        <v>1</v>
      </c>
      <c r="AK61" s="18" t="s">
        <v>353</v>
      </c>
      <c r="AL61" s="20">
        <v>39.340000000000003</v>
      </c>
      <c r="AM61" s="21">
        <v>53.297664062499997</v>
      </c>
      <c r="AN61" s="21">
        <v>4770</v>
      </c>
      <c r="AO61" s="22">
        <v>0.02</v>
      </c>
      <c r="AP61" s="23">
        <v>6.0000002384185793E-3</v>
      </c>
      <c r="AQ61" s="21">
        <v>0.78680000000000005</v>
      </c>
      <c r="AR61" s="21">
        <v>0.23604000937938693</v>
      </c>
      <c r="AS61" s="24">
        <v>0.31978601074218749</v>
      </c>
      <c r="AT61" s="22">
        <v>0.27400000000000002</v>
      </c>
      <c r="AU61" s="21">
        <v>1306.98</v>
      </c>
      <c r="AV61" s="21">
        <f t="shared" si="52"/>
        <v>65349</v>
      </c>
      <c r="AW61" s="22">
        <v>0.27961410365960609</v>
      </c>
      <c r="AX61" s="21">
        <v>1333.759274456321</v>
      </c>
      <c r="AY61" s="21">
        <f t="shared" si="53"/>
        <v>66687.963722816043</v>
      </c>
      <c r="AZ61" s="21">
        <f t="shared" si="54"/>
        <v>51416.593200000003</v>
      </c>
      <c r="BA61" s="21">
        <f t="shared" si="55"/>
        <v>52470.08985711167</v>
      </c>
      <c r="BB61" s="21">
        <f t="shared" si="56"/>
        <v>1053.496657111667</v>
      </c>
      <c r="BC61" s="21">
        <v>753.62966666666671</v>
      </c>
      <c r="BD61" s="21">
        <v>655.98333333333335</v>
      </c>
      <c r="BE61" s="21">
        <f t="shared" si="57"/>
        <v>16.674716149805118</v>
      </c>
      <c r="BF61" s="21">
        <f t="shared" si="58"/>
        <v>833.73580749025587</v>
      </c>
      <c r="BG61" s="21">
        <v>1126.7158864036342</v>
      </c>
      <c r="BH61" s="21">
        <v>877.38666666666666</v>
      </c>
      <c r="BI61" s="20">
        <v>190.8</v>
      </c>
      <c r="BJ61" s="20">
        <v>138.64922038637522</v>
      </c>
      <c r="BK61" s="20">
        <v>19.94587043077723</v>
      </c>
      <c r="BL61" s="25">
        <f t="shared" si="36"/>
        <v>349.39509081715249</v>
      </c>
      <c r="BM61" s="25">
        <f t="shared" si="37"/>
        <v>7506.072000000001</v>
      </c>
      <c r="BN61" s="25">
        <f t="shared" si="38"/>
        <v>5454.4603300000017</v>
      </c>
      <c r="BO61" s="25">
        <f t="shared" si="39"/>
        <v>784.67054274677628</v>
      </c>
      <c r="BP61" s="25">
        <f t="shared" si="40"/>
        <v>13745.202872746779</v>
      </c>
      <c r="BQ61" s="25">
        <v>-317.48454641100801</v>
      </c>
      <c r="BR61" s="25">
        <v>19.488688357905438</v>
      </c>
      <c r="BS61" s="26">
        <v>-6.1384683375032188E-2</v>
      </c>
      <c r="BT61" s="25">
        <v>170.58445390560001</v>
      </c>
      <c r="BU61" s="25">
        <v>1432520</v>
      </c>
      <c r="BV61" s="25">
        <v>71.626000000000005</v>
      </c>
      <c r="BW61" s="20">
        <f t="shared" si="41"/>
        <v>0</v>
      </c>
      <c r="BX61" s="25">
        <v>0</v>
      </c>
      <c r="BY61" s="25">
        <v>47.325100349040135</v>
      </c>
      <c r="BZ61" s="25">
        <f t="shared" si="59"/>
        <v>1.2029766230055956</v>
      </c>
      <c r="CA61" s="25">
        <f t="shared" si="60"/>
        <v>60.148831150279776</v>
      </c>
      <c r="CB61" s="25">
        <v>25.32084575110753</v>
      </c>
      <c r="CC61" s="25">
        <f t="shared" si="61"/>
        <v>0.64364122397324675</v>
      </c>
      <c r="CD61" s="25">
        <f t="shared" si="62"/>
        <v>32.182061198662339</v>
      </c>
      <c r="CE61" s="25">
        <v>30.152458048060144</v>
      </c>
      <c r="CF61" s="25">
        <f t="shared" si="63"/>
        <v>0.76645800833909861</v>
      </c>
      <c r="CG61" s="25">
        <f t="shared" si="64"/>
        <v>38.32290041695493</v>
      </c>
      <c r="CH61" s="25">
        <v>115.87716841186737</v>
      </c>
      <c r="CI61" s="25">
        <f t="shared" si="65"/>
        <v>2.9455304629351136</v>
      </c>
      <c r="CJ61" s="25">
        <f t="shared" si="66"/>
        <v>147.27652314675566</v>
      </c>
      <c r="CK61" s="26"/>
      <c r="CL61" s="26">
        <v>0.14242203863751907</v>
      </c>
      <c r="CM61" s="26">
        <v>0.37328469750889676</v>
      </c>
      <c r="CN61" s="25">
        <v>137.75649999999999</v>
      </c>
      <c r="CO61" s="25">
        <f t="shared" si="67"/>
        <v>3.501690391459074</v>
      </c>
      <c r="CP61" s="25">
        <f t="shared" si="68"/>
        <v>175.0845195729537</v>
      </c>
      <c r="CQ61" s="26">
        <v>1.9086691678136827</v>
      </c>
      <c r="CR61" s="25">
        <f t="shared" si="69"/>
        <v>4.7921483099139559</v>
      </c>
    </row>
    <row r="62" spans="1:96" x14ac:dyDescent="0.2">
      <c r="A62" s="18" t="s">
        <v>131</v>
      </c>
      <c r="B62" s="18" t="s">
        <v>132</v>
      </c>
      <c r="C62" s="18" t="s">
        <v>293</v>
      </c>
      <c r="D62" s="18" t="s">
        <v>293</v>
      </c>
      <c r="E62" s="18" t="s">
        <v>353</v>
      </c>
      <c r="G62" s="18" t="str">
        <f t="shared" si="72"/>
        <v>MIC</v>
      </c>
      <c r="H62" s="18" t="s">
        <v>353</v>
      </c>
      <c r="I62" s="18" t="s">
        <v>353</v>
      </c>
      <c r="J62" s="18" t="s">
        <v>353</v>
      </c>
      <c r="K62" s="18" t="s">
        <v>353</v>
      </c>
      <c r="L62" s="18" t="s">
        <v>353</v>
      </c>
      <c r="N62" s="19"/>
      <c r="U62" s="18" t="b">
        <f t="shared" si="74"/>
        <v>1</v>
      </c>
      <c r="W62" s="18" t="b">
        <v>1</v>
      </c>
      <c r="X62" s="19" t="str">
        <f t="shared" si="48"/>
        <v/>
      </c>
      <c r="Y62" s="18" t="b">
        <f t="shared" si="49"/>
        <v>1</v>
      </c>
      <c r="Z62" s="18" t="str">
        <f t="shared" si="50"/>
        <v/>
      </c>
      <c r="AA62" s="18" t="b">
        <f t="shared" si="51"/>
        <v>1</v>
      </c>
      <c r="AB62" s="18" t="b">
        <f t="shared" si="75"/>
        <v>1</v>
      </c>
      <c r="AC62" s="18" t="b">
        <f t="shared" si="73"/>
        <v>1</v>
      </c>
      <c r="AD62" s="18" t="b">
        <f t="shared" si="76"/>
        <v>1</v>
      </c>
      <c r="AE62" s="18" t="b">
        <f t="shared" si="77"/>
        <v>1</v>
      </c>
      <c r="AH62" s="18" t="b">
        <f>IF(AND(W62=TRUE,T62=FALSE),TRUE,FALSE)</f>
        <v>1</v>
      </c>
      <c r="AI62" s="18" t="b">
        <f>IF(AND(W62=TRUE,S62=""),TRUE,FALSE)</f>
        <v>1</v>
      </c>
      <c r="AJ62" s="18" t="b">
        <f t="shared" si="78"/>
        <v>1</v>
      </c>
      <c r="AK62" s="18" t="s">
        <v>353</v>
      </c>
      <c r="AL62" s="20">
        <v>2.899</v>
      </c>
      <c r="AM62" s="21">
        <v>2.9326289062500002</v>
      </c>
      <c r="AN62" s="21">
        <v>4750</v>
      </c>
      <c r="AO62" s="22">
        <v>2.0999999046325678E-2</v>
      </c>
      <c r="AP62" s="23">
        <v>2.7999999523162841E-2</v>
      </c>
      <c r="AQ62" s="21">
        <v>6.0878997235298139E-2</v>
      </c>
      <c r="AR62" s="21">
        <v>8.117199861764908E-2</v>
      </c>
      <c r="AS62" s="24">
        <v>8.2113609313964844E-2</v>
      </c>
      <c r="AT62" s="22">
        <v>0.27700000000000002</v>
      </c>
      <c r="AU62" s="21">
        <v>1315.7500000000002</v>
      </c>
      <c r="AV62" s="21">
        <f t="shared" si="52"/>
        <v>62654.764750106689</v>
      </c>
      <c r="AW62" s="22">
        <v>0.27700000000000002</v>
      </c>
      <c r="AX62" s="21">
        <v>1315.7500000000002</v>
      </c>
      <c r="AY62" s="21">
        <f t="shared" si="53"/>
        <v>62654.764750106689</v>
      </c>
      <c r="AZ62" s="21">
        <f t="shared" si="54"/>
        <v>3814.3592500000009</v>
      </c>
      <c r="BA62" s="21">
        <f t="shared" si="55"/>
        <v>3814.35925</v>
      </c>
      <c r="BB62" s="21">
        <f t="shared" si="56"/>
        <v>0</v>
      </c>
      <c r="BC62" s="21">
        <v>103.46900000000001</v>
      </c>
      <c r="BD62" s="21">
        <v>68.593333333333334</v>
      </c>
      <c r="BE62" s="21">
        <f t="shared" si="57"/>
        <v>23.661032539956306</v>
      </c>
      <c r="BF62" s="21">
        <f t="shared" si="58"/>
        <v>1126.7158864036342</v>
      </c>
      <c r="BG62" s="21">
        <v>1492.9542149340555</v>
      </c>
      <c r="BH62" s="21">
        <v>1.0366666666666668</v>
      </c>
      <c r="BI62" s="20">
        <v>190</v>
      </c>
      <c r="BJ62" s="20">
        <v>132.01262849258367</v>
      </c>
      <c r="BK62" s="20">
        <v>35.567921505923195</v>
      </c>
      <c r="BL62" s="25">
        <f t="shared" ref="BL62:BL88" si="79">BI62+BJ62+BK62</f>
        <v>357.58054999850685</v>
      </c>
      <c r="BM62" s="25">
        <f t="shared" ref="BM62:BM88" si="80">BI62*$AL62</f>
        <v>550.81000000000006</v>
      </c>
      <c r="BN62" s="25">
        <f t="shared" ref="BN62:BN88" si="81">BJ62*$AL62</f>
        <v>382.70461000000006</v>
      </c>
      <c r="BO62" s="25">
        <f t="shared" ref="BO62:BO88" si="82">BK62*$AL62</f>
        <v>103.11140444567134</v>
      </c>
      <c r="BP62" s="25">
        <f t="shared" ref="BP62:BP88" si="83">BM62+BN62+BO62</f>
        <v>1036.6260144456714</v>
      </c>
      <c r="BQ62" s="25">
        <v>-300.29445000149326</v>
      </c>
      <c r="BR62" s="25">
        <v>12.009313556398757</v>
      </c>
      <c r="BS62" s="26">
        <v>-3.9991793242729057E-2</v>
      </c>
      <c r="BW62" s="20">
        <f t="shared" ref="BW62:BW88" si="84">IF(BQ62&gt;0,BQ62*AL62,0)</f>
        <v>0</v>
      </c>
      <c r="BX62" s="25">
        <v>0</v>
      </c>
      <c r="BY62" s="25">
        <v>9.1507212377500355</v>
      </c>
      <c r="BZ62" s="25">
        <f t="shared" si="59"/>
        <v>3.156509568040716</v>
      </c>
      <c r="CA62" s="25">
        <f t="shared" si="60"/>
        <v>150.30998625654715</v>
      </c>
      <c r="CB62" s="25">
        <v>10.007831252517116</v>
      </c>
      <c r="CC62" s="25">
        <f t="shared" si="61"/>
        <v>3.4521666962804813</v>
      </c>
      <c r="CD62" s="25">
        <f t="shared" si="62"/>
        <v>164.38889776447391</v>
      </c>
      <c r="CE62" s="25">
        <v>7.7226459927507056</v>
      </c>
      <c r="CF62" s="25">
        <f t="shared" si="63"/>
        <v>2.6638999630047278</v>
      </c>
      <c r="CG62" s="25">
        <f t="shared" si="64"/>
        <v>126.85238495145667</v>
      </c>
      <c r="CH62" s="25">
        <v>3.0314085783326621</v>
      </c>
      <c r="CI62" s="25">
        <f t="shared" si="65"/>
        <v>1.0456738800733569</v>
      </c>
      <c r="CJ62" s="25">
        <f t="shared" si="66"/>
        <v>49.793996550505376</v>
      </c>
      <c r="CK62" s="26"/>
      <c r="CL62" s="26">
        <v>7.1262849258364958E-2</v>
      </c>
      <c r="CM62" s="26">
        <v>0.23234908589168676</v>
      </c>
      <c r="CN62" s="25">
        <v>14.4046</v>
      </c>
      <c r="CO62" s="25">
        <f t="shared" si="67"/>
        <v>4.9688168333908243</v>
      </c>
      <c r="CP62" s="25">
        <f t="shared" si="68"/>
        <v>236.61033614476315</v>
      </c>
      <c r="CQ62" s="26">
        <v>1.8397952573280258</v>
      </c>
      <c r="CR62" s="25">
        <f t="shared" si="69"/>
        <v>7.6543501443945541</v>
      </c>
    </row>
    <row r="63" spans="1:96" x14ac:dyDescent="0.2">
      <c r="A63" s="18" t="s">
        <v>133</v>
      </c>
      <c r="B63" s="18" t="s">
        <v>134</v>
      </c>
      <c r="C63" s="18" t="s">
        <v>293</v>
      </c>
      <c r="D63" s="18" t="s">
        <v>293</v>
      </c>
      <c r="E63" s="18" t="s">
        <v>353</v>
      </c>
      <c r="G63" s="18" t="str">
        <f t="shared" si="72"/>
        <v>MIC</v>
      </c>
      <c r="H63" s="18" t="s">
        <v>353</v>
      </c>
      <c r="I63" s="18" t="s">
        <v>353</v>
      </c>
      <c r="J63" s="18" t="s">
        <v>353</v>
      </c>
      <c r="K63" s="18" t="s">
        <v>353</v>
      </c>
      <c r="L63" s="18" t="s">
        <v>353</v>
      </c>
      <c r="N63" s="19"/>
      <c r="P63" s="18" t="b">
        <v>1</v>
      </c>
      <c r="U63" s="18" t="b">
        <f t="shared" si="74"/>
        <v>1</v>
      </c>
      <c r="W63" s="18" t="s">
        <v>353</v>
      </c>
      <c r="X63" s="19" t="str">
        <f t="shared" si="48"/>
        <v/>
      </c>
      <c r="Y63" s="18" t="str">
        <f t="shared" si="49"/>
        <v/>
      </c>
      <c r="Z63" s="18" t="str">
        <f t="shared" si="50"/>
        <v/>
      </c>
      <c r="AA63" s="18" t="str">
        <f t="shared" si="51"/>
        <v/>
      </c>
      <c r="AB63" s="18" t="b">
        <f t="shared" si="75"/>
        <v>1</v>
      </c>
      <c r="AC63" s="18" t="b">
        <f t="shared" si="73"/>
        <v>1</v>
      </c>
      <c r="AD63" s="18" t="b">
        <f t="shared" si="76"/>
        <v>1</v>
      </c>
      <c r="AE63" s="18" t="b">
        <f t="shared" si="77"/>
        <v>1</v>
      </c>
      <c r="AJ63" s="18" t="b">
        <f t="shared" si="78"/>
        <v>1</v>
      </c>
      <c r="AK63" s="18" t="s">
        <v>353</v>
      </c>
      <c r="AL63" s="20">
        <v>9.9039999999999999</v>
      </c>
      <c r="AM63" s="21">
        <v>11.1220634765625</v>
      </c>
      <c r="AN63" s="21">
        <v>3980</v>
      </c>
      <c r="AO63" s="22">
        <v>2.0000000298023221E-3</v>
      </c>
      <c r="AP63" s="23">
        <v>1.0000000149011611E-3</v>
      </c>
      <c r="AQ63" s="21">
        <v>1.9808000295162199E-2</v>
      </c>
      <c r="AR63" s="21">
        <v>9.9040001475810997E-3</v>
      </c>
      <c r="AS63" s="24">
        <v>1.112206363677979E-2</v>
      </c>
      <c r="AT63" s="22">
        <v>0.22189999999999999</v>
      </c>
      <c r="AU63" s="21">
        <v>883.16199999999992</v>
      </c>
      <c r="AV63" s="21">
        <f t="shared" si="52"/>
        <v>441580.99341993046</v>
      </c>
      <c r="AW63" s="22">
        <v>0.32709148936170218</v>
      </c>
      <c r="AX63" s="21">
        <v>1301.8241276595747</v>
      </c>
      <c r="AY63" s="21">
        <f t="shared" si="53"/>
        <v>650912.05413044197</v>
      </c>
      <c r="AZ63" s="21">
        <f t="shared" si="54"/>
        <v>8746.836448</v>
      </c>
      <c r="BA63" s="21">
        <f t="shared" si="55"/>
        <v>12893.266160340427</v>
      </c>
      <c r="BB63" s="21">
        <f t="shared" si="56"/>
        <v>4146.4297123404285</v>
      </c>
      <c r="BC63" s="21">
        <v>1974.1456666666666</v>
      </c>
      <c r="BD63" s="21">
        <v>1599.5633333333335</v>
      </c>
      <c r="BE63" s="21">
        <f t="shared" si="57"/>
        <v>161.50679859989231</v>
      </c>
      <c r="BF63" s="21">
        <f t="shared" si="58"/>
        <v>80753.398096626755</v>
      </c>
      <c r="BG63" s="21">
        <v>1092.3221366590651</v>
      </c>
      <c r="BH63" s="21">
        <v>645.2833333333333</v>
      </c>
      <c r="BI63" s="20">
        <v>159.20000000000002</v>
      </c>
      <c r="BJ63" s="20">
        <v>111.21356219709209</v>
      </c>
      <c r="BK63" s="20">
        <v>5.9245813809159351</v>
      </c>
      <c r="BL63" s="25">
        <f t="shared" si="79"/>
        <v>276.33814357800804</v>
      </c>
      <c r="BM63" s="25">
        <f t="shared" si="80"/>
        <v>1576.7168000000001</v>
      </c>
      <c r="BN63" s="25">
        <f t="shared" si="81"/>
        <v>1101.45912</v>
      </c>
      <c r="BO63" s="25">
        <f t="shared" si="82"/>
        <v>58.677053996591418</v>
      </c>
      <c r="BP63" s="25">
        <f t="shared" si="83"/>
        <v>2736.8529739965916</v>
      </c>
      <c r="BQ63" s="25">
        <v>-374.57392025177933</v>
      </c>
      <c r="BR63" s="25">
        <v>113.33030425417341</v>
      </c>
      <c r="BS63" s="26">
        <v>-0.30255791481156935</v>
      </c>
      <c r="BT63" s="25">
        <v>29.502588242400002</v>
      </c>
      <c r="BU63" s="25">
        <v>522000</v>
      </c>
      <c r="BW63" s="20">
        <f t="shared" si="84"/>
        <v>0</v>
      </c>
      <c r="BX63" s="25">
        <v>0</v>
      </c>
      <c r="BY63" s="25">
        <v>287.36055309437512</v>
      </c>
      <c r="BZ63" s="25">
        <f t="shared" si="59"/>
        <v>29.014595425522529</v>
      </c>
      <c r="CA63" s="25">
        <f t="shared" si="60"/>
        <v>14507.297496585688</v>
      </c>
      <c r="CB63" s="25">
        <v>57.509505302725202</v>
      </c>
      <c r="CC63" s="25">
        <f t="shared" si="61"/>
        <v>5.8066948003559373</v>
      </c>
      <c r="CD63" s="25">
        <f t="shared" si="62"/>
        <v>2903.3473569147222</v>
      </c>
      <c r="CE63" s="25">
        <v>19.956582427171437</v>
      </c>
      <c r="CF63" s="25">
        <f t="shared" si="63"/>
        <v>2.0150022644559207</v>
      </c>
      <c r="CG63" s="25">
        <f t="shared" si="64"/>
        <v>1007.5011172150239</v>
      </c>
      <c r="CH63" s="25">
        <v>327.43596825077191</v>
      </c>
      <c r="CI63" s="25">
        <f t="shared" si="65"/>
        <v>33.060982254722525</v>
      </c>
      <c r="CJ63" s="25">
        <f t="shared" si="66"/>
        <v>16530.490881037756</v>
      </c>
      <c r="CK63" s="26">
        <v>0.72</v>
      </c>
      <c r="CL63" s="26">
        <v>0.12135621970920842</v>
      </c>
      <c r="CM63" s="26">
        <v>0.33318436995153466</v>
      </c>
      <c r="CN63" s="25">
        <v>335.9083</v>
      </c>
      <c r="CO63" s="25">
        <f t="shared" si="67"/>
        <v>33.916427705977384</v>
      </c>
      <c r="CP63" s="25">
        <f t="shared" si="68"/>
        <v>16958.21360029162</v>
      </c>
      <c r="CQ63" s="26">
        <v>2.3554911942369623</v>
      </c>
      <c r="CR63" s="25">
        <f t="shared" si="69"/>
        <v>67.882272480600989</v>
      </c>
    </row>
    <row r="64" spans="1:96" x14ac:dyDescent="0.2">
      <c r="A64" s="18" t="s">
        <v>135</v>
      </c>
      <c r="B64" s="18" t="s">
        <v>136</v>
      </c>
      <c r="C64" s="18" t="s">
        <v>293</v>
      </c>
      <c r="D64" s="18" t="s">
        <v>293</v>
      </c>
      <c r="E64" s="18" t="s">
        <v>353</v>
      </c>
      <c r="G64" s="18" t="str">
        <f t="shared" si="72"/>
        <v>MIC</v>
      </c>
      <c r="H64" s="18" t="s">
        <v>353</v>
      </c>
      <c r="J64" s="18" t="s">
        <v>353</v>
      </c>
      <c r="K64" s="18" t="s">
        <v>353</v>
      </c>
      <c r="L64" s="18" t="s">
        <v>353</v>
      </c>
      <c r="N64" s="19"/>
      <c r="U64" s="18" t="b">
        <f t="shared" si="74"/>
        <v>1</v>
      </c>
      <c r="W64" s="18" t="s">
        <v>353</v>
      </c>
      <c r="X64" s="19" t="str">
        <f t="shared" si="48"/>
        <v/>
      </c>
      <c r="Y64" s="18" t="str">
        <f t="shared" si="49"/>
        <v/>
      </c>
      <c r="Z64" s="18" t="str">
        <f t="shared" si="50"/>
        <v/>
      </c>
      <c r="AA64" s="18" t="str">
        <f t="shared" si="51"/>
        <v/>
      </c>
      <c r="AB64" s="18" t="b">
        <f t="shared" si="75"/>
        <v>1</v>
      </c>
      <c r="AC64" s="18" t="b">
        <f t="shared" si="73"/>
        <v>1</v>
      </c>
      <c r="AD64" s="18" t="b">
        <f t="shared" si="76"/>
        <v>1</v>
      </c>
      <c r="AE64" s="18" t="b">
        <f t="shared" si="77"/>
        <v>1</v>
      </c>
      <c r="AJ64" s="18" t="b">
        <f t="shared" si="78"/>
        <v>1</v>
      </c>
      <c r="AK64" s="18" t="s">
        <v>353</v>
      </c>
      <c r="AL64" s="20">
        <v>18.404</v>
      </c>
      <c r="AM64" s="21">
        <v>20.301322265625</v>
      </c>
      <c r="AN64" s="21">
        <v>7890</v>
      </c>
      <c r="AO64" s="22">
        <v>0</v>
      </c>
      <c r="AP64" s="23">
        <v>0</v>
      </c>
      <c r="AQ64" s="21">
        <v>0</v>
      </c>
      <c r="AR64" s="21">
        <v>0</v>
      </c>
      <c r="AS64" s="24">
        <v>0</v>
      </c>
      <c r="AT64" s="22">
        <v>0.16600000000000001</v>
      </c>
      <c r="AU64" s="21">
        <v>1309.74</v>
      </c>
      <c r="AV64" s="21" t="e">
        <f t="shared" si="52"/>
        <v>#DIV/0!</v>
      </c>
      <c r="AW64" s="22">
        <v>0.19919562575941679</v>
      </c>
      <c r="AX64" s="21">
        <v>1571.6534872417985</v>
      </c>
      <c r="AY64" s="21" t="e">
        <f t="shared" si="53"/>
        <v>#DIV/0!</v>
      </c>
      <c r="AZ64" s="21">
        <f t="shared" si="54"/>
        <v>24104.454959999999</v>
      </c>
      <c r="BA64" s="21">
        <f t="shared" si="55"/>
        <v>28924.71077919806</v>
      </c>
      <c r="BB64" s="21">
        <f t="shared" si="56"/>
        <v>4820.2558191980588</v>
      </c>
      <c r="BC64" s="21">
        <v>112.20733333333332</v>
      </c>
      <c r="BD64" s="21">
        <v>103.48</v>
      </c>
      <c r="BE64" s="21">
        <f t="shared" si="57"/>
        <v>5.6226907194088245</v>
      </c>
      <c r="BF64" s="21" t="e">
        <f t="shared" si="58"/>
        <v>#DIV/0!</v>
      </c>
      <c r="BH64" s="21">
        <v>1.2233333333333334</v>
      </c>
      <c r="BI64" s="20">
        <v>315.60000000000002</v>
      </c>
      <c r="BJ64" s="20">
        <v>313.08186589871769</v>
      </c>
      <c r="BK64" s="20">
        <v>0</v>
      </c>
      <c r="BL64" s="25">
        <f t="shared" si="79"/>
        <v>628.68186589871766</v>
      </c>
      <c r="BM64" s="25">
        <f t="shared" si="80"/>
        <v>5808.3024000000005</v>
      </c>
      <c r="BN64" s="25">
        <f t="shared" si="81"/>
        <v>5761.9586600000002</v>
      </c>
      <c r="BO64" s="25">
        <f t="shared" si="82"/>
        <v>0</v>
      </c>
      <c r="BP64" s="25">
        <f t="shared" si="83"/>
        <v>11570.261060000001</v>
      </c>
      <c r="BQ64" s="25">
        <v>-157.1448777221816</v>
      </c>
      <c r="BR64" s="25">
        <v>2.8445808882127075</v>
      </c>
      <c r="BS64" s="26">
        <v>-1.8101645624375218E-2</v>
      </c>
      <c r="BT64" s="25">
        <v>223.91025766199999</v>
      </c>
      <c r="BU64" s="25">
        <v>2640583</v>
      </c>
      <c r="BW64" s="20">
        <f t="shared" si="84"/>
        <v>0</v>
      </c>
      <c r="BX64" s="25">
        <v>0</v>
      </c>
      <c r="BY64" s="25">
        <v>23.553313532017722</v>
      </c>
      <c r="BZ64" s="25">
        <f t="shared" si="59"/>
        <v>1.2797931717027669</v>
      </c>
      <c r="CA64" s="25" t="e">
        <f t="shared" si="60"/>
        <v>#DIV/0!</v>
      </c>
      <c r="CB64" s="25">
        <v>12.239647939320717</v>
      </c>
      <c r="CC64" s="25">
        <f t="shared" si="61"/>
        <v>0.66505368068467274</v>
      </c>
      <c r="CD64" s="25" t="e">
        <f t="shared" si="62"/>
        <v>#DIV/0!</v>
      </c>
      <c r="CE64" s="25">
        <v>5.5207245939052223</v>
      </c>
      <c r="CF64" s="25">
        <f t="shared" si="63"/>
        <v>0.29997416832782126</v>
      </c>
      <c r="CG64" s="25" t="e">
        <f t="shared" si="64"/>
        <v>#DIV/0!</v>
      </c>
      <c r="CH64" s="25">
        <v>1.0087471472680898</v>
      </c>
      <c r="CI64" s="25">
        <f t="shared" si="65"/>
        <v>5.4811299025651475E-2</v>
      </c>
      <c r="CJ64" s="25" t="e">
        <f t="shared" si="66"/>
        <v>#DIV/0!</v>
      </c>
      <c r="CK64" s="26"/>
      <c r="CL64" s="26">
        <v>0.10818658987176701</v>
      </c>
      <c r="CM64" s="26">
        <v>0.25823918713323191</v>
      </c>
      <c r="CN64" s="25">
        <v>21.730799999999999</v>
      </c>
      <c r="CO64" s="25">
        <f t="shared" si="67"/>
        <v>1.1807650510758529</v>
      </c>
      <c r="CP64" s="25" t="e">
        <f t="shared" si="68"/>
        <v>#DIV/0!</v>
      </c>
      <c r="CQ64" s="26">
        <v>1.2499592977722345</v>
      </c>
      <c r="CR64" s="25">
        <f t="shared" si="69"/>
        <v>1.9996581514130911</v>
      </c>
    </row>
    <row r="65" spans="1:96" x14ac:dyDescent="0.2">
      <c r="A65" s="18" t="s">
        <v>137</v>
      </c>
      <c r="B65" s="18" t="s">
        <v>138</v>
      </c>
      <c r="C65" s="18" t="s">
        <v>294</v>
      </c>
      <c r="D65" s="18" t="s">
        <v>343</v>
      </c>
      <c r="E65" s="18" t="s">
        <v>321</v>
      </c>
      <c r="G65" s="18" t="str">
        <f t="shared" si="72"/>
        <v>MIC</v>
      </c>
      <c r="H65" s="18" t="s">
        <v>353</v>
      </c>
      <c r="I65" s="18" t="s">
        <v>353</v>
      </c>
      <c r="J65" s="18" t="s">
        <v>353</v>
      </c>
      <c r="K65" s="18" t="s">
        <v>353</v>
      </c>
      <c r="L65" s="18" t="s">
        <v>353</v>
      </c>
      <c r="M65" s="18" t="b">
        <v>1</v>
      </c>
      <c r="N65" s="19"/>
      <c r="O65" s="18" t="b">
        <v>1</v>
      </c>
      <c r="Q65" s="18" t="b">
        <v>1</v>
      </c>
      <c r="R65" s="18" t="b">
        <v>1</v>
      </c>
      <c r="S65" s="18" t="b">
        <v>1</v>
      </c>
      <c r="U65" s="18" t="b">
        <f t="shared" si="74"/>
        <v>1</v>
      </c>
      <c r="V65" s="18" t="b">
        <f>IF(AND(S65=TRUE,T65=FALSE),TRUE,FALSE)</f>
        <v>1</v>
      </c>
      <c r="W65" s="18" t="b">
        <v>1</v>
      </c>
      <c r="X65" s="19" t="str">
        <f t="shared" si="48"/>
        <v/>
      </c>
      <c r="Y65" s="18" t="b">
        <f t="shared" si="49"/>
        <v>1</v>
      </c>
      <c r="Z65" s="18" t="str">
        <f t="shared" si="50"/>
        <v/>
      </c>
      <c r="AA65" s="18" t="b">
        <f t="shared" si="51"/>
        <v>1</v>
      </c>
      <c r="AC65" s="18" t="b">
        <f t="shared" si="73"/>
        <v>1</v>
      </c>
      <c r="AD65" s="18" t="b">
        <f t="shared" si="76"/>
        <v>1</v>
      </c>
      <c r="AG65" s="18" t="b">
        <f>IF(AND(W65=TRUE,S65=TRUE),TRUE,FALSE)</f>
        <v>1</v>
      </c>
      <c r="AH65" s="18" t="b">
        <f>IF(AND(W65=TRUE,T65=FALSE),TRUE,FALSE)</f>
        <v>1</v>
      </c>
      <c r="AJ65" s="18" t="b">
        <f t="shared" si="78"/>
        <v>1</v>
      </c>
      <c r="AK65" s="18" t="s">
        <v>353</v>
      </c>
      <c r="AL65" s="20">
        <v>50.951000000000001</v>
      </c>
      <c r="AM65" s="21">
        <v>66.959992187500006</v>
      </c>
      <c r="AN65" s="21">
        <v>1440</v>
      </c>
      <c r="AO65" s="22">
        <v>0.33700000762939453</v>
      </c>
      <c r="AP65" s="23">
        <v>0.23100000381469729</v>
      </c>
      <c r="AQ65" s="21">
        <v>17.170487388725281</v>
      </c>
      <c r="AR65" s="21">
        <v>11.769681194362642</v>
      </c>
      <c r="AS65" s="24">
        <v>15.467758789062501</v>
      </c>
      <c r="AT65" s="22">
        <v>0.17749999999999999</v>
      </c>
      <c r="AU65" s="21">
        <v>255.6</v>
      </c>
      <c r="AV65" s="21">
        <f t="shared" si="52"/>
        <v>758.45695612294548</v>
      </c>
      <c r="AW65" s="22">
        <v>0.19004958811433975</v>
      </c>
      <c r="AX65" s="21">
        <v>273.67140688464923</v>
      </c>
      <c r="AY65" s="21">
        <f t="shared" si="53"/>
        <v>812.0813076823755</v>
      </c>
      <c r="AZ65" s="21">
        <f t="shared" si="54"/>
        <v>13023.0756</v>
      </c>
      <c r="BA65" s="21">
        <f t="shared" si="55"/>
        <v>13943.831852179763</v>
      </c>
      <c r="BB65" s="21">
        <f t="shared" si="56"/>
        <v>920.75625217976426</v>
      </c>
      <c r="BC65" s="21">
        <v>2283.8183333333332</v>
      </c>
      <c r="BD65" s="21">
        <v>2650.6533333333332</v>
      </c>
      <c r="BE65" s="21">
        <f t="shared" si="57"/>
        <v>52.023578209129028</v>
      </c>
      <c r="BF65" s="21">
        <f t="shared" si="58"/>
        <v>154.37263214053209</v>
      </c>
      <c r="BG65" s="21">
        <v>142.79071867888365</v>
      </c>
      <c r="BH65" s="21">
        <v>262.86999999999995</v>
      </c>
      <c r="BI65" s="20">
        <v>62.287491903986187</v>
      </c>
      <c r="BJ65" s="20">
        <v>111.37332829581362</v>
      </c>
      <c r="BK65" s="20">
        <v>57.882013284935056</v>
      </c>
      <c r="BL65" s="25">
        <f t="shared" si="79"/>
        <v>231.54283348473487</v>
      </c>
      <c r="BM65" s="25">
        <f t="shared" si="80"/>
        <v>3173.61</v>
      </c>
      <c r="BN65" s="25">
        <f t="shared" si="81"/>
        <v>5674.5824499999999</v>
      </c>
      <c r="BO65" s="25">
        <f t="shared" si="82"/>
        <v>2949.1464588807262</v>
      </c>
      <c r="BP65" s="25">
        <f t="shared" si="83"/>
        <v>11797.338908880727</v>
      </c>
      <c r="BQ65" s="25">
        <v>94.707130042410256</v>
      </c>
      <c r="BR65" s="25">
        <v>28.591424440475485</v>
      </c>
      <c r="BS65" s="26">
        <v>0.3018930510054747</v>
      </c>
      <c r="BT65" s="25">
        <v>4.0550254604999996</v>
      </c>
      <c r="BU65" s="25">
        <v>5065795</v>
      </c>
      <c r="BV65" s="25">
        <v>15.032032300637075</v>
      </c>
      <c r="BW65" s="20">
        <f t="shared" si="84"/>
        <v>4825.4229827908448</v>
      </c>
      <c r="BX65" s="25">
        <v>1325.3266666666666</v>
      </c>
      <c r="BY65" s="25">
        <v>95.719748623976372</v>
      </c>
      <c r="BZ65" s="25">
        <f t="shared" si="59"/>
        <v>1.8786628059110984</v>
      </c>
      <c r="CA65" s="25">
        <f t="shared" si="60"/>
        <v>5.574666953649154</v>
      </c>
      <c r="CB65" s="25">
        <v>814.09236139079076</v>
      </c>
      <c r="CC65" s="25">
        <f t="shared" si="61"/>
        <v>15.977946681925591</v>
      </c>
      <c r="CD65" s="25">
        <f t="shared" si="62"/>
        <v>47.412303620766828</v>
      </c>
      <c r="CE65" s="25">
        <v>13.072553027251979</v>
      </c>
      <c r="CF65" s="25">
        <f t="shared" si="63"/>
        <v>0.2565710786295064</v>
      </c>
      <c r="CG65" s="25">
        <f t="shared" si="64"/>
        <v>0.76133849501766959</v>
      </c>
      <c r="CH65" s="25">
        <v>184.60703953550814</v>
      </c>
      <c r="CI65" s="25">
        <f t="shared" si="65"/>
        <v>3.6232270129243416</v>
      </c>
      <c r="CJ65" s="25">
        <f t="shared" si="66"/>
        <v>10.751415225215291</v>
      </c>
      <c r="CK65" s="26"/>
      <c r="CL65" s="26">
        <v>0.1373328295813625</v>
      </c>
      <c r="CM65" s="26">
        <v>0.38330497929383134</v>
      </c>
      <c r="CN65" s="25">
        <v>2650.6533333333332</v>
      </c>
      <c r="CO65" s="25">
        <f t="shared" si="67"/>
        <v>52.023578209129028</v>
      </c>
      <c r="CP65" s="25">
        <f t="shared" si="68"/>
        <v>154.37263214053209</v>
      </c>
      <c r="CQ65" s="26">
        <v>0.59097360683955646</v>
      </c>
      <c r="CR65" s="25">
        <f t="shared" si="69"/>
        <v>21.479836500761031</v>
      </c>
    </row>
    <row r="66" spans="1:96" x14ac:dyDescent="0.2">
      <c r="A66" s="18" t="s">
        <v>300</v>
      </c>
      <c r="B66" s="18" t="s">
        <v>143</v>
      </c>
      <c r="C66" s="18" t="s">
        <v>294</v>
      </c>
      <c r="D66" s="18" t="s">
        <v>343</v>
      </c>
      <c r="E66" s="18" t="s">
        <v>321</v>
      </c>
      <c r="G66" s="18" t="str">
        <f t="shared" si="72"/>
        <v>MIC</v>
      </c>
      <c r="H66" s="18" t="s">
        <v>353</v>
      </c>
      <c r="I66" s="18" t="s">
        <v>353</v>
      </c>
      <c r="J66" s="18" t="s">
        <v>353</v>
      </c>
      <c r="K66" s="18" t="s">
        <v>353</v>
      </c>
      <c r="L66" s="18" t="s">
        <v>353</v>
      </c>
      <c r="N66" s="19"/>
      <c r="O66" s="18" t="b">
        <v>1</v>
      </c>
      <c r="U66" s="18" t="b">
        <f t="shared" si="74"/>
        <v>1</v>
      </c>
      <c r="W66" s="18" t="s">
        <v>353</v>
      </c>
      <c r="X66" s="19" t="str">
        <f t="shared" ref="X66:X97" si="85">IF(AND(C66="LIC",W66=TRUE),TRUE,"")</f>
        <v/>
      </c>
      <c r="Y66" s="18" t="str">
        <f t="shared" ref="Y66:Y97" si="86">IF(AND(OR(C66="UMIC",C66="LMIC",C66="HIC"),W66=TRUE),TRUE,"")</f>
        <v/>
      </c>
      <c r="Z66" s="18" t="str">
        <f t="shared" ref="Z66:Z97" si="87">IF(AND(W66=TRUE,H66=TRUE),TRUE,"")</f>
        <v/>
      </c>
      <c r="AA66" s="18" t="str">
        <f t="shared" ref="AA66:AA97" si="88">IF(AND(W66=TRUE,H66=""),TRUE,"")</f>
        <v/>
      </c>
      <c r="AB66" s="18" t="b">
        <f>IF(AND(S66="",OR(C66="LIC",C66="LMIC",C66="UMIC")),TRUE,FALSE)</f>
        <v>1</v>
      </c>
      <c r="AC66" s="18" t="b">
        <f t="shared" si="73"/>
        <v>1</v>
      </c>
      <c r="AD66" s="18" t="b">
        <f t="shared" si="76"/>
        <v>1</v>
      </c>
      <c r="AE66" s="18" t="b">
        <f>IF(AND(AC66=TRUE,S66=""),TRUE,FALSE)</f>
        <v>1</v>
      </c>
      <c r="AJ66" s="18" t="b">
        <f t="shared" si="78"/>
        <v>1</v>
      </c>
      <c r="AK66" s="18" t="s">
        <v>353</v>
      </c>
      <c r="AL66" s="20">
        <v>6.133</v>
      </c>
      <c r="AM66" s="21">
        <v>6.9972841796875</v>
      </c>
      <c r="AN66" s="21">
        <v>1130</v>
      </c>
      <c r="AO66" s="22">
        <v>3.2999999523162842E-2</v>
      </c>
      <c r="AP66" s="23">
        <v>0</v>
      </c>
      <c r="AQ66" s="21">
        <v>0.20238899707555771</v>
      </c>
      <c r="AR66" s="21">
        <v>0</v>
      </c>
      <c r="AS66" s="24">
        <v>0</v>
      </c>
      <c r="AT66" s="22">
        <v>0.33400000000000002</v>
      </c>
      <c r="AU66" s="21">
        <v>377.42</v>
      </c>
      <c r="AV66" s="21">
        <f t="shared" ref="AV66:AV97" si="89">AU66/AO66</f>
        <v>11436.969862229462</v>
      </c>
      <c r="AW66" s="22">
        <v>0.36136044601690093</v>
      </c>
      <c r="AX66" s="21">
        <v>408.33730399909803</v>
      </c>
      <c r="AY66" s="21">
        <f t="shared" ref="AY66:AY97" si="90">AX66/AO66</f>
        <v>12373.857875739795</v>
      </c>
      <c r="AZ66" s="21">
        <f t="shared" ref="AZ66:AZ97" si="91">AT66*AN66*AL66</f>
        <v>2314.71686</v>
      </c>
      <c r="BA66" s="21">
        <f t="shared" ref="BA66:BA97" si="92">AW66*AL66*AN66</f>
        <v>2504.3326854264683</v>
      </c>
      <c r="BB66" s="21">
        <f t="shared" ref="BB66:BB97" si="93">(AW66-AT66)*AN66*AL66</f>
        <v>189.61582542646818</v>
      </c>
      <c r="BC66" s="21">
        <v>656.8839999999999</v>
      </c>
      <c r="BD66" s="21">
        <v>607.60333333333335</v>
      </c>
      <c r="BE66" s="21">
        <f t="shared" ref="BE66:BE97" si="94">BD66/AL66</f>
        <v>99.071145170933207</v>
      </c>
      <c r="BF66" s="21">
        <f t="shared" ref="BF66:BF97" si="95">BE66/AO66</f>
        <v>3002.1559576506884</v>
      </c>
      <c r="BG66" s="21">
        <v>97.913898311203639</v>
      </c>
      <c r="BH66" s="21">
        <v>3.7333333333333329</v>
      </c>
      <c r="BI66" s="20">
        <v>30.476438936898742</v>
      </c>
      <c r="BJ66" s="20">
        <v>82.219127669982058</v>
      </c>
      <c r="BK66" s="20">
        <v>0</v>
      </c>
      <c r="BL66" s="25">
        <f t="shared" si="79"/>
        <v>112.6955666068808</v>
      </c>
      <c r="BM66" s="25">
        <f t="shared" si="80"/>
        <v>186.91199999999998</v>
      </c>
      <c r="BN66" s="25">
        <f t="shared" si="81"/>
        <v>504.24990999999994</v>
      </c>
      <c r="BO66" s="25">
        <f t="shared" si="82"/>
        <v>0</v>
      </c>
      <c r="BP66" s="25">
        <f t="shared" si="83"/>
        <v>691.16190999999992</v>
      </c>
      <c r="BQ66" s="25">
        <v>-91.47308539266821</v>
      </c>
      <c r="BR66" s="25">
        <v>49.839936953095282</v>
      </c>
      <c r="BS66" s="26">
        <v>-0.54485903409889869</v>
      </c>
      <c r="BT66" s="25">
        <v>40.809312812099996</v>
      </c>
      <c r="BU66" s="25">
        <v>4512280</v>
      </c>
      <c r="BW66" s="20">
        <f t="shared" si="84"/>
        <v>0</v>
      </c>
      <c r="BX66" s="25">
        <v>0</v>
      </c>
      <c r="BY66" s="25">
        <v>35.524644918781043</v>
      </c>
      <c r="BZ66" s="25">
        <f t="shared" ref="BZ66:BZ97" si="96">BY66/AL66</f>
        <v>5.79237647460966</v>
      </c>
      <c r="CA66" s="25">
        <f t="shared" ref="CA66:CA97" si="97">BZ66/AO66</f>
        <v>175.5265623729469</v>
      </c>
      <c r="CB66" s="25">
        <v>39.73302087528527</v>
      </c>
      <c r="CC66" s="25">
        <f t="shared" ref="CC66:CC97" si="98">CB66/AL66</f>
        <v>6.4785620210802657</v>
      </c>
      <c r="CD66" s="25">
        <f t="shared" ref="CD66:CD97" si="99">CC66/AO66</f>
        <v>196.32006408160507</v>
      </c>
      <c r="CE66" s="25">
        <v>15.727006309571754</v>
      </c>
      <c r="CF66" s="25">
        <f t="shared" ref="CF66:CF97" si="100">CE66/AL66</f>
        <v>2.5643251768419622</v>
      </c>
      <c r="CG66" s="25">
        <f t="shared" ref="CG66:CG97" si="101">CF66/AO66</f>
        <v>77.706824663498892</v>
      </c>
      <c r="CH66" s="25">
        <v>13.948772654047524</v>
      </c>
      <c r="CI66" s="25">
        <f t="shared" ref="CI66:CI97" si="102">CH66/AL66</f>
        <v>2.2743800185957155</v>
      </c>
      <c r="CJ66" s="25">
        <f t="shared" ref="CJ66:CJ97" si="103">CI66/AO66</f>
        <v>68.920607619988544</v>
      </c>
      <c r="CK66" s="26"/>
      <c r="CL66" s="26">
        <v>0.12191276699820643</v>
      </c>
      <c r="CM66" s="26">
        <v>0.29742409913582252</v>
      </c>
      <c r="CN66" s="25">
        <v>127.5967</v>
      </c>
      <c r="CO66" s="25">
        <f t="shared" ref="CO66:CO97" si="104">CN66/AL66</f>
        <v>20.804940485895973</v>
      </c>
      <c r="CP66" s="25">
        <f t="shared" ref="CP66:CP97" si="105">CO66/AO66</f>
        <v>630.45275110664454</v>
      </c>
      <c r="CQ66" s="26">
        <v>1.8116830869820855</v>
      </c>
      <c r="CR66" s="25">
        <f t="shared" ref="CR66:CR97" si="106">CC66+BZ66+CI66</f>
        <v>14.545318514285642</v>
      </c>
    </row>
    <row r="67" spans="1:96" x14ac:dyDescent="0.2">
      <c r="A67" s="18" t="s">
        <v>58</v>
      </c>
      <c r="B67" s="18" t="s">
        <v>59</v>
      </c>
      <c r="C67" s="18" t="s">
        <v>294</v>
      </c>
      <c r="D67" s="18" t="s">
        <v>343</v>
      </c>
      <c r="E67" s="18" t="s">
        <v>320</v>
      </c>
      <c r="G67" s="18" t="str">
        <f t="shared" si="72"/>
        <v>MIC</v>
      </c>
      <c r="H67" s="18" t="b">
        <v>1</v>
      </c>
      <c r="I67" s="18" t="s">
        <v>353</v>
      </c>
      <c r="J67" s="18" t="s">
        <v>353</v>
      </c>
      <c r="K67" s="18" t="s">
        <v>353</v>
      </c>
      <c r="L67" s="18" t="s">
        <v>353</v>
      </c>
      <c r="N67" s="19"/>
      <c r="S67" s="18" t="b">
        <v>1</v>
      </c>
      <c r="U67" s="18" t="b">
        <f t="shared" si="74"/>
        <v>1</v>
      </c>
      <c r="V67" s="18" t="b">
        <f>IF(AND(S67=TRUE,T67=FALSE),TRUE,FALSE)</f>
        <v>1</v>
      </c>
      <c r="W67" s="18" t="s">
        <v>353</v>
      </c>
      <c r="X67" s="19" t="str">
        <f t="shared" si="85"/>
        <v/>
      </c>
      <c r="Y67" s="18" t="str">
        <f t="shared" si="86"/>
        <v/>
      </c>
      <c r="Z67" s="18" t="str">
        <f t="shared" si="87"/>
        <v/>
      </c>
      <c r="AA67" s="18" t="str">
        <f t="shared" si="88"/>
        <v/>
      </c>
      <c r="AC67" s="18" t="b">
        <f t="shared" si="73"/>
        <v>1</v>
      </c>
      <c r="AD67" s="18" t="b">
        <f t="shared" si="76"/>
        <v>1</v>
      </c>
      <c r="AJ67" s="18" t="b">
        <f t="shared" si="78"/>
        <v>1</v>
      </c>
      <c r="AK67" s="18" t="b">
        <v>1</v>
      </c>
      <c r="AL67" s="20">
        <v>16.245999999999999</v>
      </c>
      <c r="AM67" s="21">
        <v>18.797878906249998</v>
      </c>
      <c r="AN67" s="21">
        <v>1230</v>
      </c>
      <c r="AO67" s="22">
        <v>6.8000001907348631E-2</v>
      </c>
      <c r="AP67" s="23">
        <v>0</v>
      </c>
      <c r="AQ67" s="21">
        <v>1.1047280309867857</v>
      </c>
      <c r="AR67" s="21">
        <v>0</v>
      </c>
      <c r="AS67" s="24">
        <v>0</v>
      </c>
      <c r="AT67" s="22">
        <v>0.15939999999999999</v>
      </c>
      <c r="AU67" s="21">
        <v>196.06199999999998</v>
      </c>
      <c r="AV67" s="21">
        <f t="shared" si="89"/>
        <v>2883.2646250089579</v>
      </c>
      <c r="AW67" s="22">
        <v>0.18999686494485313</v>
      </c>
      <c r="AX67" s="21">
        <v>233.69614388216934</v>
      </c>
      <c r="AY67" s="21">
        <f t="shared" si="90"/>
        <v>3436.7079018701356</v>
      </c>
      <c r="AZ67" s="21">
        <f t="shared" si="91"/>
        <v>3185.2232519999993</v>
      </c>
      <c r="BA67" s="21">
        <f t="shared" si="92"/>
        <v>3796.6275535097225</v>
      </c>
      <c r="BB67" s="21">
        <f t="shared" si="93"/>
        <v>611.40430150972338</v>
      </c>
      <c r="BC67" s="21">
        <v>722.9620000000001</v>
      </c>
      <c r="BD67" s="21">
        <v>803.2600000000001</v>
      </c>
      <c r="BE67" s="21">
        <f t="shared" si="94"/>
        <v>49.443555336698275</v>
      </c>
      <c r="BF67" s="21">
        <f t="shared" si="95"/>
        <v>727.11108749770494</v>
      </c>
      <c r="BG67" s="21">
        <v>214.81063450637035</v>
      </c>
      <c r="BH67" s="21">
        <v>8.6566666666666663</v>
      </c>
      <c r="BI67" s="20">
        <v>38.989535885756496</v>
      </c>
      <c r="BJ67" s="20">
        <v>90.886175674012065</v>
      </c>
      <c r="BK67" s="20">
        <v>0</v>
      </c>
      <c r="BL67" s="25">
        <f t="shared" si="79"/>
        <v>129.87571155976855</v>
      </c>
      <c r="BM67" s="25">
        <f t="shared" si="80"/>
        <v>633.42399999999998</v>
      </c>
      <c r="BN67" s="25">
        <f t="shared" si="81"/>
        <v>1476.5368099999998</v>
      </c>
      <c r="BO67" s="25">
        <f t="shared" si="82"/>
        <v>0</v>
      </c>
      <c r="BP67" s="25">
        <f t="shared" si="83"/>
        <v>2109.9608099999996</v>
      </c>
      <c r="BQ67" s="25">
        <v>13.027639618683878</v>
      </c>
      <c r="BR67" s="25">
        <v>24.988202224137229</v>
      </c>
      <c r="BS67" s="26">
        <v>1.9180913009214535</v>
      </c>
      <c r="BT67" s="25">
        <v>8.7130122975000006</v>
      </c>
      <c r="BU67" s="25">
        <v>3431647</v>
      </c>
      <c r="BW67" s="20">
        <f t="shared" si="84"/>
        <v>211.64703324513826</v>
      </c>
      <c r="BX67" s="25">
        <v>401.63000000000005</v>
      </c>
      <c r="BY67" s="25">
        <v>90.282469458987791</v>
      </c>
      <c r="BZ67" s="25">
        <f t="shared" si="96"/>
        <v>5.5572122035570475</v>
      </c>
      <c r="CA67" s="25">
        <f t="shared" si="97"/>
        <v>81.723706583550694</v>
      </c>
      <c r="CB67" s="25">
        <v>153.11402570814874</v>
      </c>
      <c r="CC67" s="25">
        <f t="shared" si="98"/>
        <v>9.4247215134893985</v>
      </c>
      <c r="CD67" s="25">
        <f t="shared" si="99"/>
        <v>138.59884189901598</v>
      </c>
      <c r="CE67" s="25">
        <v>12.5980480601423</v>
      </c>
      <c r="CF67" s="25">
        <f t="shared" si="100"/>
        <v>0.7754553773324081</v>
      </c>
      <c r="CG67" s="25">
        <f t="shared" si="101"/>
        <v>11.403755229139282</v>
      </c>
      <c r="CH67" s="25">
        <v>23.347902738622633</v>
      </c>
      <c r="CI67" s="25">
        <f t="shared" si="102"/>
        <v>1.437147774136565</v>
      </c>
      <c r="CJ67" s="25">
        <f t="shared" si="103"/>
        <v>21.13452549743613</v>
      </c>
      <c r="CK67" s="26">
        <v>0.5</v>
      </c>
      <c r="CL67" s="26">
        <v>0.10861756740120647</v>
      </c>
      <c r="CM67" s="26">
        <v>0.30185325618613817</v>
      </c>
      <c r="CN67" s="25">
        <v>803.2600000000001</v>
      </c>
      <c r="CO67" s="25">
        <f t="shared" si="104"/>
        <v>49.443555336698275</v>
      </c>
      <c r="CP67" s="25">
        <f t="shared" si="105"/>
        <v>727.11108749770494</v>
      </c>
      <c r="CQ67" s="26">
        <v>0.89969148609677807</v>
      </c>
      <c r="CR67" s="25">
        <f t="shared" si="106"/>
        <v>16.419081491183011</v>
      </c>
    </row>
    <row r="68" spans="1:96" x14ac:dyDescent="0.2">
      <c r="A68" s="18" t="s">
        <v>139</v>
      </c>
      <c r="B68" s="18" t="s">
        <v>140</v>
      </c>
      <c r="C68" s="18" t="s">
        <v>294</v>
      </c>
      <c r="D68" s="18" t="s">
        <v>344</v>
      </c>
      <c r="E68" s="18" t="s">
        <v>320</v>
      </c>
      <c r="G68" s="18" t="str">
        <f t="shared" si="72"/>
        <v>MIC</v>
      </c>
      <c r="H68" s="18" t="b">
        <v>1</v>
      </c>
      <c r="I68" s="18" t="b">
        <v>1</v>
      </c>
      <c r="J68" s="18" t="s">
        <v>353</v>
      </c>
      <c r="K68" s="18" t="s">
        <v>353</v>
      </c>
      <c r="L68" s="18" t="s">
        <v>353</v>
      </c>
      <c r="N68" s="19"/>
      <c r="U68" s="18" t="b">
        <f t="shared" si="74"/>
        <v>1</v>
      </c>
      <c r="W68" s="18" t="b">
        <v>1</v>
      </c>
      <c r="X68" s="19" t="str">
        <f t="shared" si="85"/>
        <v/>
      </c>
      <c r="Y68" s="18" t="b">
        <f t="shared" si="86"/>
        <v>1</v>
      </c>
      <c r="Z68" s="18" t="b">
        <f t="shared" si="87"/>
        <v>1</v>
      </c>
      <c r="AA68" s="18" t="str">
        <f t="shared" si="88"/>
        <v/>
      </c>
      <c r="AB68" s="18" t="b">
        <f>IF(AND(S68="",OR(C68="LIC",C68="LMIC",C68="UMIC")),TRUE,FALSE)</f>
        <v>1</v>
      </c>
      <c r="AC68" s="18" t="b">
        <f t="shared" si="73"/>
        <v>1</v>
      </c>
      <c r="AD68" s="18" t="b">
        <f t="shared" si="76"/>
        <v>1</v>
      </c>
      <c r="AE68" s="18" t="b">
        <f>IF(AND(AC68=TRUE,S68=""),TRUE,FALSE)</f>
        <v>1</v>
      </c>
      <c r="AH68" s="18" t="b">
        <f>IF(AND(W68=TRUE,T68=FALSE),TRUE,FALSE)</f>
        <v>1</v>
      </c>
      <c r="AI68" s="18" t="b">
        <f>IF(AND(W68=TRUE,S68=""),TRUE,FALSE)</f>
        <v>1</v>
      </c>
      <c r="AJ68" s="18" t="b">
        <f t="shared" si="78"/>
        <v>1</v>
      </c>
      <c r="AK68" s="18" t="s">
        <v>353</v>
      </c>
      <c r="AL68" s="20">
        <v>0.11799999999999999</v>
      </c>
      <c r="AM68" s="21">
        <v>0.14153799438476561</v>
      </c>
      <c r="AN68" s="21">
        <v>2780</v>
      </c>
      <c r="AO68" s="22">
        <v>0.14000000000000001</v>
      </c>
      <c r="AP68" s="23">
        <v>0.17499999999999999</v>
      </c>
      <c r="AQ68" s="21">
        <v>1.652E-2</v>
      </c>
      <c r="AR68" s="21">
        <v>2.0649999999999998E-2</v>
      </c>
      <c r="AS68" s="24">
        <v>2.476914978027344E-2</v>
      </c>
      <c r="AT68" s="22">
        <v>1.1648000000000001</v>
      </c>
      <c r="AU68" s="21">
        <v>3238.1440000000002</v>
      </c>
      <c r="AV68" s="21">
        <f t="shared" si="89"/>
        <v>23129.599999999999</v>
      </c>
      <c r="AW68" s="22">
        <v>1.2006768165874337</v>
      </c>
      <c r="AX68" s="21">
        <v>3337.8815501130657</v>
      </c>
      <c r="AY68" s="21">
        <f t="shared" si="90"/>
        <v>23842.011072236182</v>
      </c>
      <c r="AZ68" s="21">
        <f t="shared" si="91"/>
        <v>382.10099200000002</v>
      </c>
      <c r="BA68" s="21">
        <f t="shared" si="92"/>
        <v>393.8700229133417</v>
      </c>
      <c r="BB68" s="21">
        <f t="shared" si="93"/>
        <v>11.769030913341748</v>
      </c>
      <c r="BC68" s="21">
        <v>65.24433333333333</v>
      </c>
      <c r="BD68" s="21">
        <v>53.196666666666665</v>
      </c>
      <c r="BE68" s="21">
        <f t="shared" si="94"/>
        <v>450.81920903954801</v>
      </c>
      <c r="BF68" s="21">
        <f t="shared" si="95"/>
        <v>3220.1372074253427</v>
      </c>
      <c r="BG68" s="21">
        <v>1624.9556953498252</v>
      </c>
      <c r="BH68" s="21">
        <v>0.14000000000000001</v>
      </c>
      <c r="BI68" s="20">
        <v>111.2</v>
      </c>
      <c r="BJ68" s="20">
        <v>111.25008474576271</v>
      </c>
      <c r="BK68" s="20">
        <v>116.62742884437804</v>
      </c>
      <c r="BL68" s="25">
        <f t="shared" si="79"/>
        <v>339.07751359014071</v>
      </c>
      <c r="BM68" s="25">
        <f t="shared" si="80"/>
        <v>13.121599999999999</v>
      </c>
      <c r="BN68" s="25">
        <f t="shared" si="81"/>
        <v>13.127509999999999</v>
      </c>
      <c r="BO68" s="25">
        <f t="shared" si="82"/>
        <v>13.762036603636609</v>
      </c>
      <c r="BP68" s="25">
        <f t="shared" si="83"/>
        <v>40.011146603636604</v>
      </c>
      <c r="BQ68" s="25">
        <v>-1329.863261466392</v>
      </c>
      <c r="BR68" s="25">
        <v>226.00282485875707</v>
      </c>
      <c r="BS68" s="26">
        <v>-0.16994440812625497</v>
      </c>
      <c r="BT68" s="25">
        <v>12.497606402400001</v>
      </c>
      <c r="BU68" s="25">
        <v>2090</v>
      </c>
      <c r="BV68" s="25">
        <v>1.4928571428571426E-2</v>
      </c>
      <c r="BW68" s="20">
        <f t="shared" si="84"/>
        <v>0</v>
      </c>
      <c r="BX68" s="25">
        <v>0</v>
      </c>
      <c r="BY68" s="25">
        <v>12.178878372935964</v>
      </c>
      <c r="BZ68" s="25">
        <f t="shared" si="96"/>
        <v>103.21083366894885</v>
      </c>
      <c r="CA68" s="25">
        <f t="shared" si="97"/>
        <v>737.22024049249171</v>
      </c>
      <c r="CB68" s="25">
        <v>3.3408417237213053</v>
      </c>
      <c r="CC68" s="25">
        <f t="shared" si="98"/>
        <v>28.312217997638182</v>
      </c>
      <c r="CD68" s="25">
        <f t="shared" si="99"/>
        <v>202.23012855455843</v>
      </c>
      <c r="CE68" s="25">
        <v>3.410021479393207E-2</v>
      </c>
      <c r="CF68" s="25">
        <f t="shared" si="100"/>
        <v>0.28898487113501753</v>
      </c>
      <c r="CG68" s="25">
        <f t="shared" si="101"/>
        <v>2.0641776509644107</v>
      </c>
      <c r="CH68" s="25">
        <v>0.48594542891663317</v>
      </c>
      <c r="CI68" s="25">
        <f t="shared" si="102"/>
        <v>4.1181816009884171</v>
      </c>
      <c r="CJ68" s="25">
        <f t="shared" si="103"/>
        <v>29.415582864202978</v>
      </c>
      <c r="CK68" s="26"/>
      <c r="CL68" s="26">
        <v>0.12500847457627121</v>
      </c>
      <c r="CM68" s="26">
        <v>0.33288135593220342</v>
      </c>
      <c r="CN68" s="25">
        <v>11.171299999999999</v>
      </c>
      <c r="CO68" s="25">
        <f t="shared" si="104"/>
        <v>94.672033898305074</v>
      </c>
      <c r="CP68" s="25">
        <f t="shared" si="105"/>
        <v>676.22881355932191</v>
      </c>
      <c r="CQ68" s="26">
        <v>4.9220036958093942</v>
      </c>
      <c r="CR68" s="25">
        <f t="shared" si="106"/>
        <v>135.64123326757544</v>
      </c>
    </row>
    <row r="69" spans="1:96" x14ac:dyDescent="0.2">
      <c r="A69" s="18" t="s">
        <v>304</v>
      </c>
      <c r="B69" s="18" t="s">
        <v>144</v>
      </c>
      <c r="C69" s="18" t="s">
        <v>294</v>
      </c>
      <c r="D69" s="18" t="s">
        <v>343</v>
      </c>
      <c r="E69" s="18" t="s">
        <v>320</v>
      </c>
      <c r="G69" s="18" t="str">
        <f t="shared" si="72"/>
        <v>MIC</v>
      </c>
      <c r="H69" s="18" t="b">
        <v>1</v>
      </c>
      <c r="I69" s="18" t="s">
        <v>353</v>
      </c>
      <c r="J69" s="18" t="s">
        <v>353</v>
      </c>
      <c r="K69" s="18" t="s">
        <v>353</v>
      </c>
      <c r="L69" s="18" t="s">
        <v>353</v>
      </c>
      <c r="M69" s="18" t="b">
        <v>1</v>
      </c>
      <c r="N69" s="19"/>
      <c r="U69" s="18" t="b">
        <f t="shared" si="74"/>
        <v>1</v>
      </c>
      <c r="W69" s="18" t="s">
        <v>353</v>
      </c>
      <c r="X69" s="19" t="str">
        <f t="shared" si="85"/>
        <v/>
      </c>
      <c r="Y69" s="18" t="str">
        <f t="shared" si="86"/>
        <v/>
      </c>
      <c r="Z69" s="18" t="str">
        <f t="shared" si="87"/>
        <v/>
      </c>
      <c r="AA69" s="18" t="str">
        <f t="shared" si="88"/>
        <v/>
      </c>
      <c r="AB69" s="18" t="b">
        <f>IF(AND(S69="",OR(C69="LIC",C69="LMIC",C69="UMIC")),TRUE,FALSE)</f>
        <v>1</v>
      </c>
      <c r="AC69" s="18" t="b">
        <f t="shared" si="73"/>
        <v>1</v>
      </c>
      <c r="AD69" s="18" t="b">
        <f t="shared" si="76"/>
        <v>1</v>
      </c>
      <c r="AE69" s="18" t="b">
        <f>IF(AND(AC69=TRUE,S69=""),TRUE,FALSE)</f>
        <v>1</v>
      </c>
      <c r="AJ69" s="18" t="b">
        <f t="shared" si="78"/>
        <v>1</v>
      </c>
      <c r="AK69" s="18" t="b">
        <v>1</v>
      </c>
      <c r="AL69" s="20">
        <v>6.9610000000000003</v>
      </c>
      <c r="AM69" s="21">
        <v>8.0486982421875002</v>
      </c>
      <c r="AN69" s="21">
        <v>2270</v>
      </c>
      <c r="AO69" s="22">
        <v>0.1979999923706055</v>
      </c>
      <c r="AP69" s="23">
        <v>3.7999999523162839E-2</v>
      </c>
      <c r="AQ69" s="21">
        <v>1.378277946891785</v>
      </c>
      <c r="AR69" s="21">
        <v>0.26451799668073656</v>
      </c>
      <c r="AS69" s="24">
        <v>0.30585052490234382</v>
      </c>
      <c r="AT69" s="22">
        <v>0.1867</v>
      </c>
      <c r="AU69" s="21">
        <v>423.80900000000003</v>
      </c>
      <c r="AV69" s="21">
        <f t="shared" si="89"/>
        <v>2140.4495774259308</v>
      </c>
      <c r="AW69" s="22">
        <v>0.22001754594912376</v>
      </c>
      <c r="AX69" s="21">
        <v>499.43982930451091</v>
      </c>
      <c r="AY69" s="21">
        <f t="shared" si="90"/>
        <v>2522.4234775205791</v>
      </c>
      <c r="AZ69" s="21">
        <f t="shared" si="91"/>
        <v>2950.1344490000001</v>
      </c>
      <c r="BA69" s="21">
        <f t="shared" si="92"/>
        <v>3476.6006517887008</v>
      </c>
      <c r="BB69" s="21">
        <f t="shared" si="93"/>
        <v>526.46620278870057</v>
      </c>
      <c r="BC69" s="21">
        <v>474.00066666666663</v>
      </c>
      <c r="BD69" s="21">
        <v>515.21333333333325</v>
      </c>
      <c r="BE69" s="21">
        <f t="shared" si="94"/>
        <v>74.014269980366791</v>
      </c>
      <c r="BF69" s="21">
        <f t="shared" si="95"/>
        <v>373.80945874902335</v>
      </c>
      <c r="BG69" s="21">
        <v>465.15760735275217</v>
      </c>
      <c r="BH69" s="21">
        <v>8.61</v>
      </c>
      <c r="BI69" s="20">
        <v>42.141646315184595</v>
      </c>
      <c r="BJ69" s="20">
        <v>111.10850739836231</v>
      </c>
      <c r="BK69" s="20">
        <v>14.57106897876811</v>
      </c>
      <c r="BL69" s="25">
        <f t="shared" si="79"/>
        <v>167.82122269231502</v>
      </c>
      <c r="BM69" s="25">
        <f t="shared" si="80"/>
        <v>293.34799999999996</v>
      </c>
      <c r="BN69" s="25">
        <f t="shared" si="81"/>
        <v>773.42632000000003</v>
      </c>
      <c r="BO69" s="25">
        <f t="shared" si="82"/>
        <v>101.42921116120482</v>
      </c>
      <c r="BP69" s="25">
        <f t="shared" si="83"/>
        <v>1168.2035311612049</v>
      </c>
      <c r="BQ69" s="25">
        <v>-81.898691959940436</v>
      </c>
      <c r="BR69" s="25">
        <v>37.625580615811899</v>
      </c>
      <c r="BS69" s="26">
        <v>-0.45941613614800964</v>
      </c>
      <c r="BT69" s="25">
        <v>2.2587618543000003</v>
      </c>
      <c r="BU69" s="25">
        <v>805477</v>
      </c>
      <c r="BV69" s="25">
        <v>4.0680658133175704</v>
      </c>
      <c r="BW69" s="20">
        <f t="shared" si="84"/>
        <v>0</v>
      </c>
      <c r="BX69" s="25">
        <v>0</v>
      </c>
      <c r="BY69" s="25">
        <v>62.717451671365289</v>
      </c>
      <c r="BZ69" s="25">
        <f t="shared" si="96"/>
        <v>9.009833597380446</v>
      </c>
      <c r="CA69" s="25">
        <f t="shared" si="97"/>
        <v>45.504211841161762</v>
      </c>
      <c r="CB69" s="25">
        <v>59.767058329977182</v>
      </c>
      <c r="CC69" s="25">
        <f t="shared" si="98"/>
        <v>8.5859874055419017</v>
      </c>
      <c r="CD69" s="25">
        <f t="shared" si="99"/>
        <v>43.363574426160191</v>
      </c>
      <c r="CE69" s="25">
        <v>4.9699214659685866</v>
      </c>
      <c r="CF69" s="25">
        <f t="shared" si="100"/>
        <v>0.71396659473762192</v>
      </c>
      <c r="CG69" s="25">
        <f t="shared" si="101"/>
        <v>3.6058920315575493</v>
      </c>
      <c r="CH69" s="25">
        <v>7.7594750973285009</v>
      </c>
      <c r="CI69" s="25">
        <f t="shared" si="102"/>
        <v>1.1147069526402098</v>
      </c>
      <c r="CJ69" s="25">
        <f t="shared" si="103"/>
        <v>5.6298333110728738</v>
      </c>
      <c r="CK69" s="26">
        <v>0.52</v>
      </c>
      <c r="CL69" s="26">
        <v>0.11085073983623042</v>
      </c>
      <c r="CM69" s="26">
        <v>0.32273552650481252</v>
      </c>
      <c r="CN69" s="25">
        <v>108.19479999999997</v>
      </c>
      <c r="CO69" s="25">
        <f t="shared" si="104"/>
        <v>15.542996695877024</v>
      </c>
      <c r="CP69" s="25">
        <f t="shared" si="105"/>
        <v>78.499986337294885</v>
      </c>
      <c r="CQ69" s="26">
        <v>1.48801153183167</v>
      </c>
      <c r="CR69" s="25">
        <f t="shared" si="106"/>
        <v>18.710527955562558</v>
      </c>
    </row>
    <row r="70" spans="1:96" x14ac:dyDescent="0.2">
      <c r="A70" s="18" t="s">
        <v>145</v>
      </c>
      <c r="B70" s="18" t="s">
        <v>146</v>
      </c>
      <c r="C70" s="18" t="s">
        <v>293</v>
      </c>
      <c r="D70" s="18" t="s">
        <v>293</v>
      </c>
      <c r="E70" s="18" t="s">
        <v>353</v>
      </c>
      <c r="G70" s="18" t="str">
        <f t="shared" si="72"/>
        <v>MIC</v>
      </c>
      <c r="H70" s="18" t="s">
        <v>353</v>
      </c>
      <c r="I70" s="18" t="b">
        <v>1</v>
      </c>
      <c r="J70" s="18" t="s">
        <v>353</v>
      </c>
      <c r="K70" s="18" t="s">
        <v>353</v>
      </c>
      <c r="L70" s="18" t="s">
        <v>353</v>
      </c>
      <c r="N70" s="19"/>
      <c r="O70" s="18" t="b">
        <v>1</v>
      </c>
      <c r="P70" s="18" t="b">
        <v>1</v>
      </c>
      <c r="U70" s="18" t="b">
        <f t="shared" si="74"/>
        <v>1</v>
      </c>
      <c r="W70" s="18" t="s">
        <v>353</v>
      </c>
      <c r="X70" s="19" t="str">
        <f t="shared" si="85"/>
        <v/>
      </c>
      <c r="Y70" s="18" t="str">
        <f t="shared" si="86"/>
        <v/>
      </c>
      <c r="Z70" s="18" t="str">
        <f t="shared" si="87"/>
        <v/>
      </c>
      <c r="AA70" s="18" t="str">
        <f t="shared" si="88"/>
        <v/>
      </c>
      <c r="AB70" s="18" t="b">
        <f>IF(AND(S70="",OR(C70="LIC",C70="LMIC",C70="UMIC")),TRUE,FALSE)</f>
        <v>1</v>
      </c>
      <c r="AC70" s="18" t="b">
        <f t="shared" si="73"/>
        <v>1</v>
      </c>
      <c r="AD70" s="18" t="b">
        <f t="shared" si="76"/>
        <v>1</v>
      </c>
      <c r="AE70" s="18" t="b">
        <f>IF(AND(AC70=TRUE,S70=""),TRUE,FALSE)</f>
        <v>1</v>
      </c>
      <c r="AJ70" s="18" t="b">
        <f t="shared" si="78"/>
        <v>1</v>
      </c>
      <c r="AK70" s="18" t="b">
        <v>1</v>
      </c>
      <c r="AL70" s="20">
        <v>6.0940000000000003</v>
      </c>
      <c r="AM70" s="21">
        <v>5.3685981445312496</v>
      </c>
      <c r="AN70" s="21">
        <v>8310</v>
      </c>
      <c r="AO70" s="22">
        <v>0</v>
      </c>
      <c r="AP70" s="23">
        <v>0</v>
      </c>
      <c r="AQ70" s="21">
        <v>0</v>
      </c>
      <c r="AR70" s="21">
        <v>0</v>
      </c>
      <c r="AS70" s="24">
        <v>0</v>
      </c>
      <c r="AT70" s="22">
        <v>0.17369999999999999</v>
      </c>
      <c r="AU70" s="21">
        <v>1443.4469999999999</v>
      </c>
      <c r="AV70" s="21" t="e">
        <f t="shared" si="89"/>
        <v>#DIV/0!</v>
      </c>
      <c r="AW70" s="22">
        <v>0.20525312500000001</v>
      </c>
      <c r="AX70" s="21">
        <v>1705.65346875</v>
      </c>
      <c r="AY70" s="21" t="e">
        <f t="shared" si="90"/>
        <v>#DIV/0!</v>
      </c>
      <c r="AZ70" s="21">
        <f t="shared" si="91"/>
        <v>8796.3660180000006</v>
      </c>
      <c r="BA70" s="21">
        <f t="shared" si="92"/>
        <v>10394.252238562502</v>
      </c>
      <c r="BB70" s="21">
        <f t="shared" si="93"/>
        <v>1597.8862205625007</v>
      </c>
      <c r="BC70" s="21">
        <v>527.49433333333343</v>
      </c>
      <c r="BD70" s="21">
        <v>577.67333333333329</v>
      </c>
      <c r="BE70" s="21">
        <f t="shared" si="94"/>
        <v>94.793786237829551</v>
      </c>
      <c r="BF70" s="21" t="e">
        <f t="shared" si="95"/>
        <v>#DIV/0!</v>
      </c>
      <c r="BH70" s="21">
        <v>456.74</v>
      </c>
      <c r="BI70" s="20">
        <v>332.40000000000003</v>
      </c>
      <c r="BJ70" s="20">
        <v>312.75675418444371</v>
      </c>
      <c r="BK70" s="20">
        <v>0</v>
      </c>
      <c r="BL70" s="25">
        <f t="shared" si="79"/>
        <v>645.1567541844438</v>
      </c>
      <c r="BM70" s="25">
        <f t="shared" si="80"/>
        <v>2025.6456000000003</v>
      </c>
      <c r="BN70" s="25">
        <f t="shared" si="81"/>
        <v>1905.93966</v>
      </c>
      <c r="BO70" s="25">
        <f t="shared" si="82"/>
        <v>0</v>
      </c>
      <c r="BP70" s="25">
        <f t="shared" si="83"/>
        <v>3931.5852600000003</v>
      </c>
      <c r="BQ70" s="25">
        <v>-207.6699801905562</v>
      </c>
      <c r="BR70" s="25">
        <v>84.871458264960069</v>
      </c>
      <c r="BS70" s="26">
        <v>-0.40868428930884831</v>
      </c>
      <c r="BT70" s="25">
        <v>38.568330038700005</v>
      </c>
      <c r="BU70" s="25">
        <v>0</v>
      </c>
      <c r="BW70" s="20">
        <f t="shared" si="84"/>
        <v>0</v>
      </c>
      <c r="BX70" s="25">
        <v>0</v>
      </c>
      <c r="BY70" s="25">
        <v>196.17548697811787</v>
      </c>
      <c r="BZ70" s="25">
        <f t="shared" si="96"/>
        <v>32.191579746983571</v>
      </c>
      <c r="CA70" s="25" t="e">
        <f t="shared" si="97"/>
        <v>#DIV/0!</v>
      </c>
      <c r="CB70" s="25">
        <v>42.328888777017049</v>
      </c>
      <c r="CC70" s="25">
        <f t="shared" si="98"/>
        <v>6.945994220055308</v>
      </c>
      <c r="CD70" s="25" t="e">
        <f t="shared" si="99"/>
        <v>#DIV/0!</v>
      </c>
      <c r="CE70" s="25">
        <v>17.70870553094375</v>
      </c>
      <c r="CF70" s="25">
        <f t="shared" si="100"/>
        <v>2.9059247671387838</v>
      </c>
      <c r="CG70" s="25" t="e">
        <f t="shared" si="101"/>
        <v>#DIV/0!</v>
      </c>
      <c r="CH70" s="25">
        <v>137.05853839441536</v>
      </c>
      <c r="CI70" s="25">
        <f t="shared" si="102"/>
        <v>22.49073488585746</v>
      </c>
      <c r="CJ70" s="25" t="e">
        <f t="shared" si="103"/>
        <v>#DIV/0!</v>
      </c>
      <c r="CK70" s="26"/>
      <c r="CL70" s="26">
        <v>7.5675418444371506E-2</v>
      </c>
      <c r="CM70" s="26">
        <v>0.2303590416803413</v>
      </c>
      <c r="CN70" s="25">
        <v>121.31139999999999</v>
      </c>
      <c r="CO70" s="25">
        <f t="shared" si="104"/>
        <v>19.906695109944206</v>
      </c>
      <c r="CP70" s="25" t="e">
        <f t="shared" si="105"/>
        <v>#DIV/0!</v>
      </c>
      <c r="CQ70" s="26">
        <v>1.3218907325136453</v>
      </c>
      <c r="CR70" s="25">
        <f t="shared" si="106"/>
        <v>61.628308852896339</v>
      </c>
    </row>
    <row r="71" spans="1:96" x14ac:dyDescent="0.2">
      <c r="A71" s="18" t="s">
        <v>149</v>
      </c>
      <c r="B71" s="18" t="s">
        <v>150</v>
      </c>
      <c r="C71" s="18" t="s">
        <v>295</v>
      </c>
      <c r="D71" s="18" t="s">
        <v>315</v>
      </c>
      <c r="E71" s="18" t="s">
        <v>353</v>
      </c>
      <c r="F71" s="18" t="b">
        <f>IF(AND(C71="LIC",H71=TRUE),TRUE,FALSE)</f>
        <v>1</v>
      </c>
      <c r="G71" s="18" t="str">
        <f t="shared" si="72"/>
        <v/>
      </c>
      <c r="H71" s="18" t="b">
        <v>1</v>
      </c>
      <c r="I71" s="18" t="b">
        <v>1</v>
      </c>
      <c r="J71" s="18" t="b">
        <v>1</v>
      </c>
      <c r="K71" s="18" t="b">
        <v>1</v>
      </c>
      <c r="L71" s="18" t="b">
        <v>1</v>
      </c>
      <c r="M71" s="18" t="b">
        <v>1</v>
      </c>
      <c r="N71" s="19"/>
      <c r="P71" s="18" t="b">
        <v>1</v>
      </c>
      <c r="Q71" s="18" t="b">
        <v>1</v>
      </c>
      <c r="R71" s="18" t="b">
        <v>1</v>
      </c>
      <c r="S71" s="18" t="b">
        <v>1</v>
      </c>
      <c r="T71" s="18" t="b">
        <v>1</v>
      </c>
      <c r="W71" s="18" t="s">
        <v>353</v>
      </c>
      <c r="X71" s="19" t="str">
        <f t="shared" si="85"/>
        <v/>
      </c>
      <c r="Y71" s="18" t="str">
        <f t="shared" si="86"/>
        <v/>
      </c>
      <c r="Z71" s="18" t="str">
        <f t="shared" si="87"/>
        <v/>
      </c>
      <c r="AA71" s="18" t="str">
        <f t="shared" si="88"/>
        <v/>
      </c>
      <c r="AC71" s="18" t="b">
        <f t="shared" si="73"/>
        <v>1</v>
      </c>
      <c r="AK71" s="18" t="s">
        <v>353</v>
      </c>
      <c r="AL71" s="20">
        <v>4.8540000000000001</v>
      </c>
      <c r="AM71" s="21">
        <v>6.4953769531249996</v>
      </c>
      <c r="AN71" s="21">
        <v>380</v>
      </c>
      <c r="AO71" s="22">
        <v>0.41200000762939454</v>
      </c>
      <c r="AP71" s="23">
        <v>0.27</v>
      </c>
      <c r="AQ71" s="21">
        <v>1.9998480370330811</v>
      </c>
      <c r="AR71" s="21">
        <v>1.3105800000000001</v>
      </c>
      <c r="AS71" s="24">
        <v>1.753751831054688</v>
      </c>
      <c r="AT71" s="22">
        <v>0.21929999999999999</v>
      </c>
      <c r="AU71" s="21">
        <v>83.334000000000003</v>
      </c>
      <c r="AV71" s="21">
        <f t="shared" si="89"/>
        <v>202.26698654569262</v>
      </c>
      <c r="AW71" s="22">
        <v>0.25850439125979463</v>
      </c>
      <c r="AX71" s="21">
        <v>98.23166867872196</v>
      </c>
      <c r="AY71" s="21">
        <f t="shared" si="90"/>
        <v>238.42637587299288</v>
      </c>
      <c r="AZ71" s="21">
        <f t="shared" si="91"/>
        <v>404.50323600000002</v>
      </c>
      <c r="BA71" s="21">
        <f t="shared" si="92"/>
        <v>476.81651976651642</v>
      </c>
      <c r="BB71" s="21">
        <f t="shared" si="93"/>
        <v>72.313283766516406</v>
      </c>
      <c r="BC71" s="21">
        <v>640.65699999999993</v>
      </c>
      <c r="BD71" s="21">
        <v>837.36666666666667</v>
      </c>
      <c r="BE71" s="21">
        <f t="shared" si="94"/>
        <v>172.51064414228816</v>
      </c>
      <c r="BF71" s="21">
        <f t="shared" si="95"/>
        <v>418.71514793142012</v>
      </c>
      <c r="BG71" s="21">
        <v>0</v>
      </c>
      <c r="BH71" s="21">
        <v>187.45000000000002</v>
      </c>
      <c r="BI71" s="20">
        <v>49.737948084054395</v>
      </c>
      <c r="BJ71" s="20">
        <v>77.45164400494437</v>
      </c>
      <c r="BK71" s="20">
        <v>83.639485383126569</v>
      </c>
      <c r="BL71" s="25">
        <f t="shared" si="79"/>
        <v>210.82907747212533</v>
      </c>
      <c r="BM71" s="25">
        <f t="shared" si="80"/>
        <v>241.42800000000003</v>
      </c>
      <c r="BN71" s="25">
        <f t="shared" si="81"/>
        <v>375.95027999999996</v>
      </c>
      <c r="BO71" s="25">
        <f t="shared" si="82"/>
        <v>405.98606204969639</v>
      </c>
      <c r="BP71" s="25">
        <f t="shared" si="83"/>
        <v>1023.3643420496965</v>
      </c>
      <c r="BQ71" s="25">
        <v>161.71324313276435</v>
      </c>
      <c r="BR71" s="25">
        <v>105.5641395412718</v>
      </c>
      <c r="BS71" s="26">
        <v>0.65278599016535144</v>
      </c>
      <c r="BT71" s="25">
        <v>12.486960770550001</v>
      </c>
      <c r="BU71" s="25">
        <v>777667</v>
      </c>
      <c r="BV71" s="25">
        <v>1.8875412271825323</v>
      </c>
      <c r="BW71" s="20">
        <f t="shared" si="84"/>
        <v>784.95608216643814</v>
      </c>
      <c r="BX71" s="25">
        <v>418.68333333333334</v>
      </c>
      <c r="BY71" s="25">
        <v>50.929339508658892</v>
      </c>
      <c r="BZ71" s="25">
        <f t="shared" si="96"/>
        <v>10.492241349126266</v>
      </c>
      <c r="CA71" s="25">
        <f t="shared" si="97"/>
        <v>25.466604744736628</v>
      </c>
      <c r="CB71" s="25">
        <v>169.6208430661834</v>
      </c>
      <c r="CC71" s="25">
        <f t="shared" si="98"/>
        <v>34.94454945739254</v>
      </c>
      <c r="CD71" s="25">
        <f t="shared" si="99"/>
        <v>84.816866044396136</v>
      </c>
      <c r="CE71" s="25">
        <v>26.928540743723989</v>
      </c>
      <c r="CF71" s="25">
        <f t="shared" si="100"/>
        <v>5.5477010184845463</v>
      </c>
      <c r="CG71" s="25">
        <f t="shared" si="101"/>
        <v>13.465293484836188</v>
      </c>
      <c r="CH71" s="25">
        <v>53.597446637132506</v>
      </c>
      <c r="CI71" s="25">
        <f t="shared" si="102"/>
        <v>11.041913192651938</v>
      </c>
      <c r="CJ71" s="25">
        <f t="shared" si="103"/>
        <v>26.800759680044585</v>
      </c>
      <c r="CK71" s="26"/>
      <c r="CL71" s="26">
        <v>0.14516440049443757</v>
      </c>
      <c r="CM71" s="26">
        <v>0.39290688092295012</v>
      </c>
      <c r="CN71" s="25">
        <v>837.36666666666667</v>
      </c>
      <c r="CO71" s="25">
        <f t="shared" si="104"/>
        <v>172.51064414228816</v>
      </c>
      <c r="CP71" s="25">
        <f t="shared" si="105"/>
        <v>418.71514793142012</v>
      </c>
      <c r="CQ71" s="26">
        <v>0.23296518169252439</v>
      </c>
      <c r="CR71" s="25">
        <f t="shared" si="106"/>
        <v>56.478703999170747</v>
      </c>
    </row>
    <row r="72" spans="1:96" x14ac:dyDescent="0.2">
      <c r="A72" s="18" t="s">
        <v>151</v>
      </c>
      <c r="B72" s="18" t="s">
        <v>152</v>
      </c>
      <c r="C72" s="18" t="s">
        <v>293</v>
      </c>
      <c r="D72" s="18" t="s">
        <v>293</v>
      </c>
      <c r="E72" s="18" t="s">
        <v>353</v>
      </c>
      <c r="G72" s="18" t="str">
        <f t="shared" si="72"/>
        <v>MIC</v>
      </c>
      <c r="H72" s="18" t="s">
        <v>353</v>
      </c>
      <c r="I72" s="18" t="b">
        <v>1</v>
      </c>
      <c r="J72" s="18" t="s">
        <v>353</v>
      </c>
      <c r="K72" s="18" t="s">
        <v>353</v>
      </c>
      <c r="L72" s="18" t="s">
        <v>353</v>
      </c>
      <c r="M72" s="18" t="b">
        <v>1</v>
      </c>
      <c r="N72" s="19"/>
      <c r="O72" s="18" t="b">
        <v>1</v>
      </c>
      <c r="P72" s="18" t="b">
        <v>1</v>
      </c>
      <c r="U72" s="18" t="b">
        <f t="shared" ref="U72:U77" si="107">IF(AND(T72=FALSE,OR(C72="LIC",C72="LMIC",C72="UMIC")),TRUE,FALSE)</f>
        <v>1</v>
      </c>
      <c r="W72" s="18" t="s">
        <v>353</v>
      </c>
      <c r="X72" s="19" t="str">
        <f t="shared" si="85"/>
        <v/>
      </c>
      <c r="Y72" s="18" t="str">
        <f t="shared" si="86"/>
        <v/>
      </c>
      <c r="Z72" s="18" t="str">
        <f t="shared" si="87"/>
        <v/>
      </c>
      <c r="AA72" s="18" t="str">
        <f t="shared" si="88"/>
        <v/>
      </c>
      <c r="AB72" s="18" t="b">
        <f t="shared" ref="AB72:AB77" si="108">IF(AND(S72="",OR(C72="LIC",C72="LMIC",C72="UMIC")),TRUE,FALSE)</f>
        <v>1</v>
      </c>
      <c r="AC72" s="18" t="b">
        <f t="shared" si="73"/>
        <v>1</v>
      </c>
      <c r="AD72" s="18" t="b">
        <f t="shared" ref="AD72:AD77" si="109">IF(AND(AC72=TRUE,T72=FALSE),TRUE,FALSE)</f>
        <v>1</v>
      </c>
      <c r="AE72" s="18" t="b">
        <f t="shared" ref="AE72:AE77" si="110">IF(AND(AC72=TRUE,S72=""),TRUE,FALSE)</f>
        <v>1</v>
      </c>
      <c r="AJ72" s="18" t="b">
        <f t="shared" ref="AJ72:AJ77" si="111">IF(AND(OR(C72="LIC",C72="LMIC",C72="UMIC"),F72=""),TRUE,FALSE)</f>
        <v>1</v>
      </c>
      <c r="AK72" s="18" t="s">
        <v>353</v>
      </c>
      <c r="AL72" s="20">
        <v>6.4710000000000001</v>
      </c>
      <c r="AM72" s="21">
        <v>7.34234619140625</v>
      </c>
      <c r="AN72" s="21">
        <v>6540</v>
      </c>
      <c r="AO72" s="22">
        <v>0.39299999237060546</v>
      </c>
      <c r="AP72" s="23">
        <v>9.6000003814697268E-2</v>
      </c>
      <c r="AQ72" s="21">
        <v>2.5431029506301881</v>
      </c>
      <c r="AR72" s="21">
        <v>0.621216024684906</v>
      </c>
      <c r="AS72" s="24">
        <v>0.70486523437500004</v>
      </c>
      <c r="AT72" s="22">
        <v>0.66359999999999997</v>
      </c>
      <c r="AU72" s="21">
        <v>4339.9439999999995</v>
      </c>
      <c r="AV72" s="21">
        <f t="shared" si="89"/>
        <v>11043.114718199182</v>
      </c>
      <c r="AW72" s="22">
        <v>0.6659104195829918</v>
      </c>
      <c r="AX72" s="21">
        <v>4355.0541440727666</v>
      </c>
      <c r="AY72" s="21">
        <f t="shared" si="90"/>
        <v>11081.562922693085</v>
      </c>
      <c r="AZ72" s="21">
        <f t="shared" si="91"/>
        <v>28083.777623999998</v>
      </c>
      <c r="BA72" s="21">
        <f t="shared" si="92"/>
        <v>28181.555366294873</v>
      </c>
      <c r="BB72" s="21">
        <f t="shared" si="93"/>
        <v>97.777742294872439</v>
      </c>
      <c r="BC72" s="21">
        <v>90.841333333333338</v>
      </c>
      <c r="BD72" s="21">
        <v>71.13666666666667</v>
      </c>
      <c r="BE72" s="21">
        <f t="shared" si="94"/>
        <v>10.993148920826251</v>
      </c>
      <c r="BF72" s="21">
        <f t="shared" si="95"/>
        <v>27.972389654551264</v>
      </c>
      <c r="BG72" s="21">
        <v>264.82135456812455</v>
      </c>
      <c r="BH72" s="21">
        <v>77.023333333333326</v>
      </c>
      <c r="BI72" s="20">
        <v>261.60000000000002</v>
      </c>
      <c r="BJ72" s="20">
        <v>332.17342296399318</v>
      </c>
      <c r="BK72" s="20">
        <v>44.493043563564861</v>
      </c>
      <c r="BL72" s="25">
        <f t="shared" si="79"/>
        <v>638.26646652755801</v>
      </c>
      <c r="BM72" s="25">
        <f t="shared" si="80"/>
        <v>1692.8136000000002</v>
      </c>
      <c r="BN72" s="25">
        <f t="shared" si="81"/>
        <v>2149.49422</v>
      </c>
      <c r="BO72" s="25">
        <f t="shared" si="82"/>
        <v>287.91448489982821</v>
      </c>
      <c r="BP72" s="25">
        <f t="shared" si="83"/>
        <v>4130.2223048998285</v>
      </c>
      <c r="BQ72" s="25">
        <v>-1539.2606055088254</v>
      </c>
      <c r="BR72" s="25">
        <v>11.447998763715036</v>
      </c>
      <c r="BS72" s="26">
        <v>-7.437336291687093E-3</v>
      </c>
      <c r="BW72" s="20">
        <f t="shared" si="84"/>
        <v>0</v>
      </c>
      <c r="BX72" s="25">
        <v>0</v>
      </c>
      <c r="BY72" s="25">
        <v>10.052937307021077</v>
      </c>
      <c r="BZ72" s="25">
        <f t="shared" si="96"/>
        <v>1.5535369041911724</v>
      </c>
      <c r="CA72" s="25">
        <f t="shared" si="97"/>
        <v>3.9530201891865726</v>
      </c>
      <c r="CB72" s="25">
        <v>2.4290532286212914</v>
      </c>
      <c r="CC72" s="25">
        <f t="shared" si="98"/>
        <v>0.37537524781661125</v>
      </c>
      <c r="CD72" s="25">
        <f t="shared" si="99"/>
        <v>0.95515332087494342</v>
      </c>
      <c r="CE72" s="25">
        <v>2.6128896496173986</v>
      </c>
      <c r="CF72" s="25">
        <f t="shared" si="100"/>
        <v>0.40378452319848535</v>
      </c>
      <c r="CG72" s="25">
        <f t="shared" si="101"/>
        <v>1.0274415548021434</v>
      </c>
      <c r="CH72" s="25">
        <v>6.3800533628674998</v>
      </c>
      <c r="CI72" s="25">
        <f t="shared" si="102"/>
        <v>0.98594550500193168</v>
      </c>
      <c r="CJ72" s="25">
        <f t="shared" si="103"/>
        <v>2.5087672370033252</v>
      </c>
      <c r="CK72" s="26"/>
      <c r="CL72" s="26">
        <v>9.734229639932003E-2</v>
      </c>
      <c r="CM72" s="26">
        <v>0.27558754442899092</v>
      </c>
      <c r="CN72" s="25">
        <v>14.938700000000001</v>
      </c>
      <c r="CO72" s="25">
        <f t="shared" si="104"/>
        <v>2.3085612733735128</v>
      </c>
      <c r="CP72" s="25">
        <f t="shared" si="105"/>
        <v>5.8742018274557664</v>
      </c>
      <c r="CQ72" s="26">
        <v>3.4116269398940222</v>
      </c>
      <c r="CR72" s="25">
        <f t="shared" si="106"/>
        <v>2.9148576570097156</v>
      </c>
    </row>
    <row r="73" spans="1:96" x14ac:dyDescent="0.2">
      <c r="A73" s="18" t="s">
        <v>216</v>
      </c>
      <c r="B73" s="18" t="s">
        <v>217</v>
      </c>
      <c r="C73" s="18" t="s">
        <v>293</v>
      </c>
      <c r="D73" s="18" t="s">
        <v>293</v>
      </c>
      <c r="E73" s="18" t="s">
        <v>353</v>
      </c>
      <c r="G73" s="18" t="str">
        <f t="shared" si="72"/>
        <v>MIC</v>
      </c>
      <c r="H73" s="18" t="s">
        <v>353</v>
      </c>
      <c r="I73" s="18" t="s">
        <v>353</v>
      </c>
      <c r="J73" s="18" t="s">
        <v>353</v>
      </c>
      <c r="K73" s="18" t="s">
        <v>353</v>
      </c>
      <c r="L73" s="18" t="s">
        <v>353</v>
      </c>
      <c r="N73" s="19"/>
      <c r="U73" s="18" t="b">
        <f t="shared" si="107"/>
        <v>1</v>
      </c>
      <c r="W73" s="18" t="b">
        <v>1</v>
      </c>
      <c r="X73" s="19" t="str">
        <f t="shared" si="85"/>
        <v/>
      </c>
      <c r="Y73" s="18" t="b">
        <f t="shared" si="86"/>
        <v>1</v>
      </c>
      <c r="Z73" s="18" t="str">
        <f t="shared" si="87"/>
        <v/>
      </c>
      <c r="AA73" s="18" t="b">
        <f t="shared" si="88"/>
        <v>1</v>
      </c>
      <c r="AB73" s="18" t="b">
        <f t="shared" si="108"/>
        <v>1</v>
      </c>
      <c r="AC73" s="18" t="b">
        <f t="shared" si="73"/>
        <v>1</v>
      </c>
      <c r="AD73" s="18" t="b">
        <f t="shared" si="109"/>
        <v>1</v>
      </c>
      <c r="AE73" s="18" t="b">
        <f t="shared" si="110"/>
        <v>1</v>
      </c>
      <c r="AH73" s="18" t="b">
        <f>IF(AND(W73=TRUE,T73=FALSE),TRUE,FALSE)</f>
        <v>1</v>
      </c>
      <c r="AI73" s="18" t="b">
        <f>IF(AND(W73=TRUE,S73=""),TRUE,FALSE)</f>
        <v>1</v>
      </c>
      <c r="AJ73" s="18" t="b">
        <f t="shared" si="111"/>
        <v>1</v>
      </c>
      <c r="AK73" s="18" t="b">
        <v>1</v>
      </c>
      <c r="AL73" s="20">
        <v>0.18</v>
      </c>
      <c r="AM73" s="21">
        <v>0.18636900329589842</v>
      </c>
      <c r="AN73" s="21">
        <v>8780</v>
      </c>
      <c r="AO73" s="22">
        <v>4.8200001716613768E-2</v>
      </c>
      <c r="AP73" s="23">
        <v>2.2278096675872799E-2</v>
      </c>
      <c r="AQ73" s="21">
        <v>8.676000308990477E-3</v>
      </c>
      <c r="AR73" s="21">
        <v>4.0100574016571034E-3</v>
      </c>
      <c r="AS73" s="24">
        <v>4.1519465446472172E-3</v>
      </c>
      <c r="AT73" s="22">
        <v>0.25469999999999998</v>
      </c>
      <c r="AU73" s="21">
        <v>2236.2659999999996</v>
      </c>
      <c r="AV73" s="21">
        <f t="shared" si="89"/>
        <v>46395.558513625416</v>
      </c>
      <c r="AW73" s="22">
        <v>0.30697594215348584</v>
      </c>
      <c r="AX73" s="21">
        <v>2695.2487721076059</v>
      </c>
      <c r="AY73" s="21">
        <f t="shared" si="90"/>
        <v>55918.022326098733</v>
      </c>
      <c r="AZ73" s="21">
        <f t="shared" si="91"/>
        <v>402.52787999999993</v>
      </c>
      <c r="BA73" s="21">
        <f t="shared" si="92"/>
        <v>485.14477897936899</v>
      </c>
      <c r="BB73" s="21">
        <f t="shared" si="93"/>
        <v>82.61689897936904</v>
      </c>
      <c r="BC73" s="21">
        <v>23.278000000000002</v>
      </c>
      <c r="BD73" s="21">
        <v>21.166666666666668</v>
      </c>
      <c r="BE73" s="21">
        <f t="shared" si="94"/>
        <v>117.59259259259261</v>
      </c>
      <c r="BF73" s="21">
        <f t="shared" si="95"/>
        <v>2439.6802573569271</v>
      </c>
      <c r="BG73" s="21">
        <v>198.25971109769989</v>
      </c>
      <c r="BH73" s="21">
        <v>2.9466666666666668</v>
      </c>
      <c r="BI73" s="20">
        <v>351.2</v>
      </c>
      <c r="BJ73" s="20">
        <v>312.59899999999999</v>
      </c>
      <c r="BK73" s="20">
        <v>34.579458891765405</v>
      </c>
      <c r="BL73" s="25">
        <f t="shared" si="79"/>
        <v>698.37845889176538</v>
      </c>
      <c r="BM73" s="25">
        <f t="shared" si="80"/>
        <v>63.215999999999994</v>
      </c>
      <c r="BN73" s="25">
        <f t="shared" si="81"/>
        <v>56.267819999999993</v>
      </c>
      <c r="BO73" s="25">
        <f t="shared" si="82"/>
        <v>6.2243026005177731</v>
      </c>
      <c r="BP73" s="25">
        <f t="shared" si="83"/>
        <v>125.70812260051775</v>
      </c>
      <c r="BQ73" s="25">
        <v>-649.24592716203756</v>
      </c>
      <c r="BR73" s="25">
        <v>66.981481481481481</v>
      </c>
      <c r="BS73" s="26">
        <v>-0.1031681196280564</v>
      </c>
      <c r="BT73" s="25">
        <v>35.130888087750002</v>
      </c>
      <c r="BU73" s="25">
        <v>26672</v>
      </c>
      <c r="BV73" s="25">
        <v>0.55336097614300683</v>
      </c>
      <c r="BW73" s="20">
        <f t="shared" si="84"/>
        <v>0</v>
      </c>
      <c r="BX73" s="25">
        <v>0</v>
      </c>
      <c r="BY73" s="25">
        <v>1.1913525305410122</v>
      </c>
      <c r="BZ73" s="25">
        <f t="shared" si="96"/>
        <v>6.6186251696722902</v>
      </c>
      <c r="CA73" s="25">
        <f t="shared" si="97"/>
        <v>137.31586999904516</v>
      </c>
      <c r="CB73" s="25">
        <v>4.608009128742113</v>
      </c>
      <c r="CC73" s="25">
        <f t="shared" si="98"/>
        <v>25.600050715233962</v>
      </c>
      <c r="CD73" s="25">
        <f t="shared" si="99"/>
        <v>531.12136521791933</v>
      </c>
      <c r="CE73" s="25">
        <v>2.3568264196536445E-2</v>
      </c>
      <c r="CF73" s="25">
        <f t="shared" si="100"/>
        <v>0.13093480109186914</v>
      </c>
      <c r="CG73" s="25">
        <f t="shared" si="101"/>
        <v>2.7164895524627752</v>
      </c>
      <c r="CH73" s="25">
        <v>0.10635487984964424</v>
      </c>
      <c r="CI73" s="25">
        <f t="shared" si="102"/>
        <v>0.5908604436091347</v>
      </c>
      <c r="CJ73" s="25">
        <f t="shared" si="103"/>
        <v>12.258514990995831</v>
      </c>
      <c r="CK73" s="26"/>
      <c r="CL73" s="26">
        <v>5.9900000000000002E-2</v>
      </c>
      <c r="CM73" s="26">
        <v>0.19437777777777779</v>
      </c>
      <c r="CN73" s="25">
        <v>4.4450000000000003</v>
      </c>
      <c r="CO73" s="25">
        <f t="shared" si="104"/>
        <v>24.694444444444446</v>
      </c>
      <c r="CP73" s="25">
        <f t="shared" si="105"/>
        <v>512.33285404495473</v>
      </c>
      <c r="CQ73" s="26">
        <v>1.9296476987453268</v>
      </c>
      <c r="CR73" s="25">
        <f t="shared" si="106"/>
        <v>32.809536328515392</v>
      </c>
    </row>
    <row r="74" spans="1:96" x14ac:dyDescent="0.2">
      <c r="A74" s="18" t="s">
        <v>237</v>
      </c>
      <c r="B74" s="18" t="s">
        <v>238</v>
      </c>
      <c r="C74" s="18" t="s">
        <v>294</v>
      </c>
      <c r="D74" s="18" t="s">
        <v>344</v>
      </c>
      <c r="E74" s="18" t="s">
        <v>321</v>
      </c>
      <c r="G74" s="18" t="str">
        <f t="shared" si="72"/>
        <v>MIC</v>
      </c>
      <c r="H74" s="18" t="s">
        <v>353</v>
      </c>
      <c r="I74" s="18" t="s">
        <v>353</v>
      </c>
      <c r="J74" s="18" t="s">
        <v>353</v>
      </c>
      <c r="K74" s="18" t="s">
        <v>353</v>
      </c>
      <c r="L74" s="18" t="s">
        <v>353</v>
      </c>
      <c r="N74" s="19"/>
      <c r="P74" s="18" t="b">
        <v>1</v>
      </c>
      <c r="U74" s="18" t="b">
        <f t="shared" si="107"/>
        <v>1</v>
      </c>
      <c r="W74" s="18" t="b">
        <v>1</v>
      </c>
      <c r="X74" s="19" t="str">
        <f t="shared" si="85"/>
        <v/>
      </c>
      <c r="Y74" s="18" t="b">
        <f t="shared" si="86"/>
        <v>1</v>
      </c>
      <c r="Z74" s="18" t="str">
        <f t="shared" si="87"/>
        <v/>
      </c>
      <c r="AA74" s="18" t="b">
        <f t="shared" si="88"/>
        <v>1</v>
      </c>
      <c r="AB74" s="18" t="b">
        <f t="shared" si="108"/>
        <v>1</v>
      </c>
      <c r="AC74" s="18" t="b">
        <f t="shared" si="73"/>
        <v>1</v>
      </c>
      <c r="AD74" s="18" t="b">
        <f t="shared" si="109"/>
        <v>1</v>
      </c>
      <c r="AE74" s="18" t="b">
        <f t="shared" si="110"/>
        <v>1</v>
      </c>
      <c r="AH74" s="18" t="b">
        <f>IF(AND(W74=TRUE,T74=FALSE),TRUE,FALSE)</f>
        <v>1</v>
      </c>
      <c r="AI74" s="18" t="b">
        <f>IF(AND(W74=TRUE,S74=""),TRUE,FALSE)</f>
        <v>1</v>
      </c>
      <c r="AJ74" s="18" t="b">
        <f t="shared" si="111"/>
        <v>1</v>
      </c>
      <c r="AK74" s="18" t="s">
        <v>353</v>
      </c>
      <c r="AL74" s="20">
        <v>20.95</v>
      </c>
      <c r="AM74" s="21">
        <v>21.474701171875001</v>
      </c>
      <c r="AN74" s="21">
        <v>3840</v>
      </c>
      <c r="AO74" s="22">
        <v>1.4999999999999999E-2</v>
      </c>
      <c r="AP74" s="23">
        <v>1.0000000149011611E-3</v>
      </c>
      <c r="AQ74" s="21">
        <v>0.31424999999999997</v>
      </c>
      <c r="AR74" s="21">
        <v>2.0950000312179324E-2</v>
      </c>
      <c r="AS74" s="24">
        <v>2.1474700927734378E-2</v>
      </c>
      <c r="AT74" s="22">
        <v>0.13009999999999999</v>
      </c>
      <c r="AU74" s="21">
        <v>499.58399999999995</v>
      </c>
      <c r="AV74" s="21">
        <f t="shared" si="89"/>
        <v>33305.599999999999</v>
      </c>
      <c r="AW74" s="22">
        <v>0.17240710728707012</v>
      </c>
      <c r="AX74" s="21">
        <v>662.04329198234927</v>
      </c>
      <c r="AY74" s="21">
        <f t="shared" si="90"/>
        <v>44136.21946548995</v>
      </c>
      <c r="AZ74" s="21">
        <f t="shared" si="91"/>
        <v>10466.284799999998</v>
      </c>
      <c r="BA74" s="21">
        <f t="shared" si="92"/>
        <v>13869.806967030216</v>
      </c>
      <c r="BB74" s="21">
        <f t="shared" si="93"/>
        <v>3403.5221670302176</v>
      </c>
      <c r="BC74" s="21">
        <v>745.68899999999996</v>
      </c>
      <c r="BD74" s="21">
        <v>755.45000000000016</v>
      </c>
      <c r="BE74" s="21">
        <f t="shared" si="94"/>
        <v>36.05966587112173</v>
      </c>
      <c r="BF74" s="21">
        <f t="shared" si="95"/>
        <v>2403.9777247414486</v>
      </c>
      <c r="BG74" s="21">
        <v>1828.0772632840508</v>
      </c>
      <c r="BH74" s="21">
        <v>33.726666666666667</v>
      </c>
      <c r="BI74" s="20">
        <v>153.6</v>
      </c>
      <c r="BJ74" s="20">
        <v>110.78425584725537</v>
      </c>
      <c r="BK74" s="20">
        <v>8.3773839666821726</v>
      </c>
      <c r="BL74" s="25">
        <f t="shared" si="79"/>
        <v>272.76163981393751</v>
      </c>
      <c r="BM74" s="25">
        <f t="shared" si="80"/>
        <v>3217.9199999999996</v>
      </c>
      <c r="BN74" s="25">
        <f t="shared" si="81"/>
        <v>2320.9301599999999</v>
      </c>
      <c r="BO74" s="25">
        <f t="shared" si="82"/>
        <v>175.5061941019915</v>
      </c>
      <c r="BP74" s="25">
        <f t="shared" si="83"/>
        <v>5714.3563541019912</v>
      </c>
      <c r="BQ74" s="25">
        <v>-58.26000617723713</v>
      </c>
      <c r="BR74" s="25">
        <v>18.834765314240258</v>
      </c>
      <c r="BS74" s="26">
        <v>-0.32328807616225796</v>
      </c>
      <c r="BT74" s="25">
        <v>27.898215261000001</v>
      </c>
      <c r="BU74" s="25">
        <v>15515378</v>
      </c>
      <c r="BV74" s="25">
        <v>1034.3585333333333</v>
      </c>
      <c r="BW74" s="20">
        <f t="shared" si="84"/>
        <v>0</v>
      </c>
      <c r="BX74" s="25">
        <v>0</v>
      </c>
      <c r="BY74" s="25">
        <v>94.874107933950867</v>
      </c>
      <c r="BZ74" s="25">
        <f t="shared" si="96"/>
        <v>4.5285970374200897</v>
      </c>
      <c r="CA74" s="25">
        <f t="shared" si="97"/>
        <v>301.90646916133932</v>
      </c>
      <c r="CB74" s="25">
        <v>51.412873875688014</v>
      </c>
      <c r="CC74" s="25">
        <f t="shared" si="98"/>
        <v>2.4540751253311703</v>
      </c>
      <c r="CD74" s="25">
        <f t="shared" si="99"/>
        <v>163.60500835541137</v>
      </c>
      <c r="CE74" s="25">
        <v>4.3037045240971947</v>
      </c>
      <c r="CF74" s="25">
        <f t="shared" si="100"/>
        <v>0.20542742358459165</v>
      </c>
      <c r="CG74" s="25">
        <f t="shared" si="101"/>
        <v>13.695161572306111</v>
      </c>
      <c r="CH74" s="25">
        <v>15.788613572291583</v>
      </c>
      <c r="CI74" s="25">
        <f t="shared" si="102"/>
        <v>0.75363310607597056</v>
      </c>
      <c r="CJ74" s="25">
        <f t="shared" si="103"/>
        <v>50.242207071731372</v>
      </c>
      <c r="CK74" s="26">
        <v>0.39</v>
      </c>
      <c r="CL74" s="26">
        <v>7.8425584725536998E-2</v>
      </c>
      <c r="CM74" s="26">
        <v>0.24298286396181384</v>
      </c>
      <c r="CN74" s="25">
        <v>158.64450000000002</v>
      </c>
      <c r="CO74" s="25">
        <f t="shared" si="104"/>
        <v>7.5725298329355626</v>
      </c>
      <c r="CP74" s="25">
        <f t="shared" si="105"/>
        <v>504.83532219570418</v>
      </c>
      <c r="CQ74" s="26">
        <v>1.2135931072161714</v>
      </c>
      <c r="CR74" s="25">
        <f t="shared" si="106"/>
        <v>7.7363052688272314</v>
      </c>
    </row>
    <row r="75" spans="1:96" x14ac:dyDescent="0.2">
      <c r="A75" s="18" t="s">
        <v>147</v>
      </c>
      <c r="B75" s="18" t="s">
        <v>148</v>
      </c>
      <c r="C75" s="18" t="s">
        <v>294</v>
      </c>
      <c r="D75" s="18" t="s">
        <v>343</v>
      </c>
      <c r="E75" s="18" t="s">
        <v>320</v>
      </c>
      <c r="G75" s="18" t="str">
        <f t="shared" si="72"/>
        <v>MIC</v>
      </c>
      <c r="H75" s="18" t="b">
        <v>1</v>
      </c>
      <c r="I75" s="18" t="s">
        <v>353</v>
      </c>
      <c r="J75" s="18" t="b">
        <v>1</v>
      </c>
      <c r="K75" s="18" t="s">
        <v>353</v>
      </c>
      <c r="L75" s="18" t="s">
        <v>353</v>
      </c>
      <c r="N75" s="19"/>
      <c r="P75" s="18" t="b">
        <v>1</v>
      </c>
      <c r="Q75" s="18" t="b">
        <v>1</v>
      </c>
      <c r="R75" s="18" t="b">
        <v>1</v>
      </c>
      <c r="U75" s="18" t="b">
        <f t="shared" si="107"/>
        <v>1</v>
      </c>
      <c r="W75" s="18" t="b">
        <v>1</v>
      </c>
      <c r="X75" s="19" t="str">
        <f t="shared" si="85"/>
        <v/>
      </c>
      <c r="Y75" s="18" t="b">
        <f t="shared" si="86"/>
        <v>1</v>
      </c>
      <c r="Z75" s="18" t="b">
        <f t="shared" si="87"/>
        <v>1</v>
      </c>
      <c r="AA75" s="18" t="str">
        <f t="shared" si="88"/>
        <v/>
      </c>
      <c r="AB75" s="18" t="b">
        <f t="shared" si="108"/>
        <v>1</v>
      </c>
      <c r="AC75" s="18" t="b">
        <f t="shared" si="73"/>
        <v>1</v>
      </c>
      <c r="AD75" s="18" t="b">
        <f t="shared" si="109"/>
        <v>1</v>
      </c>
      <c r="AE75" s="18" t="b">
        <f t="shared" si="110"/>
        <v>1</v>
      </c>
      <c r="AH75" s="18" t="b">
        <f>IF(AND(W75=TRUE,T75=FALSE),TRUE,FALSE)</f>
        <v>1</v>
      </c>
      <c r="AI75" s="18" t="b">
        <f>IF(AND(W75=TRUE,S75=""),TRUE,FALSE)</f>
        <v>1</v>
      </c>
      <c r="AJ75" s="18" t="b">
        <f t="shared" si="111"/>
        <v>1</v>
      </c>
      <c r="AK75" s="18" t="s">
        <v>353</v>
      </c>
      <c r="AL75" s="20">
        <v>2.2629999999999999</v>
      </c>
      <c r="AM75" s="21">
        <v>2.6079570312499998</v>
      </c>
      <c r="AN75" s="21">
        <v>1280</v>
      </c>
      <c r="AO75" s="22">
        <v>0.55900001525878917</v>
      </c>
      <c r="AP75" s="23">
        <v>0.44299999237060544</v>
      </c>
      <c r="AQ75" s="21">
        <v>1.2650170345306397</v>
      </c>
      <c r="AR75" s="21">
        <v>1.00250898273468</v>
      </c>
      <c r="AS75" s="24">
        <v>1.1553249511718751</v>
      </c>
      <c r="AT75" s="22">
        <v>0.50549999999999995</v>
      </c>
      <c r="AU75" s="21">
        <v>647.04</v>
      </c>
      <c r="AV75" s="21">
        <f t="shared" si="89"/>
        <v>1157.4954961324154</v>
      </c>
      <c r="AW75" s="22">
        <v>0.60661068046014321</v>
      </c>
      <c r="AX75" s="21">
        <v>776.46167098898331</v>
      </c>
      <c r="AY75" s="21">
        <f t="shared" si="90"/>
        <v>1389.0190515102584</v>
      </c>
      <c r="AZ75" s="21">
        <f t="shared" si="91"/>
        <v>1464.2515199999998</v>
      </c>
      <c r="BA75" s="21">
        <f t="shared" si="92"/>
        <v>1757.1327614480692</v>
      </c>
      <c r="BB75" s="21">
        <f t="shared" si="93"/>
        <v>292.88124144806937</v>
      </c>
      <c r="BC75" s="21">
        <v>113.44600000000001</v>
      </c>
      <c r="BD75" s="21">
        <v>149.35333333333332</v>
      </c>
      <c r="BE75" s="21">
        <f t="shared" si="94"/>
        <v>65.997937840624544</v>
      </c>
      <c r="BF75" s="21">
        <f t="shared" si="95"/>
        <v>118.06428629536045</v>
      </c>
      <c r="BG75" s="21">
        <v>214.81063450637035</v>
      </c>
      <c r="BH75" s="21">
        <v>3.9433333333333334</v>
      </c>
      <c r="BI75" s="20">
        <v>51.2</v>
      </c>
      <c r="BJ75" s="20">
        <v>96.837657976137862</v>
      </c>
      <c r="BK75" s="20">
        <v>150.86811314205659</v>
      </c>
      <c r="BL75" s="25">
        <f t="shared" si="79"/>
        <v>298.90577111819448</v>
      </c>
      <c r="BM75" s="25">
        <f t="shared" si="80"/>
        <v>115.8656</v>
      </c>
      <c r="BN75" s="25">
        <f t="shared" si="81"/>
        <v>219.14361999999997</v>
      </c>
      <c r="BO75" s="25">
        <f t="shared" si="82"/>
        <v>341.41454004047404</v>
      </c>
      <c r="BP75" s="25">
        <f t="shared" si="83"/>
        <v>676.42376004047401</v>
      </c>
      <c r="BQ75" s="25">
        <v>-89.325064376297178</v>
      </c>
      <c r="BR75" s="25">
        <v>33.870231256444249</v>
      </c>
      <c r="BS75" s="26">
        <v>-0.37917947770807175</v>
      </c>
      <c r="BT75" s="25">
        <v>106.64887319520001</v>
      </c>
      <c r="BU75" s="25">
        <v>853687</v>
      </c>
      <c r="BV75" s="25">
        <v>1.5271681157375021</v>
      </c>
      <c r="BW75" s="20">
        <f t="shared" si="84"/>
        <v>0</v>
      </c>
      <c r="BX75" s="25">
        <v>0</v>
      </c>
      <c r="BY75" s="25">
        <v>4.3185055040945093</v>
      </c>
      <c r="BZ75" s="25">
        <f t="shared" si="96"/>
        <v>1.9083099885525892</v>
      </c>
      <c r="CA75" s="25">
        <f t="shared" si="97"/>
        <v>3.4137923729199482</v>
      </c>
      <c r="CB75" s="25">
        <v>55.244094173714601</v>
      </c>
      <c r="CC75" s="25">
        <f t="shared" si="98"/>
        <v>24.411884301243749</v>
      </c>
      <c r="CD75" s="25">
        <f t="shared" si="99"/>
        <v>43.670632620541632</v>
      </c>
      <c r="CE75" s="25">
        <v>1.0946331722378841</v>
      </c>
      <c r="CF75" s="25">
        <f t="shared" si="100"/>
        <v>0.48370886974718702</v>
      </c>
      <c r="CG75" s="25">
        <f t="shared" si="101"/>
        <v>0.86531101349479189</v>
      </c>
      <c r="CH75" s="25">
        <v>8.0111884145522883</v>
      </c>
      <c r="CI75" s="25">
        <f t="shared" si="102"/>
        <v>3.5400744209245643</v>
      </c>
      <c r="CJ75" s="25">
        <f t="shared" si="103"/>
        <v>6.3328699897900469</v>
      </c>
      <c r="CK75" s="26">
        <v>0.46</v>
      </c>
      <c r="CL75" s="26">
        <v>0.12376579761378702</v>
      </c>
      <c r="CM75" s="26">
        <v>0.34260229783473267</v>
      </c>
      <c r="CN75" s="25">
        <v>31.364199999999997</v>
      </c>
      <c r="CO75" s="25">
        <f t="shared" si="104"/>
        <v>13.859566946531153</v>
      </c>
      <c r="CP75" s="25">
        <f t="shared" si="105"/>
        <v>24.793500122025691</v>
      </c>
      <c r="CQ75" s="26">
        <v>1.2988402132288572</v>
      </c>
      <c r="CR75" s="25">
        <f t="shared" si="106"/>
        <v>29.860268710720902</v>
      </c>
    </row>
    <row r="76" spans="1:96" x14ac:dyDescent="0.2">
      <c r="A76" s="18" t="s">
        <v>180</v>
      </c>
      <c r="B76" s="18" t="s">
        <v>181</v>
      </c>
      <c r="C76" s="18" t="s">
        <v>294</v>
      </c>
      <c r="D76" s="18" t="s">
        <v>344</v>
      </c>
      <c r="E76" s="18" t="s">
        <v>321</v>
      </c>
      <c r="G76" s="18" t="str">
        <f t="shared" si="72"/>
        <v>MIC</v>
      </c>
      <c r="H76" s="18" t="s">
        <v>353</v>
      </c>
      <c r="I76" s="18" t="s">
        <v>353</v>
      </c>
      <c r="J76" s="18" t="s">
        <v>353</v>
      </c>
      <c r="K76" s="18" t="s">
        <v>353</v>
      </c>
      <c r="L76" s="18" t="s">
        <v>353</v>
      </c>
      <c r="N76" s="19"/>
      <c r="U76" s="18" t="b">
        <f t="shared" si="107"/>
        <v>1</v>
      </c>
      <c r="W76" s="18" t="s">
        <v>353</v>
      </c>
      <c r="X76" s="19" t="str">
        <f t="shared" si="85"/>
        <v/>
      </c>
      <c r="Y76" s="18" t="str">
        <f t="shared" si="86"/>
        <v/>
      </c>
      <c r="Z76" s="18" t="str">
        <f t="shared" si="87"/>
        <v/>
      </c>
      <c r="AA76" s="18" t="str">
        <f t="shared" si="88"/>
        <v/>
      </c>
      <c r="AB76" s="18" t="b">
        <f t="shared" si="108"/>
        <v>1</v>
      </c>
      <c r="AC76" s="18" t="b">
        <f t="shared" si="73"/>
        <v>1</v>
      </c>
      <c r="AD76" s="18" t="b">
        <f t="shared" si="109"/>
        <v>1</v>
      </c>
      <c r="AE76" s="18" t="b">
        <f t="shared" si="110"/>
        <v>1</v>
      </c>
      <c r="AJ76" s="18" t="b">
        <f t="shared" si="111"/>
        <v>1</v>
      </c>
      <c r="AK76" s="18" t="b">
        <v>1</v>
      </c>
      <c r="AL76" s="20">
        <v>36.192</v>
      </c>
      <c r="AM76" s="21">
        <v>40.873593749999998</v>
      </c>
      <c r="AN76" s="21">
        <v>2863.1650919755298</v>
      </c>
      <c r="AO76" s="22">
        <v>1.399999976158142E-2</v>
      </c>
      <c r="AP76" s="23">
        <v>1.0000000149011611E-3</v>
      </c>
      <c r="AQ76" s="21">
        <v>0.50668799137115472</v>
      </c>
      <c r="AR76" s="21">
        <v>3.619200053930282E-2</v>
      </c>
      <c r="AS76" s="24">
        <v>4.087359619140625E-2</v>
      </c>
      <c r="AT76" s="22">
        <v>0.26</v>
      </c>
      <c r="AU76" s="21">
        <v>744.42292391363776</v>
      </c>
      <c r="AV76" s="21">
        <f t="shared" si="89"/>
        <v>53173.066899363206</v>
      </c>
      <c r="AW76" s="22">
        <v>0.26</v>
      </c>
      <c r="AX76" s="21">
        <v>744.42292391363776</v>
      </c>
      <c r="AY76" s="21">
        <f t="shared" si="90"/>
        <v>53173.066899363206</v>
      </c>
      <c r="AZ76" s="21">
        <f t="shared" si="91"/>
        <v>26942.154462282379</v>
      </c>
      <c r="BA76" s="21">
        <f t="shared" si="92"/>
        <v>26942.154462282375</v>
      </c>
      <c r="BB76" s="21">
        <f t="shared" si="93"/>
        <v>0</v>
      </c>
      <c r="BC76" s="21">
        <v>1821.5763333333334</v>
      </c>
      <c r="BD76" s="21">
        <v>1512.2966666666664</v>
      </c>
      <c r="BE76" s="21">
        <f t="shared" si="94"/>
        <v>41.785385352195689</v>
      </c>
      <c r="BF76" s="21">
        <f t="shared" si="95"/>
        <v>2984.6704331283267</v>
      </c>
      <c r="BG76" s="21">
        <v>1624.9556953498252</v>
      </c>
      <c r="BH76" s="21">
        <v>11.086666666666666</v>
      </c>
      <c r="BI76" s="20">
        <v>114.52660367902119</v>
      </c>
      <c r="BJ76" s="20">
        <v>110.95512240274094</v>
      </c>
      <c r="BK76" s="20">
        <v>13.227698900524588</v>
      </c>
      <c r="BL76" s="25">
        <f t="shared" si="79"/>
        <v>238.70942498228672</v>
      </c>
      <c r="BM76" s="25">
        <f t="shared" si="80"/>
        <v>4144.9468403511346</v>
      </c>
      <c r="BN76" s="25">
        <f t="shared" si="81"/>
        <v>4015.6877899999999</v>
      </c>
      <c r="BO76" s="25">
        <f t="shared" si="82"/>
        <v>478.73687860778591</v>
      </c>
      <c r="BP76" s="25">
        <f t="shared" si="83"/>
        <v>8639.3715089589205</v>
      </c>
      <c r="BQ76" s="25">
        <v>-133.50203697453216</v>
      </c>
      <c r="BR76" s="25">
        <v>21.045857279693482</v>
      </c>
      <c r="BS76" s="26">
        <v>-0.15764446563244833</v>
      </c>
      <c r="BT76" s="25">
        <v>33.406156969500003</v>
      </c>
      <c r="BU76" s="25">
        <v>6931484</v>
      </c>
      <c r="BV76" s="25">
        <v>495.10600843160512</v>
      </c>
      <c r="BW76" s="20">
        <f t="shared" si="84"/>
        <v>0</v>
      </c>
      <c r="BX76" s="25">
        <v>0</v>
      </c>
      <c r="BY76" s="25">
        <v>260.58669888575645</v>
      </c>
      <c r="BZ76" s="25">
        <f t="shared" si="96"/>
        <v>7.2001187799999018</v>
      </c>
      <c r="CA76" s="25">
        <f t="shared" si="97"/>
        <v>514.29420732979975</v>
      </c>
      <c r="CB76" s="25">
        <v>91.385030876627738</v>
      </c>
      <c r="CC76" s="25">
        <f t="shared" si="98"/>
        <v>2.5250063792171678</v>
      </c>
      <c r="CD76" s="25">
        <f t="shared" si="99"/>
        <v>180.35760158698363</v>
      </c>
      <c r="CE76" s="25">
        <v>12.5727064035441</v>
      </c>
      <c r="CF76" s="25">
        <f t="shared" si="100"/>
        <v>0.34738910266202749</v>
      </c>
      <c r="CG76" s="25">
        <f t="shared" si="101"/>
        <v>24.813507755573482</v>
      </c>
      <c r="CH76" s="25">
        <v>26.264803664921466</v>
      </c>
      <c r="CI76" s="25">
        <f t="shared" si="102"/>
        <v>0.72570743990167619</v>
      </c>
      <c r="CJ76" s="25">
        <f t="shared" si="103"/>
        <v>51.836246590028608</v>
      </c>
      <c r="CK76" s="26"/>
      <c r="CL76" s="26">
        <v>9.5512240274093718E-2</v>
      </c>
      <c r="CM76" s="26">
        <v>0.2659816257736517</v>
      </c>
      <c r="CN76" s="25">
        <v>317.58229999999992</v>
      </c>
      <c r="CO76" s="25">
        <f t="shared" si="104"/>
        <v>8.7749309239610938</v>
      </c>
      <c r="CP76" s="25">
        <f t="shared" si="105"/>
        <v>626.78079095694852</v>
      </c>
      <c r="CQ76" s="26">
        <v>1.5592658814558267</v>
      </c>
      <c r="CR76" s="25">
        <f t="shared" si="106"/>
        <v>10.450832599118746</v>
      </c>
    </row>
    <row r="77" spans="1:96" x14ac:dyDescent="0.2">
      <c r="A77" s="18" t="s">
        <v>172</v>
      </c>
      <c r="B77" s="18" t="s">
        <v>173</v>
      </c>
      <c r="C77" s="18" t="s">
        <v>294</v>
      </c>
      <c r="D77" s="18" t="s">
        <v>343</v>
      </c>
      <c r="E77" s="18" t="s">
        <v>321</v>
      </c>
      <c r="G77" s="18" t="str">
        <f t="shared" si="72"/>
        <v>MIC</v>
      </c>
      <c r="H77" s="18" t="s">
        <v>353</v>
      </c>
      <c r="I77" s="18" t="s">
        <v>353</v>
      </c>
      <c r="J77" s="18" t="s">
        <v>353</v>
      </c>
      <c r="K77" s="18" t="s">
        <v>353</v>
      </c>
      <c r="L77" s="18" t="s">
        <v>353</v>
      </c>
      <c r="N77" s="19"/>
      <c r="P77" s="18" t="b">
        <v>1</v>
      </c>
      <c r="U77" s="18" t="b">
        <f t="shared" si="107"/>
        <v>1</v>
      </c>
      <c r="W77" s="18" t="s">
        <v>353</v>
      </c>
      <c r="X77" s="19" t="str">
        <f t="shared" si="85"/>
        <v/>
      </c>
      <c r="Y77" s="18" t="str">
        <f t="shared" si="86"/>
        <v/>
      </c>
      <c r="Z77" s="18" t="str">
        <f t="shared" si="87"/>
        <v/>
      </c>
      <c r="AA77" s="18" t="str">
        <f t="shared" si="88"/>
        <v/>
      </c>
      <c r="AB77" s="18" t="b">
        <f t="shared" si="108"/>
        <v>1</v>
      </c>
      <c r="AC77" s="18" t="b">
        <f t="shared" si="73"/>
        <v>1</v>
      </c>
      <c r="AD77" s="18" t="b">
        <f t="shared" si="109"/>
        <v>1</v>
      </c>
      <c r="AE77" s="18" t="b">
        <f t="shared" si="110"/>
        <v>1</v>
      </c>
      <c r="AJ77" s="18" t="b">
        <f t="shared" si="111"/>
        <v>1</v>
      </c>
      <c r="AK77" s="18" t="b">
        <v>1</v>
      </c>
      <c r="AL77" s="20">
        <v>4.0410000000000004</v>
      </c>
      <c r="AM77" s="21">
        <v>3.8439409179687498</v>
      </c>
      <c r="AN77" s="21">
        <v>2180</v>
      </c>
      <c r="AO77" s="22">
        <v>1.0000000149011611E-3</v>
      </c>
      <c r="AP77" s="23">
        <v>0</v>
      </c>
      <c r="AQ77" s="21">
        <v>4.0410000602155924E-3</v>
      </c>
      <c r="AR77" s="21">
        <v>0</v>
      </c>
      <c r="AS77" s="24">
        <v>0</v>
      </c>
      <c r="AT77" s="22">
        <v>0.34079999999999999</v>
      </c>
      <c r="AU77" s="21">
        <v>742.94399999999996</v>
      </c>
      <c r="AV77" s="21">
        <f t="shared" si="89"/>
        <v>742943.98892927193</v>
      </c>
      <c r="AW77" s="22">
        <v>0.42759999999999998</v>
      </c>
      <c r="AX77" s="21">
        <v>932.16800000000001</v>
      </c>
      <c r="AY77" s="21">
        <f t="shared" si="90"/>
        <v>932167.98610961472</v>
      </c>
      <c r="AZ77" s="21">
        <f t="shared" si="91"/>
        <v>3002.2367039999999</v>
      </c>
      <c r="BA77" s="21">
        <f t="shared" si="92"/>
        <v>3766.8908879999999</v>
      </c>
      <c r="BB77" s="21">
        <f t="shared" si="93"/>
        <v>764.65418399999987</v>
      </c>
      <c r="BC77" s="21">
        <v>369.23766666666666</v>
      </c>
      <c r="BD77" s="21">
        <v>349.67666666666673</v>
      </c>
      <c r="BE77" s="21">
        <f t="shared" si="94"/>
        <v>86.532211498803932</v>
      </c>
      <c r="BF77" s="21">
        <f t="shared" si="95"/>
        <v>86532.21020937353</v>
      </c>
      <c r="BG77" s="21">
        <v>702.92827538286133</v>
      </c>
      <c r="BH77" s="21">
        <v>5.083333333333333</v>
      </c>
      <c r="BI77" s="20">
        <v>87.2</v>
      </c>
      <c r="BJ77" s="20">
        <v>110.54991091314031</v>
      </c>
      <c r="BK77" s="20">
        <v>0</v>
      </c>
      <c r="BL77" s="25">
        <f t="shared" si="79"/>
        <v>197.7499109131403</v>
      </c>
      <c r="BM77" s="25">
        <f t="shared" si="80"/>
        <v>352.37520000000006</v>
      </c>
      <c r="BN77" s="25">
        <f t="shared" si="81"/>
        <v>446.73219</v>
      </c>
      <c r="BO77" s="25">
        <f t="shared" si="82"/>
        <v>0</v>
      </c>
      <c r="BP77" s="25">
        <f t="shared" si="83"/>
        <v>799.10739000000012</v>
      </c>
      <c r="BQ77" s="25">
        <v>-268.33408908685971</v>
      </c>
      <c r="BR77" s="25">
        <v>43.895075476367239</v>
      </c>
      <c r="BS77" s="26">
        <v>-0.16358367148110806</v>
      </c>
      <c r="BT77" s="25">
        <v>30.695765163000004</v>
      </c>
      <c r="BU77" s="25">
        <v>402412</v>
      </c>
      <c r="BW77" s="20">
        <f t="shared" si="84"/>
        <v>0</v>
      </c>
      <c r="BX77" s="25">
        <v>0</v>
      </c>
      <c r="BY77" s="25">
        <v>52.636278695126869</v>
      </c>
      <c r="BZ77" s="25">
        <f t="shared" si="96"/>
        <v>13.025557707282076</v>
      </c>
      <c r="CA77" s="25">
        <f t="shared" si="97"/>
        <v>13025.557513186146</v>
      </c>
      <c r="CB77" s="25">
        <v>45.06034367029131</v>
      </c>
      <c r="CC77" s="25">
        <f t="shared" si="98"/>
        <v>11.150790316825367</v>
      </c>
      <c r="CD77" s="25">
        <f t="shared" si="99"/>
        <v>11150.790150665647</v>
      </c>
      <c r="CE77" s="25">
        <v>20.081475030205397</v>
      </c>
      <c r="CF77" s="25">
        <f t="shared" si="100"/>
        <v>4.9694320787442203</v>
      </c>
      <c r="CG77" s="25">
        <f t="shared" si="101"/>
        <v>4969.4320046939138</v>
      </c>
      <c r="CH77" s="25">
        <v>8.0921392133172265</v>
      </c>
      <c r="CI77" s="25">
        <f t="shared" si="102"/>
        <v>2.0025090852059453</v>
      </c>
      <c r="CJ77" s="25">
        <f t="shared" si="103"/>
        <v>2002.5090553662353</v>
      </c>
      <c r="CK77" s="26">
        <v>0.41</v>
      </c>
      <c r="CL77" s="26">
        <v>5.4991091314031175E-2</v>
      </c>
      <c r="CM77" s="26">
        <v>0.15824177183865379</v>
      </c>
      <c r="CN77" s="25">
        <v>73.432100000000005</v>
      </c>
      <c r="CO77" s="25">
        <f t="shared" si="104"/>
        <v>18.171764414748825</v>
      </c>
      <c r="CP77" s="25">
        <f t="shared" si="105"/>
        <v>18171.764143968441</v>
      </c>
      <c r="CQ77" s="26">
        <v>2.3569365864580476</v>
      </c>
      <c r="CR77" s="25">
        <f t="shared" si="106"/>
        <v>26.178857109313384</v>
      </c>
    </row>
    <row r="78" spans="1:96" x14ac:dyDescent="0.2">
      <c r="A78" s="18" t="s">
        <v>153</v>
      </c>
      <c r="B78" s="18" t="s">
        <v>154</v>
      </c>
      <c r="C78" s="18" t="s">
        <v>295</v>
      </c>
      <c r="D78" s="18" t="s">
        <v>315</v>
      </c>
      <c r="E78" s="18" t="s">
        <v>353</v>
      </c>
      <c r="F78" s="18" t="b">
        <f>IF(AND(C78="LIC",H78=TRUE),TRUE,FALSE)</f>
        <v>1</v>
      </c>
      <c r="G78" s="18" t="str">
        <f t="shared" si="72"/>
        <v/>
      </c>
      <c r="H78" s="18" t="b">
        <v>1</v>
      </c>
      <c r="I78" s="18" t="s">
        <v>353</v>
      </c>
      <c r="J78" s="18" t="b">
        <v>1</v>
      </c>
      <c r="K78" s="18" t="s">
        <v>353</v>
      </c>
      <c r="L78" s="18" t="s">
        <v>353</v>
      </c>
      <c r="M78" s="18" t="b">
        <v>1</v>
      </c>
      <c r="N78" s="19"/>
      <c r="P78" s="18" t="b">
        <v>1</v>
      </c>
      <c r="Q78" s="18" t="b">
        <v>1</v>
      </c>
      <c r="R78" s="18" t="b">
        <v>1</v>
      </c>
      <c r="S78" s="18" t="b">
        <v>1</v>
      </c>
      <c r="T78" s="18" t="b">
        <v>1</v>
      </c>
      <c r="W78" s="18" t="s">
        <v>353</v>
      </c>
      <c r="X78" s="19" t="str">
        <f t="shared" si="85"/>
        <v/>
      </c>
      <c r="Y78" s="18" t="str">
        <f t="shared" si="86"/>
        <v/>
      </c>
      <c r="Z78" s="18" t="str">
        <f t="shared" si="87"/>
        <v/>
      </c>
      <c r="AA78" s="18" t="str">
        <f t="shared" si="88"/>
        <v/>
      </c>
      <c r="AC78" s="18" t="b">
        <f t="shared" si="73"/>
        <v>1</v>
      </c>
      <c r="AK78" s="18" t="b">
        <v>1</v>
      </c>
      <c r="AL78" s="20">
        <v>26.263000000000002</v>
      </c>
      <c r="AM78" s="21">
        <v>35.591941406250001</v>
      </c>
      <c r="AN78" s="21">
        <v>400</v>
      </c>
      <c r="AO78" s="22">
        <v>0.77800003051757816</v>
      </c>
      <c r="AP78" s="23">
        <v>0.81199996948242192</v>
      </c>
      <c r="AQ78" s="21">
        <v>20.432614801483158</v>
      </c>
      <c r="AR78" s="21">
        <v>21.325555198516849</v>
      </c>
      <c r="AS78" s="24">
        <v>28.900656250000001</v>
      </c>
      <c r="AT78" s="22">
        <v>0.10150000000000001</v>
      </c>
      <c r="AU78" s="21">
        <v>40.6</v>
      </c>
      <c r="AV78" s="21">
        <f t="shared" si="89"/>
        <v>52.185087927297559</v>
      </c>
      <c r="AW78" s="22">
        <v>0.14873342495032232</v>
      </c>
      <c r="AX78" s="21">
        <v>59.493369980128932</v>
      </c>
      <c r="AY78" s="21">
        <f t="shared" si="90"/>
        <v>76.469624224243191</v>
      </c>
      <c r="AZ78" s="21">
        <f t="shared" si="91"/>
        <v>1066.2778000000001</v>
      </c>
      <c r="BA78" s="21">
        <f t="shared" si="92"/>
        <v>1562.4743757881263</v>
      </c>
      <c r="BB78" s="21">
        <f t="shared" si="93"/>
        <v>496.19657578812604</v>
      </c>
      <c r="BC78" s="21">
        <v>550.93966666666665</v>
      </c>
      <c r="BD78" s="21">
        <v>443.30333333333328</v>
      </c>
      <c r="BE78" s="21">
        <f t="shared" si="94"/>
        <v>16.879386716419802</v>
      </c>
      <c r="BF78" s="21">
        <f t="shared" si="95"/>
        <v>21.695868964414426</v>
      </c>
      <c r="BG78" s="21">
        <v>0</v>
      </c>
      <c r="BH78" s="21">
        <v>26.92</v>
      </c>
      <c r="BI78" s="20">
        <v>39.044282831359702</v>
      </c>
      <c r="BJ78" s="20">
        <v>77.408674180405896</v>
      </c>
      <c r="BK78" s="20">
        <v>159.58026600522527</v>
      </c>
      <c r="BL78" s="25">
        <f t="shared" si="79"/>
        <v>276.03322301699086</v>
      </c>
      <c r="BM78" s="25">
        <f t="shared" si="80"/>
        <v>1025.4199999999998</v>
      </c>
      <c r="BN78" s="25">
        <f t="shared" si="81"/>
        <v>2032.9840100000001</v>
      </c>
      <c r="BO78" s="25">
        <f t="shared" si="82"/>
        <v>4191.0565260952317</v>
      </c>
      <c r="BP78" s="25">
        <f t="shared" si="83"/>
        <v>7249.4605360952319</v>
      </c>
      <c r="BQ78" s="25">
        <v>246.28653802692639</v>
      </c>
      <c r="BR78" s="25">
        <v>8.9522014494409099</v>
      </c>
      <c r="BS78" s="26">
        <v>3.634872421838245E-2</v>
      </c>
      <c r="BT78" s="25">
        <v>0.69864217500000003</v>
      </c>
      <c r="BU78" s="25">
        <v>863450</v>
      </c>
      <c r="BV78" s="25">
        <v>1.1098328613503714</v>
      </c>
      <c r="BW78" s="20">
        <f t="shared" si="84"/>
        <v>6468.2233482011679</v>
      </c>
      <c r="BX78" s="25">
        <v>221.65166666666664</v>
      </c>
      <c r="BY78" s="25">
        <v>49.111844207276143</v>
      </c>
      <c r="BZ78" s="25">
        <f t="shared" si="96"/>
        <v>1.8700013024892868</v>
      </c>
      <c r="CA78" s="25">
        <f t="shared" si="97"/>
        <v>2.4036005515902557</v>
      </c>
      <c r="CB78" s="25">
        <v>136.22790005369851</v>
      </c>
      <c r="CC78" s="25">
        <f t="shared" si="98"/>
        <v>5.187065455343963</v>
      </c>
      <c r="CD78" s="25">
        <f t="shared" si="99"/>
        <v>6.6671789869894695</v>
      </c>
      <c r="CE78" s="25">
        <v>0.46104141495502754</v>
      </c>
      <c r="CF78" s="25">
        <f t="shared" si="100"/>
        <v>1.7554788674371834E-2</v>
      </c>
      <c r="CG78" s="25">
        <f t="shared" si="101"/>
        <v>2.2563994840325653E-2</v>
      </c>
      <c r="CH78" s="25">
        <v>74.611133373607203</v>
      </c>
      <c r="CI78" s="25">
        <f t="shared" si="102"/>
        <v>2.8409219576441078</v>
      </c>
      <c r="CJ78" s="25">
        <f t="shared" si="103"/>
        <v>3.6515704964100513</v>
      </c>
      <c r="CK78" s="26">
        <v>0.53</v>
      </c>
      <c r="CL78" s="26">
        <v>0.14086741804058941</v>
      </c>
      <c r="CM78" s="26">
        <v>0.38426276510680424</v>
      </c>
      <c r="CN78" s="25">
        <v>5686.9861603071058</v>
      </c>
      <c r="CO78" s="25">
        <f t="shared" si="104"/>
        <v>216.53985303686196</v>
      </c>
      <c r="CP78" s="25">
        <f t="shared" si="105"/>
        <v>278.32884902691461</v>
      </c>
      <c r="CQ78" s="26">
        <v>0.10776487215900619</v>
      </c>
      <c r="CR78" s="25">
        <f t="shared" si="106"/>
        <v>9.8979887154773571</v>
      </c>
    </row>
    <row r="79" spans="1:96" x14ac:dyDescent="0.2">
      <c r="A79" s="18" t="s">
        <v>159</v>
      </c>
      <c r="B79" s="18" t="s">
        <v>160</v>
      </c>
      <c r="C79" s="18" t="s">
        <v>293</v>
      </c>
      <c r="D79" s="18" t="s">
        <v>293</v>
      </c>
      <c r="E79" s="18" t="s">
        <v>353</v>
      </c>
      <c r="G79" s="18" t="str">
        <f t="shared" si="72"/>
        <v>MIC</v>
      </c>
      <c r="H79" s="18" t="s">
        <v>353</v>
      </c>
      <c r="I79" s="18" t="s">
        <v>353</v>
      </c>
      <c r="J79" s="18" t="s">
        <v>353</v>
      </c>
      <c r="K79" s="18" t="s">
        <v>353</v>
      </c>
      <c r="L79" s="18" t="s">
        <v>353</v>
      </c>
      <c r="N79" s="19"/>
      <c r="U79" s="18" t="b">
        <f>IF(AND(T79=FALSE,OR(C79="LIC",C79="LMIC",C79="UMIC")),TRUE,FALSE)</f>
        <v>1</v>
      </c>
      <c r="W79" s="18" t="s">
        <v>353</v>
      </c>
      <c r="X79" s="19" t="str">
        <f t="shared" si="85"/>
        <v/>
      </c>
      <c r="Y79" s="18" t="str">
        <f t="shared" si="86"/>
        <v/>
      </c>
      <c r="Z79" s="18" t="str">
        <f t="shared" si="87"/>
        <v/>
      </c>
      <c r="AA79" s="18" t="str">
        <f t="shared" si="88"/>
        <v/>
      </c>
      <c r="AB79" s="18" t="b">
        <f>IF(AND(S79="",OR(C79="LIC",C79="LMIC",C79="UMIC")),TRUE,FALSE)</f>
        <v>1</v>
      </c>
      <c r="AC79" s="18" t="b">
        <f t="shared" si="73"/>
        <v>1</v>
      </c>
      <c r="AD79" s="18" t="b">
        <f>IF(AND(AC79=TRUE,T79=FALSE),TRUE,FALSE)</f>
        <v>1</v>
      </c>
      <c r="AE79" s="18" t="b">
        <f>IF(AND(AC79=TRUE,S79=""),TRUE,FALSE)</f>
        <v>1</v>
      </c>
      <c r="AJ79" s="18" t="b">
        <f>IF(AND(OR(C79="LIC",C79="LMIC",C79="UMIC"),F79=""),TRUE,FALSE)</f>
        <v>1</v>
      </c>
      <c r="AK79" s="18" t="s">
        <v>353</v>
      </c>
      <c r="AL79" s="20">
        <v>0.44400000000000001</v>
      </c>
      <c r="AM79" s="21">
        <v>0.51176599121093747</v>
      </c>
      <c r="AN79" s="21">
        <v>9570</v>
      </c>
      <c r="AO79" s="22">
        <v>4.1999998092651369E-2</v>
      </c>
      <c r="AP79" s="23">
        <v>0</v>
      </c>
      <c r="AQ79" s="21">
        <v>1.864799915313721E-2</v>
      </c>
      <c r="AR79" s="21">
        <v>0</v>
      </c>
      <c r="AS79" s="24">
        <v>0</v>
      </c>
      <c r="AT79" s="22">
        <v>0.30649999999999999</v>
      </c>
      <c r="AU79" s="21">
        <v>2933.2049999999999</v>
      </c>
      <c r="AV79" s="21">
        <f t="shared" si="89"/>
        <v>69838.217457281629</v>
      </c>
      <c r="AW79" s="22">
        <v>0.35672463504709129</v>
      </c>
      <c r="AX79" s="21">
        <v>3413.8547574006634</v>
      </c>
      <c r="AY79" s="21">
        <f t="shared" si="90"/>
        <v>81282.259819863582</v>
      </c>
      <c r="AZ79" s="21">
        <f t="shared" si="91"/>
        <v>1302.34302</v>
      </c>
      <c r="BA79" s="21">
        <f t="shared" si="92"/>
        <v>1515.7515122858947</v>
      </c>
      <c r="BB79" s="21">
        <f t="shared" si="93"/>
        <v>213.40849228589465</v>
      </c>
      <c r="BC79" s="21">
        <v>36.234333333333332</v>
      </c>
      <c r="BD79" s="21">
        <v>39.213333333333338</v>
      </c>
      <c r="BE79" s="21">
        <f t="shared" si="94"/>
        <v>88.318318318318333</v>
      </c>
      <c r="BF79" s="21">
        <f t="shared" si="95"/>
        <v>2102.8171983124721</v>
      </c>
      <c r="BG79" s="21">
        <v>102.58746290013244</v>
      </c>
      <c r="BH79" s="21">
        <v>0.26666666666666666</v>
      </c>
      <c r="BI79" s="20">
        <v>382.8</v>
      </c>
      <c r="BJ79" s="20">
        <v>312.8653828828829</v>
      </c>
      <c r="BK79" s="20">
        <v>0</v>
      </c>
      <c r="BL79" s="25">
        <f t="shared" si="79"/>
        <v>695.66538288288291</v>
      </c>
      <c r="BM79" s="25">
        <f t="shared" si="80"/>
        <v>169.9632</v>
      </c>
      <c r="BN79" s="25">
        <f t="shared" si="81"/>
        <v>138.91223000000002</v>
      </c>
      <c r="BO79" s="25">
        <f t="shared" si="82"/>
        <v>0</v>
      </c>
      <c r="BP79" s="25">
        <f t="shared" si="83"/>
        <v>308.87543000000005</v>
      </c>
      <c r="BQ79" s="25">
        <v>-1011.2619958174488</v>
      </c>
      <c r="BR79" s="25">
        <v>44.459459459459467</v>
      </c>
      <c r="BS79" s="26">
        <v>-4.3964333321476076E-2</v>
      </c>
      <c r="BT79" s="25">
        <v>76.029945490800003</v>
      </c>
      <c r="BU79" s="25">
        <v>0</v>
      </c>
      <c r="BV79" s="25">
        <v>0</v>
      </c>
      <c r="BW79" s="20">
        <f t="shared" si="84"/>
        <v>0</v>
      </c>
      <c r="BX79" s="25">
        <v>0</v>
      </c>
      <c r="BY79" s="25">
        <v>2.5334199221371994</v>
      </c>
      <c r="BZ79" s="25">
        <f t="shared" si="96"/>
        <v>5.7059007255342324</v>
      </c>
      <c r="CA79" s="25">
        <f t="shared" si="97"/>
        <v>135.85478534896836</v>
      </c>
      <c r="CB79" s="25">
        <v>2.1986528393072895</v>
      </c>
      <c r="CC79" s="25">
        <f t="shared" si="98"/>
        <v>4.9519208092506517</v>
      </c>
      <c r="CD79" s="25">
        <f t="shared" si="99"/>
        <v>117.90288176506076</v>
      </c>
      <c r="CE79" s="25">
        <v>0.17105752449993286</v>
      </c>
      <c r="CF79" s="25">
        <f t="shared" si="100"/>
        <v>0.38526469481966863</v>
      </c>
      <c r="CG79" s="25">
        <f t="shared" si="101"/>
        <v>9.1729693408504556</v>
      </c>
      <c r="CH79" s="25">
        <v>3.6297721170626933</v>
      </c>
      <c r="CI79" s="25">
        <f t="shared" si="102"/>
        <v>8.1751624258168771</v>
      </c>
      <c r="CJ79" s="25">
        <f t="shared" si="103"/>
        <v>194.64673326371565</v>
      </c>
      <c r="CK79" s="26">
        <v>0.32</v>
      </c>
      <c r="CL79" s="26">
        <v>8.6538288288288287E-2</v>
      </c>
      <c r="CM79" s="26">
        <v>0.22060585585585588</v>
      </c>
      <c r="CN79" s="25">
        <v>8.2347999999999999</v>
      </c>
      <c r="CO79" s="25">
        <f t="shared" si="104"/>
        <v>18.546846846846847</v>
      </c>
      <c r="CP79" s="25">
        <f t="shared" si="105"/>
        <v>441.59161164561914</v>
      </c>
      <c r="CQ79" s="26">
        <v>2.4536615170165761</v>
      </c>
      <c r="CR79" s="25">
        <f t="shared" si="106"/>
        <v>18.832983960601759</v>
      </c>
    </row>
    <row r="80" spans="1:96" x14ac:dyDescent="0.2">
      <c r="A80" s="18" t="s">
        <v>169</v>
      </c>
      <c r="B80" s="18" t="s">
        <v>170</v>
      </c>
      <c r="C80" s="18" t="s">
        <v>293</v>
      </c>
      <c r="D80" s="18" t="s">
        <v>293</v>
      </c>
      <c r="E80" s="18" t="s">
        <v>353</v>
      </c>
      <c r="G80" s="18" t="str">
        <f t="shared" si="72"/>
        <v>MIC</v>
      </c>
      <c r="H80" s="18" t="s">
        <v>353</v>
      </c>
      <c r="I80" s="18" t="s">
        <v>353</v>
      </c>
      <c r="J80" s="18" t="s">
        <v>353</v>
      </c>
      <c r="K80" s="18" t="s">
        <v>353</v>
      </c>
      <c r="L80" s="18" t="s">
        <v>353</v>
      </c>
      <c r="N80" s="19"/>
      <c r="U80" s="18" t="b">
        <f>IF(AND(T80=FALSE,OR(C80="LIC",C80="LMIC",C80="UMIC")),TRUE,FALSE)</f>
        <v>1</v>
      </c>
      <c r="W80" s="18" t="s">
        <v>353</v>
      </c>
      <c r="X80" s="19" t="str">
        <f t="shared" si="85"/>
        <v/>
      </c>
      <c r="Y80" s="18" t="str">
        <f t="shared" si="86"/>
        <v/>
      </c>
      <c r="Z80" s="18" t="str">
        <f t="shared" si="87"/>
        <v/>
      </c>
      <c r="AA80" s="18" t="str">
        <f t="shared" si="88"/>
        <v/>
      </c>
      <c r="AB80" s="18" t="b">
        <f>IF(AND(S80="",OR(C80="LIC",C80="LMIC",C80="UMIC")),TRUE,FALSE)</f>
        <v>1</v>
      </c>
      <c r="AC80" s="18" t="b">
        <f t="shared" si="73"/>
        <v>1</v>
      </c>
      <c r="AD80" s="18" t="b">
        <f>IF(AND(AC80=TRUE,T80=FALSE),TRUE,FALSE)</f>
        <v>1</v>
      </c>
      <c r="AE80" s="18" t="b">
        <f>IF(AND(AC80=TRUE,S80=""),TRUE,FALSE)</f>
        <v>1</v>
      </c>
      <c r="AJ80" s="18" t="b">
        <f>IF(AND(OR(C80="LIC",C80="LMIC",C80="UMIC"),F80=""),TRUE,FALSE)</f>
        <v>1</v>
      </c>
      <c r="AK80" s="18" t="s">
        <v>353</v>
      </c>
      <c r="AL80" s="20">
        <v>130.75899999999999</v>
      </c>
      <c r="AM80" s="21">
        <v>147.54012499999999</v>
      </c>
      <c r="AN80" s="21">
        <v>8610</v>
      </c>
      <c r="AO80" s="22">
        <v>3.7000000476837158E-2</v>
      </c>
      <c r="AP80" s="23">
        <v>3.2999999523162842E-2</v>
      </c>
      <c r="AQ80" s="21">
        <v>4.8380830623507496</v>
      </c>
      <c r="AR80" s="21">
        <v>4.3150469376492495</v>
      </c>
      <c r="AS80" s="24">
        <v>4.8688242187500004</v>
      </c>
      <c r="AT80" s="22">
        <v>0.1875</v>
      </c>
      <c r="AU80" s="21">
        <v>1614.375</v>
      </c>
      <c r="AV80" s="21">
        <f t="shared" si="89"/>
        <v>43631.756194452901</v>
      </c>
      <c r="AW80" s="22">
        <v>0.22492162818955044</v>
      </c>
      <c r="AX80" s="21">
        <v>1936.5752187120293</v>
      </c>
      <c r="AY80" s="21">
        <f t="shared" si="90"/>
        <v>52339.870101471199</v>
      </c>
      <c r="AZ80" s="21">
        <f t="shared" si="91"/>
        <v>211094.06062499998</v>
      </c>
      <c r="BA80" s="21">
        <f t="shared" si="92"/>
        <v>253224.63902356621</v>
      </c>
      <c r="BB80" s="21">
        <f t="shared" si="93"/>
        <v>42130.578398566235</v>
      </c>
      <c r="BC80" s="21">
        <v>625.42000000000007</v>
      </c>
      <c r="BD80" s="21">
        <v>496.32666666666665</v>
      </c>
      <c r="BE80" s="21">
        <f t="shared" si="94"/>
        <v>3.7957361762224147</v>
      </c>
      <c r="BF80" s="21">
        <f t="shared" si="95"/>
        <v>102.58746290013244</v>
      </c>
      <c r="BG80" s="21">
        <v>1154.068958044993</v>
      </c>
      <c r="BH80" s="21">
        <v>1.7966666666666669</v>
      </c>
      <c r="BI80" s="20">
        <v>344.40000000000003</v>
      </c>
      <c r="BJ80" s="20">
        <v>312.88200926896047</v>
      </c>
      <c r="BK80" s="20">
        <v>42.636634941022137</v>
      </c>
      <c r="BL80" s="25">
        <f t="shared" si="79"/>
        <v>699.91864420998274</v>
      </c>
      <c r="BM80" s="25">
        <f t="shared" si="80"/>
        <v>45033.399599999997</v>
      </c>
      <c r="BN80" s="25">
        <f t="shared" si="81"/>
        <v>40912.138650000001</v>
      </c>
      <c r="BO80" s="25">
        <f t="shared" si="82"/>
        <v>5575.1237482531133</v>
      </c>
      <c r="BP80" s="25">
        <f t="shared" si="83"/>
        <v>91520.661998253112</v>
      </c>
      <c r="BQ80" s="25">
        <v>-268.36896514603188</v>
      </c>
      <c r="BR80" s="25">
        <v>1.9047382334421852</v>
      </c>
      <c r="BS80" s="26">
        <v>-7.0974608871250426E-3</v>
      </c>
      <c r="BT80" s="25">
        <v>117.38073791115002</v>
      </c>
      <c r="BU80" s="25">
        <v>45165128</v>
      </c>
      <c r="BV80" s="25">
        <v>1220.6791194036443</v>
      </c>
      <c r="BW80" s="20">
        <f t="shared" si="84"/>
        <v>0</v>
      </c>
      <c r="BX80" s="25">
        <v>0</v>
      </c>
      <c r="BY80" s="25">
        <v>53.582479527453337</v>
      </c>
      <c r="BZ80" s="25">
        <f t="shared" si="96"/>
        <v>0.40978043214962906</v>
      </c>
      <c r="CA80" s="25">
        <f t="shared" si="97"/>
        <v>11.075146672123989</v>
      </c>
      <c r="CB80" s="25">
        <v>3.9679164988589073</v>
      </c>
      <c r="CC80" s="25">
        <f t="shared" si="98"/>
        <v>3.0345264944354942E-2</v>
      </c>
      <c r="CD80" s="25">
        <f t="shared" si="99"/>
        <v>0.82014228522380073</v>
      </c>
      <c r="CE80" s="25">
        <v>163.37757786280039</v>
      </c>
      <c r="CF80" s="25">
        <f t="shared" si="100"/>
        <v>1.2494556998967599</v>
      </c>
      <c r="CG80" s="25">
        <f t="shared" si="101"/>
        <v>33.76907253498409</v>
      </c>
      <c r="CH80" s="25">
        <v>8.6835420861860655</v>
      </c>
      <c r="CI80" s="25">
        <f t="shared" si="102"/>
        <v>6.6408752637952775E-2</v>
      </c>
      <c r="CJ80" s="25">
        <f t="shared" si="103"/>
        <v>1.7948311292462324</v>
      </c>
      <c r="CK80" s="26">
        <v>0.47</v>
      </c>
      <c r="CL80" s="26">
        <v>8.8200926896045403E-2</v>
      </c>
      <c r="CM80" s="26">
        <v>0.26449616469994419</v>
      </c>
      <c r="CN80" s="25">
        <v>104.2286</v>
      </c>
      <c r="CO80" s="25">
        <f t="shared" si="104"/>
        <v>0.79710459700670711</v>
      </c>
      <c r="CP80" s="25">
        <f t="shared" si="105"/>
        <v>21.543367209027814</v>
      </c>
      <c r="CQ80" s="26">
        <v>1.3834287989984142</v>
      </c>
      <c r="CR80" s="25">
        <f t="shared" si="106"/>
        <v>0.50653444973193684</v>
      </c>
    </row>
    <row r="81" spans="1:96" x14ac:dyDescent="0.2">
      <c r="A81" s="18" t="s">
        <v>163</v>
      </c>
      <c r="B81" s="18" t="s">
        <v>164</v>
      </c>
      <c r="C81" s="18" t="s">
        <v>293</v>
      </c>
      <c r="D81" s="18" t="s">
        <v>293</v>
      </c>
      <c r="E81" s="18" t="s">
        <v>353</v>
      </c>
      <c r="G81" s="18" t="str">
        <f t="shared" si="72"/>
        <v>MIC</v>
      </c>
      <c r="H81" s="18" t="s">
        <v>353</v>
      </c>
      <c r="I81" s="18" t="b">
        <v>1</v>
      </c>
      <c r="J81" s="18" t="s">
        <v>353</v>
      </c>
      <c r="K81" s="18" t="s">
        <v>353</v>
      </c>
      <c r="L81" s="18" t="s">
        <v>353</v>
      </c>
      <c r="N81" s="19"/>
      <c r="U81" s="18" t="b">
        <f>IF(AND(T81=FALSE,OR(C81="LIC",C81="LMIC",C81="UMIC")),TRUE,FALSE)</f>
        <v>1</v>
      </c>
      <c r="W81" s="18" t="s">
        <v>353</v>
      </c>
      <c r="X81" s="19" t="str">
        <f t="shared" si="85"/>
        <v/>
      </c>
      <c r="Y81" s="18" t="str">
        <f t="shared" si="86"/>
        <v/>
      </c>
      <c r="Z81" s="18" t="str">
        <f t="shared" si="87"/>
        <v/>
      </c>
      <c r="AA81" s="18" t="str">
        <f t="shared" si="88"/>
        <v/>
      </c>
      <c r="AB81" s="18" t="b">
        <f>IF(AND(S81="",OR(C81="LIC",C81="LMIC",C81="UMIC")),TRUE,FALSE)</f>
        <v>1</v>
      </c>
      <c r="AC81" s="18" t="b">
        <f t="shared" si="73"/>
        <v>1</v>
      </c>
      <c r="AD81" s="18" t="b">
        <f>IF(AND(AC81=TRUE,T81=FALSE),TRUE,FALSE)</f>
        <v>1</v>
      </c>
      <c r="AE81" s="18" t="b">
        <f>IF(AND(AC81=TRUE,S81=""),TRUE,FALSE)</f>
        <v>1</v>
      </c>
      <c r="AJ81" s="18" t="b">
        <f>IF(AND(OR(C81="LIC",C81="LMIC",C81="UMIC"),F81=""),TRUE,FALSE)</f>
        <v>1</v>
      </c>
      <c r="AK81" s="18" t="s">
        <v>353</v>
      </c>
      <c r="AL81" s="20">
        <v>5.2999999999999999E-2</v>
      </c>
      <c r="AM81" s="21">
        <v>5.5633998870849612E-2</v>
      </c>
      <c r="AN81" s="21">
        <v>4800</v>
      </c>
      <c r="AO81" s="22">
        <v>7.6999998092651373E-2</v>
      </c>
      <c r="AP81" s="23">
        <v>2.8983800411224371E-2</v>
      </c>
      <c r="AQ81" s="21">
        <v>4.0809998989105225E-3</v>
      </c>
      <c r="AR81" s="21">
        <v>1.5361414217948915E-3</v>
      </c>
      <c r="AS81" s="24">
        <v>1.6124846935272219E-3</v>
      </c>
      <c r="AT81" s="22">
        <v>0.25559999999999999</v>
      </c>
      <c r="AU81" s="21">
        <v>1226.8799999999999</v>
      </c>
      <c r="AV81" s="21">
        <f t="shared" si="89"/>
        <v>15933.506888191589</v>
      </c>
      <c r="AW81" s="22">
        <v>0.30220502390664594</v>
      </c>
      <c r="AX81" s="21">
        <v>1450.5841147519004</v>
      </c>
      <c r="AY81" s="21">
        <f t="shared" si="90"/>
        <v>18838.755203687979</v>
      </c>
      <c r="AZ81" s="21">
        <f t="shared" si="91"/>
        <v>65.024639999999991</v>
      </c>
      <c r="BA81" s="21">
        <f t="shared" si="92"/>
        <v>76.880958081850736</v>
      </c>
      <c r="BB81" s="21">
        <f t="shared" si="93"/>
        <v>11.856318081850729</v>
      </c>
      <c r="BC81" s="21">
        <v>41.026999999999994</v>
      </c>
      <c r="BD81" s="21">
        <v>61.276666666666671</v>
      </c>
      <c r="BE81" s="21">
        <f t="shared" si="94"/>
        <v>1156.1635220125788</v>
      </c>
      <c r="BF81" s="21">
        <f t="shared" si="95"/>
        <v>15015.11104742377</v>
      </c>
      <c r="BH81" s="21">
        <v>2.2366666666666668</v>
      </c>
      <c r="BI81" s="20">
        <v>192</v>
      </c>
      <c r="BJ81" s="20">
        <v>144.09032445963203</v>
      </c>
      <c r="BK81" s="20">
        <v>49.982277733975671</v>
      </c>
      <c r="BL81" s="25">
        <f t="shared" si="79"/>
        <v>386.07260219360768</v>
      </c>
      <c r="BM81" s="25">
        <f t="shared" si="80"/>
        <v>10.176</v>
      </c>
      <c r="BN81" s="25">
        <f t="shared" si="81"/>
        <v>7.6367871963604976</v>
      </c>
      <c r="BO81" s="25">
        <f t="shared" si="82"/>
        <v>2.6490607199007106</v>
      </c>
      <c r="BP81" s="25">
        <f t="shared" si="83"/>
        <v>20.461847916261206</v>
      </c>
      <c r="BQ81" s="25">
        <v>-339.21945518234253</v>
      </c>
      <c r="BR81" s="25">
        <v>599.1823899371069</v>
      </c>
      <c r="BS81" s="26">
        <v>-1.7663562062353559</v>
      </c>
      <c r="BT81" s="25">
        <v>32.522322432599999</v>
      </c>
      <c r="BU81" s="25">
        <v>0</v>
      </c>
      <c r="BV81" s="25">
        <v>0</v>
      </c>
      <c r="BW81" s="20">
        <f t="shared" si="84"/>
        <v>0</v>
      </c>
      <c r="BX81" s="25">
        <v>0</v>
      </c>
      <c r="BY81" s="25">
        <v>6.1137384212645989</v>
      </c>
      <c r="BZ81" s="25">
        <f t="shared" si="96"/>
        <v>115.35355511819998</v>
      </c>
      <c r="CA81" s="25">
        <f t="shared" si="97"/>
        <v>1498.0981555272135</v>
      </c>
      <c r="CB81" s="25">
        <v>3.7821103503826019</v>
      </c>
      <c r="CC81" s="25">
        <f t="shared" si="98"/>
        <v>71.360572648728336</v>
      </c>
      <c r="CD81" s="25">
        <f t="shared" si="99"/>
        <v>926.76070670628701</v>
      </c>
      <c r="CE81" s="25">
        <v>0.14425996778091021</v>
      </c>
      <c r="CF81" s="25">
        <f t="shared" si="100"/>
        <v>2.7218861845454758</v>
      </c>
      <c r="CG81" s="25">
        <f t="shared" si="101"/>
        <v>35.349172103489231</v>
      </c>
      <c r="CH81" s="25">
        <v>0.24660289971808297</v>
      </c>
      <c r="CI81" s="25">
        <f t="shared" si="102"/>
        <v>4.6528849003411885</v>
      </c>
      <c r="CJ81" s="25">
        <f t="shared" si="103"/>
        <v>60.427078124632374</v>
      </c>
      <c r="CK81" s="26"/>
      <c r="CL81" s="26">
        <v>7.1532445963201033E-2</v>
      </c>
      <c r="CM81" s="26" t="s">
        <v>353</v>
      </c>
      <c r="CN81" s="25">
        <v>12.8681</v>
      </c>
      <c r="CO81" s="25">
        <f t="shared" si="104"/>
        <v>242.79433962264153</v>
      </c>
      <c r="CP81" s="25">
        <f t="shared" si="105"/>
        <v>3153.1733199589912</v>
      </c>
      <c r="CQ81" s="26">
        <v>1.8786416162528699</v>
      </c>
      <c r="CR81" s="25">
        <f t="shared" si="106"/>
        <v>191.36701266726948</v>
      </c>
    </row>
    <row r="82" spans="1:96" x14ac:dyDescent="0.2">
      <c r="A82" s="18" t="s">
        <v>308</v>
      </c>
      <c r="B82" s="18" t="s">
        <v>102</v>
      </c>
      <c r="C82" s="18" t="s">
        <v>293</v>
      </c>
      <c r="D82" s="18" t="s">
        <v>293</v>
      </c>
      <c r="E82" s="18" t="s">
        <v>353</v>
      </c>
      <c r="G82" s="18" t="str">
        <f t="shared" si="72"/>
        <v>MIC</v>
      </c>
      <c r="H82" s="18" t="s">
        <v>353</v>
      </c>
      <c r="I82" s="18" t="s">
        <v>353</v>
      </c>
      <c r="J82" s="18" t="s">
        <v>353</v>
      </c>
      <c r="K82" s="18" t="s">
        <v>353</v>
      </c>
      <c r="L82" s="18" t="s">
        <v>353</v>
      </c>
      <c r="N82" s="19"/>
      <c r="U82" s="18" t="b">
        <f>IF(AND(T82=FALSE,OR(C82="LIC",C82="LMIC",C82="UMIC")),TRUE,FALSE)</f>
        <v>1</v>
      </c>
      <c r="W82" s="18" t="s">
        <v>353</v>
      </c>
      <c r="X82" s="19" t="str">
        <f t="shared" si="85"/>
        <v/>
      </c>
      <c r="Y82" s="18" t="str">
        <f t="shared" si="86"/>
        <v/>
      </c>
      <c r="Z82" s="18" t="str">
        <f t="shared" si="87"/>
        <v/>
      </c>
      <c r="AA82" s="18" t="str">
        <f t="shared" si="88"/>
        <v/>
      </c>
      <c r="AB82" s="18" t="b">
        <f>IF(AND(S82="",OR(C82="LIC",C82="LMIC",C82="UMIC")),TRUE,FALSE)</f>
        <v>1</v>
      </c>
      <c r="AC82" s="18" t="b">
        <f t="shared" si="73"/>
        <v>1</v>
      </c>
      <c r="AD82" s="18" t="b">
        <f>IF(AND(AC82=TRUE,T82=FALSE),TRUE,FALSE)</f>
        <v>1</v>
      </c>
      <c r="AE82" s="18" t="b">
        <f>IF(AND(AC82=TRUE,S82=""),TRUE,FALSE)</f>
        <v>1</v>
      </c>
      <c r="AJ82" s="18" t="b">
        <f>IF(AND(OR(C82="LIC",C82="LMIC",C82="UMIC"),F82=""),TRUE,FALSE)</f>
        <v>1</v>
      </c>
      <c r="AK82" s="18" t="b">
        <v>1</v>
      </c>
      <c r="AL82" s="20">
        <v>2.085</v>
      </c>
      <c r="AM82" s="21">
        <v>2.0763500976562499</v>
      </c>
      <c r="AN82" s="21">
        <v>4880</v>
      </c>
      <c r="AO82" s="22">
        <v>5.9000000953674317E-2</v>
      </c>
      <c r="AP82" s="23">
        <v>8.5000000000000006E-2</v>
      </c>
      <c r="AQ82" s="21">
        <v>0.12301500198841095</v>
      </c>
      <c r="AR82" s="21">
        <v>0.17722500000000002</v>
      </c>
      <c r="AS82" s="24">
        <v>0.1764897613525391</v>
      </c>
      <c r="AT82" s="22">
        <v>0.27939999999999998</v>
      </c>
      <c r="AU82" s="21">
        <v>1363.472</v>
      </c>
      <c r="AV82" s="21">
        <f t="shared" si="89"/>
        <v>23109.694541709792</v>
      </c>
      <c r="AW82" s="22">
        <v>0.33363985419198056</v>
      </c>
      <c r="AX82" s="21">
        <v>1628.162488456865</v>
      </c>
      <c r="AY82" s="21">
        <f t="shared" si="90"/>
        <v>27595.973934564296</v>
      </c>
      <c r="AZ82" s="21">
        <f t="shared" si="91"/>
        <v>2842.8391200000001</v>
      </c>
      <c r="BA82" s="21">
        <f t="shared" si="92"/>
        <v>3394.7187884325635</v>
      </c>
      <c r="BB82" s="21">
        <f t="shared" si="93"/>
        <v>551.8796684325639</v>
      </c>
      <c r="BC82" s="21">
        <v>167.73533333333333</v>
      </c>
      <c r="BD82" s="21">
        <v>152.77666666666667</v>
      </c>
      <c r="BE82" s="21">
        <f t="shared" si="94"/>
        <v>73.274180655475618</v>
      </c>
      <c r="BF82" s="21">
        <f t="shared" si="95"/>
        <v>1241.9352452724386</v>
      </c>
      <c r="BG82" s="21">
        <v>1184.3255658380363</v>
      </c>
      <c r="BH82" s="21">
        <v>7.8933333333333335</v>
      </c>
      <c r="BI82" s="20">
        <v>195.20000000000002</v>
      </c>
      <c r="BJ82" s="20">
        <v>150.68139808153481</v>
      </c>
      <c r="BK82" s="20">
        <v>56.406296778665443</v>
      </c>
      <c r="BL82" s="25">
        <f t="shared" si="79"/>
        <v>402.28769486020025</v>
      </c>
      <c r="BM82" s="25">
        <f t="shared" si="80"/>
        <v>406.99200000000002</v>
      </c>
      <c r="BN82" s="25">
        <f t="shared" si="81"/>
        <v>314.17071500000009</v>
      </c>
      <c r="BO82" s="25">
        <f t="shared" si="82"/>
        <v>117.60712878351744</v>
      </c>
      <c r="BP82" s="25">
        <f t="shared" si="83"/>
        <v>838.76984378351756</v>
      </c>
      <c r="BQ82" s="25">
        <v>-411.79354936823228</v>
      </c>
      <c r="BR82" s="25">
        <v>38.529976019184659</v>
      </c>
      <c r="BS82" s="26">
        <v>-9.3566244731848741E-2</v>
      </c>
      <c r="BT82" s="25">
        <v>69.145793522399998</v>
      </c>
      <c r="BU82" s="25">
        <v>44417</v>
      </c>
      <c r="BV82" s="25">
        <v>0.75283049630584553</v>
      </c>
      <c r="BW82" s="20">
        <f t="shared" si="84"/>
        <v>0</v>
      </c>
      <c r="BX82" s="25">
        <v>0</v>
      </c>
      <c r="BY82" s="25">
        <v>13.516012887635924</v>
      </c>
      <c r="BZ82" s="25">
        <f t="shared" si="96"/>
        <v>6.4825001859165106</v>
      </c>
      <c r="CA82" s="25">
        <f t="shared" si="97"/>
        <v>109.87288273107735</v>
      </c>
      <c r="CB82" s="25">
        <v>3.6719848301785478</v>
      </c>
      <c r="CC82" s="25">
        <f t="shared" si="98"/>
        <v>1.7611438034429485</v>
      </c>
      <c r="CD82" s="25">
        <f t="shared" si="99"/>
        <v>29.849894491116455</v>
      </c>
      <c r="CE82" s="25">
        <v>4.7188488387703051</v>
      </c>
      <c r="CF82" s="25">
        <f t="shared" si="100"/>
        <v>2.2632368531272449</v>
      </c>
      <c r="CG82" s="25">
        <f t="shared" si="101"/>
        <v>38.359946043124566</v>
      </c>
      <c r="CH82" s="25">
        <v>8.2522674184454292</v>
      </c>
      <c r="CI82" s="25">
        <f t="shared" si="102"/>
        <v>3.9579220232352181</v>
      </c>
      <c r="CJ82" s="25">
        <f t="shared" si="103"/>
        <v>67.083423038296274</v>
      </c>
      <c r="CK82" s="26"/>
      <c r="CL82" s="26">
        <v>5.5639808153477223E-2</v>
      </c>
      <c r="CM82" s="26">
        <v>0.16794052757793768</v>
      </c>
      <c r="CN82" s="25">
        <v>32.083100000000002</v>
      </c>
      <c r="CO82" s="25">
        <f t="shared" si="104"/>
        <v>15.387577937649882</v>
      </c>
      <c r="CP82" s="25">
        <f t="shared" si="105"/>
        <v>260.80640150721212</v>
      </c>
      <c r="CQ82" s="26">
        <v>2.0236294935924781</v>
      </c>
      <c r="CR82" s="25">
        <f t="shared" si="106"/>
        <v>12.201566012594677</v>
      </c>
    </row>
    <row r="83" spans="1:96" x14ac:dyDescent="0.2">
      <c r="A83" s="18" t="s">
        <v>161</v>
      </c>
      <c r="B83" s="18" t="s">
        <v>162</v>
      </c>
      <c r="C83" s="18" t="s">
        <v>295</v>
      </c>
      <c r="D83" s="18" t="s">
        <v>316</v>
      </c>
      <c r="E83" s="18" t="s">
        <v>317</v>
      </c>
      <c r="F83" s="18" t="b">
        <f>IF(AND(C83="LIC",H83=TRUE),TRUE,FALSE)</f>
        <v>1</v>
      </c>
      <c r="G83" s="18" t="str">
        <f t="shared" si="72"/>
        <v/>
      </c>
      <c r="H83" s="18" t="b">
        <v>1</v>
      </c>
      <c r="I83" s="18" t="b">
        <v>1</v>
      </c>
      <c r="J83" s="18" t="b">
        <v>1</v>
      </c>
      <c r="K83" s="18" t="s">
        <v>353</v>
      </c>
      <c r="L83" s="18" t="b">
        <v>1</v>
      </c>
      <c r="M83" s="18" t="b">
        <v>1</v>
      </c>
      <c r="N83" s="19" t="b">
        <v>1</v>
      </c>
      <c r="O83" s="18" t="b">
        <v>1</v>
      </c>
      <c r="P83" s="18" t="b">
        <v>1</v>
      </c>
      <c r="Q83" s="18" t="b">
        <v>1</v>
      </c>
      <c r="R83" s="18" t="b">
        <v>1</v>
      </c>
      <c r="S83" s="18" t="b">
        <v>1</v>
      </c>
      <c r="T83" s="18" t="b">
        <v>1</v>
      </c>
      <c r="W83" s="18" t="s">
        <v>353</v>
      </c>
      <c r="X83" s="19" t="str">
        <f t="shared" si="85"/>
        <v/>
      </c>
      <c r="Y83" s="18" t="str">
        <f t="shared" si="86"/>
        <v/>
      </c>
      <c r="Z83" s="18" t="str">
        <f t="shared" si="87"/>
        <v/>
      </c>
      <c r="AA83" s="18" t="str">
        <f t="shared" si="88"/>
        <v/>
      </c>
      <c r="AC83" s="18" t="b">
        <f t="shared" si="73"/>
        <v>1</v>
      </c>
      <c r="AK83" s="18" t="b">
        <v>1</v>
      </c>
      <c r="AL83" s="20">
        <v>19.108000000000001</v>
      </c>
      <c r="AM83" s="21">
        <v>27.057111328125</v>
      </c>
      <c r="AN83" s="21">
        <v>770</v>
      </c>
      <c r="AO83" s="22">
        <v>0.5209999847412109</v>
      </c>
      <c r="AP83" s="23">
        <v>0.5</v>
      </c>
      <c r="AQ83" s="21">
        <v>9.9552677084350574</v>
      </c>
      <c r="AR83" s="21">
        <v>9.5540000000000003</v>
      </c>
      <c r="AS83" s="24">
        <v>13.5285556640625</v>
      </c>
      <c r="AT83" s="22">
        <v>0.1643</v>
      </c>
      <c r="AU83" s="21">
        <v>126.511</v>
      </c>
      <c r="AV83" s="21">
        <f t="shared" si="89"/>
        <v>242.82342361840961</v>
      </c>
      <c r="AW83" s="22">
        <v>0.16755913976012987</v>
      </c>
      <c r="AX83" s="21">
        <v>129.02053761530001</v>
      </c>
      <c r="AY83" s="21">
        <f t="shared" si="90"/>
        <v>247.64019461418334</v>
      </c>
      <c r="AZ83" s="21">
        <f t="shared" si="91"/>
        <v>2417.3721879999998</v>
      </c>
      <c r="BA83" s="21">
        <f t="shared" si="92"/>
        <v>2465.3244327531525</v>
      </c>
      <c r="BB83" s="21">
        <f t="shared" si="93"/>
        <v>47.952244753152399</v>
      </c>
      <c r="BC83" s="21">
        <v>957.96799999999996</v>
      </c>
      <c r="BD83" s="21">
        <v>854.02333333333343</v>
      </c>
      <c r="BE83" s="21">
        <f t="shared" si="94"/>
        <v>44.694543297746151</v>
      </c>
      <c r="BF83" s="21">
        <f t="shared" si="95"/>
        <v>85.786074101224116</v>
      </c>
      <c r="BG83" s="21">
        <v>97.476504721389162</v>
      </c>
      <c r="BH83" s="21">
        <v>166.52</v>
      </c>
      <c r="BI83" s="20">
        <v>57.808143186100061</v>
      </c>
      <c r="BJ83" s="20">
        <v>77.713494871258106</v>
      </c>
      <c r="BK83" s="20">
        <v>90.112905315782001</v>
      </c>
      <c r="BL83" s="25">
        <f t="shared" si="79"/>
        <v>225.63454337314016</v>
      </c>
      <c r="BM83" s="25">
        <f t="shared" si="80"/>
        <v>1104.598</v>
      </c>
      <c r="BN83" s="25">
        <f t="shared" si="81"/>
        <v>1484.94946</v>
      </c>
      <c r="BO83" s="25">
        <f t="shared" si="82"/>
        <v>1721.8773947739626</v>
      </c>
      <c r="BP83" s="25">
        <f t="shared" si="83"/>
        <v>4311.4248547739626</v>
      </c>
      <c r="BQ83" s="25">
        <v>161.12427456549017</v>
      </c>
      <c r="BR83" s="25">
        <v>26.704608889819273</v>
      </c>
      <c r="BS83" s="26">
        <v>0.16573920324441854</v>
      </c>
      <c r="BT83" s="25">
        <v>5.1449625612000007</v>
      </c>
      <c r="BU83" s="25">
        <v>1319341</v>
      </c>
      <c r="BV83" s="25">
        <v>2.5323244503650764</v>
      </c>
      <c r="BW83" s="20">
        <f t="shared" si="84"/>
        <v>3078.7626383973861</v>
      </c>
      <c r="BX83" s="25">
        <v>427.01166666666671</v>
      </c>
      <c r="BY83" s="25">
        <v>72.469620083232641</v>
      </c>
      <c r="BZ83" s="25">
        <f t="shared" si="96"/>
        <v>3.7926324096311825</v>
      </c>
      <c r="CA83" s="25">
        <f t="shared" si="97"/>
        <v>7.279524991761841</v>
      </c>
      <c r="CB83" s="25">
        <v>199.68091320982683</v>
      </c>
      <c r="CC83" s="25">
        <f t="shared" si="98"/>
        <v>10.45012105975648</v>
      </c>
      <c r="CD83" s="25">
        <f t="shared" si="99"/>
        <v>20.057814521716779</v>
      </c>
      <c r="CE83" s="25">
        <v>10.412755067794336</v>
      </c>
      <c r="CF83" s="25">
        <f t="shared" si="100"/>
        <v>0.54494217436646097</v>
      </c>
      <c r="CG83" s="25">
        <f t="shared" si="101"/>
        <v>1.0459543000507814</v>
      </c>
      <c r="CH83" s="25">
        <v>105.77178413209828</v>
      </c>
      <c r="CI83" s="25">
        <f t="shared" si="102"/>
        <v>5.5354712231577494</v>
      </c>
      <c r="CJ83" s="25">
        <f t="shared" si="103"/>
        <v>10.624705154084232</v>
      </c>
      <c r="CK83" s="26">
        <v>0.56999999999999995</v>
      </c>
      <c r="CL83" s="26">
        <v>0.17134948712581116</v>
      </c>
      <c r="CM83" s="26">
        <v>0.4381567406321959</v>
      </c>
      <c r="CN83" s="25">
        <v>1846.1004220208101</v>
      </c>
      <c r="CO83" s="25">
        <f t="shared" si="104"/>
        <v>96.614005757840175</v>
      </c>
      <c r="CP83" s="25">
        <f t="shared" si="105"/>
        <v>185.43955582998703</v>
      </c>
      <c r="CQ83" s="26">
        <v>0.28590599578969161</v>
      </c>
      <c r="CR83" s="25">
        <f t="shared" si="106"/>
        <v>19.778224692545411</v>
      </c>
    </row>
    <row r="84" spans="1:96" x14ac:dyDescent="0.2">
      <c r="A84" s="18" t="s">
        <v>184</v>
      </c>
      <c r="B84" s="18" t="s">
        <v>185</v>
      </c>
      <c r="C84" s="18" t="s">
        <v>294</v>
      </c>
      <c r="D84" s="18" t="s">
        <v>343</v>
      </c>
      <c r="E84" s="18" t="s">
        <v>320</v>
      </c>
      <c r="G84" s="18" t="str">
        <f t="shared" si="72"/>
        <v>MIC</v>
      </c>
      <c r="H84" s="18" t="b">
        <v>1</v>
      </c>
      <c r="I84" s="18" t="b">
        <v>1</v>
      </c>
      <c r="J84" s="18" t="s">
        <v>353</v>
      </c>
      <c r="K84" s="18" t="s">
        <v>353</v>
      </c>
      <c r="L84" s="18" t="s">
        <v>353</v>
      </c>
      <c r="M84" s="18" t="b">
        <v>1</v>
      </c>
      <c r="N84" s="19"/>
      <c r="O84" s="18" t="b">
        <v>1</v>
      </c>
      <c r="S84" s="18" t="b">
        <v>1</v>
      </c>
      <c r="U84" s="18" t="b">
        <f>IF(AND(T84=FALSE,OR(C84="LIC",C84="LMIC",C84="UMIC")),TRUE,FALSE)</f>
        <v>1</v>
      </c>
      <c r="V84" s="18" t="b">
        <f>IF(AND(S84=TRUE,T84=FALSE),TRUE,FALSE)</f>
        <v>1</v>
      </c>
      <c r="W84" s="18" t="s">
        <v>353</v>
      </c>
      <c r="X84" s="19" t="str">
        <f t="shared" si="85"/>
        <v/>
      </c>
      <c r="Y84" s="18" t="str">
        <f t="shared" si="86"/>
        <v/>
      </c>
      <c r="Z84" s="18" t="str">
        <f t="shared" si="87"/>
        <v/>
      </c>
      <c r="AA84" s="18" t="str">
        <f t="shared" si="88"/>
        <v/>
      </c>
      <c r="AC84" s="18" t="b">
        <f t="shared" si="73"/>
        <v>1</v>
      </c>
      <c r="AD84" s="18" t="b">
        <f>IF(AND(AC84=TRUE,T84=FALSE),TRUE,FALSE)</f>
        <v>1</v>
      </c>
      <c r="AJ84" s="18" t="b">
        <f>IF(AND(OR(C84="LIC",C84="LMIC",C84="UMIC"),F84=""),TRUE,FALSE)</f>
        <v>1</v>
      </c>
      <c r="AK84" s="18" t="s">
        <v>353</v>
      </c>
      <c r="AL84" s="20">
        <v>53.856000000000002</v>
      </c>
      <c r="AM84" s="21">
        <v>58.915867187499998</v>
      </c>
      <c r="AN84" s="21">
        <v>1190</v>
      </c>
      <c r="AO84" s="22">
        <v>0.13100000381469731</v>
      </c>
      <c r="AP84" s="23">
        <v>2.5999999046325679E-2</v>
      </c>
      <c r="AQ84" s="21">
        <v>7.0551362054443389</v>
      </c>
      <c r="AR84" s="21">
        <v>1.4002559486389159</v>
      </c>
      <c r="AS84" s="24">
        <v>1.5318125</v>
      </c>
      <c r="AT84" s="22">
        <v>0.1817</v>
      </c>
      <c r="AU84" s="21">
        <v>216.22300000000001</v>
      </c>
      <c r="AV84" s="21">
        <f t="shared" si="89"/>
        <v>1650.557203844457</v>
      </c>
      <c r="AW84" s="22">
        <v>0.19785134437455903</v>
      </c>
      <c r="AX84" s="21">
        <v>235.44309980572524</v>
      </c>
      <c r="AY84" s="21">
        <f t="shared" si="90"/>
        <v>1797.2755186997188</v>
      </c>
      <c r="AZ84" s="21">
        <f t="shared" si="91"/>
        <v>11644.905888000001</v>
      </c>
      <c r="BA84" s="21">
        <f t="shared" si="92"/>
        <v>12680.023583137139</v>
      </c>
      <c r="BB84" s="21">
        <f t="shared" si="93"/>
        <v>1035.1176951371392</v>
      </c>
      <c r="BC84" s="21">
        <v>990.26166666666666</v>
      </c>
      <c r="BD84" s="21">
        <v>2040.96</v>
      </c>
      <c r="BE84" s="21">
        <f t="shared" si="94"/>
        <v>37.896613190730839</v>
      </c>
      <c r="BF84" s="21">
        <f t="shared" si="95"/>
        <v>289.28711516937449</v>
      </c>
      <c r="BG84" s="21">
        <v>121.88959926268409</v>
      </c>
      <c r="BH84" s="21">
        <v>177.62333333333333</v>
      </c>
      <c r="BI84" s="20">
        <v>15.81045751633987</v>
      </c>
      <c r="BJ84" s="20">
        <v>85.845380087641118</v>
      </c>
      <c r="BK84" s="20">
        <v>16.872597988569499</v>
      </c>
      <c r="BL84" s="25">
        <f t="shared" si="79"/>
        <v>118.52843559255048</v>
      </c>
      <c r="BM84" s="25">
        <f t="shared" si="80"/>
        <v>851.48800000000006</v>
      </c>
      <c r="BN84" s="25">
        <f t="shared" si="81"/>
        <v>4623.2887900000005</v>
      </c>
      <c r="BO84" s="25">
        <f t="shared" si="82"/>
        <v>908.69063727239893</v>
      </c>
      <c r="BP84" s="25">
        <f t="shared" si="83"/>
        <v>6383.4674272723996</v>
      </c>
      <c r="BQ84" s="25">
        <v>0.80688568968786001</v>
      </c>
      <c r="BR84" s="25">
        <v>20.597364577143988</v>
      </c>
      <c r="BS84" s="26">
        <v>25.526992039122646</v>
      </c>
      <c r="BT84" s="25">
        <v>0.30164715000000003</v>
      </c>
      <c r="BU84" s="25">
        <v>6404338</v>
      </c>
      <c r="BV84" s="25">
        <v>48.888074912265587</v>
      </c>
      <c r="BW84" s="20">
        <f t="shared" si="84"/>
        <v>43.455635703829387</v>
      </c>
      <c r="BX84" s="25">
        <v>1020.48</v>
      </c>
      <c r="BY84" s="25">
        <v>104.54855148342058</v>
      </c>
      <c r="BZ84" s="25">
        <f t="shared" si="96"/>
        <v>1.9412609826838343</v>
      </c>
      <c r="CA84" s="25">
        <f t="shared" si="97"/>
        <v>14.818785695837041</v>
      </c>
      <c r="CB84" s="25">
        <v>239.42968485702778</v>
      </c>
      <c r="CC84" s="25">
        <f t="shared" si="98"/>
        <v>4.445738355188424</v>
      </c>
      <c r="CD84" s="25">
        <f t="shared" si="99"/>
        <v>33.936933020834324</v>
      </c>
      <c r="CE84" s="25">
        <v>9.8453033964290508</v>
      </c>
      <c r="CF84" s="25">
        <f t="shared" si="100"/>
        <v>0.18280792105668914</v>
      </c>
      <c r="CG84" s="25">
        <f t="shared" si="101"/>
        <v>1.3954802727736968</v>
      </c>
      <c r="CH84" s="25">
        <v>81.386890857833265</v>
      </c>
      <c r="CI84" s="25">
        <f t="shared" si="102"/>
        <v>1.5111944975087876</v>
      </c>
      <c r="CJ84" s="25">
        <f t="shared" si="103"/>
        <v>11.535835522924174</v>
      </c>
      <c r="CK84" s="26"/>
      <c r="CL84" s="26">
        <v>8.4538008764111702E-2</v>
      </c>
      <c r="CM84" s="26">
        <v>0.27125521761734989</v>
      </c>
      <c r="CN84" s="25">
        <v>2040.96</v>
      </c>
      <c r="CO84" s="25">
        <f t="shared" si="104"/>
        <v>37.896613190730839</v>
      </c>
      <c r="CP84" s="25">
        <f t="shared" si="105"/>
        <v>289.28711516937449</v>
      </c>
      <c r="CQ84" s="26">
        <v>0.99319247161532109</v>
      </c>
      <c r="CR84" s="25">
        <f t="shared" si="106"/>
        <v>7.8981938353810461</v>
      </c>
    </row>
    <row r="85" spans="1:96" x14ac:dyDescent="0.2">
      <c r="A85" s="18" t="s">
        <v>176</v>
      </c>
      <c r="B85" s="18" t="s">
        <v>177</v>
      </c>
      <c r="C85" s="18" t="s">
        <v>293</v>
      </c>
      <c r="D85" s="18" t="s">
        <v>293</v>
      </c>
      <c r="E85" s="18" t="s">
        <v>353</v>
      </c>
      <c r="G85" s="18" t="str">
        <f t="shared" si="72"/>
        <v>MIC</v>
      </c>
      <c r="H85" s="18" t="s">
        <v>353</v>
      </c>
      <c r="I85" s="18" t="s">
        <v>353</v>
      </c>
      <c r="J85" s="18" t="s">
        <v>353</v>
      </c>
      <c r="K85" s="18" t="s">
        <v>353</v>
      </c>
      <c r="L85" s="18" t="s">
        <v>353</v>
      </c>
      <c r="N85" s="19"/>
      <c r="U85" s="18" t="b">
        <f>IF(AND(T85=FALSE,OR(C85="LIC",C85="LMIC",C85="UMIC")),TRUE,FALSE)</f>
        <v>1</v>
      </c>
      <c r="W85" s="18" t="s">
        <v>353</v>
      </c>
      <c r="X85" s="19" t="str">
        <f t="shared" si="85"/>
        <v/>
      </c>
      <c r="Y85" s="18" t="str">
        <f t="shared" si="86"/>
        <v/>
      </c>
      <c r="Z85" s="18" t="str">
        <f t="shared" si="87"/>
        <v/>
      </c>
      <c r="AA85" s="18" t="str">
        <f t="shared" si="88"/>
        <v/>
      </c>
      <c r="AB85" s="18" t="b">
        <f>IF(AND(S85="",OR(C85="LIC",C85="LMIC",C85="UMIC")),TRUE,FALSE)</f>
        <v>1</v>
      </c>
      <c r="AC85" s="18" t="b">
        <f t="shared" si="73"/>
        <v>1</v>
      </c>
      <c r="AD85" s="18" t="b">
        <f>IF(AND(AC85=TRUE,T85=FALSE),TRUE,FALSE)</f>
        <v>1</v>
      </c>
      <c r="AE85" s="18" t="b">
        <f>IF(AND(AC85=TRUE,S85=""),TRUE,FALSE)</f>
        <v>1</v>
      </c>
      <c r="AJ85" s="18" t="b">
        <f>IF(AND(OR(C85="LIC",C85="LMIC",C85="UMIC"),F85=""),TRUE,FALSE)</f>
        <v>1</v>
      </c>
      <c r="AK85" s="18" t="s">
        <v>353</v>
      </c>
      <c r="AL85" s="20">
        <v>0.629</v>
      </c>
      <c r="AM85" s="21">
        <v>0.62470202636718752</v>
      </c>
      <c r="AN85" s="21">
        <v>7350</v>
      </c>
      <c r="AO85" s="22">
        <v>0.01</v>
      </c>
      <c r="AP85" s="23">
        <v>4.0000000596046451E-3</v>
      </c>
      <c r="AQ85" s="21">
        <v>6.2900000000000005E-3</v>
      </c>
      <c r="AR85" s="21">
        <v>2.5160000374913217E-3</v>
      </c>
      <c r="AS85" s="24">
        <v>2.498808145523071E-3</v>
      </c>
      <c r="AT85" s="22">
        <v>0.43259999999999998</v>
      </c>
      <c r="AU85" s="21">
        <v>3179.6099999999997</v>
      </c>
      <c r="AV85" s="21">
        <f t="shared" si="89"/>
        <v>317960.99999999994</v>
      </c>
      <c r="AW85" s="22">
        <v>0.51466270383877288</v>
      </c>
      <c r="AX85" s="21">
        <v>3782.7708732149808</v>
      </c>
      <c r="AY85" s="21">
        <f t="shared" si="90"/>
        <v>378277.08732149808</v>
      </c>
      <c r="AZ85" s="21">
        <f t="shared" si="91"/>
        <v>1999.9746899999998</v>
      </c>
      <c r="BA85" s="21">
        <f t="shared" si="92"/>
        <v>2379.3628792522227</v>
      </c>
      <c r="BB85" s="21">
        <f t="shared" si="93"/>
        <v>379.38818925222296</v>
      </c>
      <c r="BC85" s="21">
        <v>71.509333333333345</v>
      </c>
      <c r="BD85" s="21">
        <v>51.70333333333334</v>
      </c>
      <c r="BE85" s="21">
        <f t="shared" si="94"/>
        <v>82.199258081611035</v>
      </c>
      <c r="BF85" s="21">
        <f t="shared" si="95"/>
        <v>8219.9258081611024</v>
      </c>
      <c r="BG85" s="21">
        <v>768.20879669701083</v>
      </c>
      <c r="BH85" s="21">
        <v>1.6866666666666668</v>
      </c>
      <c r="BI85" s="20">
        <v>294</v>
      </c>
      <c r="BJ85" s="20">
        <v>312.59104928457867</v>
      </c>
      <c r="BK85" s="20">
        <v>17.304189816704604</v>
      </c>
      <c r="BL85" s="25">
        <f t="shared" si="79"/>
        <v>623.89523910128332</v>
      </c>
      <c r="BM85" s="25">
        <f t="shared" si="80"/>
        <v>184.92599999999999</v>
      </c>
      <c r="BN85" s="25">
        <f t="shared" si="81"/>
        <v>196.61976999999999</v>
      </c>
      <c r="BO85" s="25">
        <f t="shared" si="82"/>
        <v>10.884335394707195</v>
      </c>
      <c r="BP85" s="25">
        <f t="shared" si="83"/>
        <v>392.43010539470714</v>
      </c>
      <c r="BQ85" s="25">
        <v>-1267.4901975062071</v>
      </c>
      <c r="BR85" s="25">
        <v>42.440381558028619</v>
      </c>
      <c r="BS85" s="26">
        <v>-3.3483794700369496E-2</v>
      </c>
      <c r="BT85" s="25">
        <v>130.62325021200002</v>
      </c>
      <c r="BU85" s="25">
        <v>111075</v>
      </c>
      <c r="BV85" s="25">
        <v>11.1075</v>
      </c>
      <c r="BW85" s="20">
        <f t="shared" si="84"/>
        <v>0</v>
      </c>
      <c r="BX85" s="25">
        <v>0</v>
      </c>
      <c r="BY85" s="25">
        <v>4.9256625050342331</v>
      </c>
      <c r="BZ85" s="25">
        <f t="shared" si="96"/>
        <v>7.8309419793866981</v>
      </c>
      <c r="CA85" s="25">
        <f t="shared" si="97"/>
        <v>783.09419793866982</v>
      </c>
      <c r="CB85" s="25">
        <v>1.8364018660222849</v>
      </c>
      <c r="CC85" s="25">
        <f t="shared" si="98"/>
        <v>2.9195578156157151</v>
      </c>
      <c r="CD85" s="25">
        <f t="shared" si="99"/>
        <v>291.95578156157148</v>
      </c>
      <c r="CE85" s="25">
        <v>7.7018502483554849</v>
      </c>
      <c r="CF85" s="25">
        <f t="shared" si="100"/>
        <v>12.244594989436383</v>
      </c>
      <c r="CG85" s="25">
        <f t="shared" si="101"/>
        <v>1224.4594989436382</v>
      </c>
      <c r="CH85" s="25">
        <v>2.4217831252517117</v>
      </c>
      <c r="CI85" s="25">
        <f t="shared" si="102"/>
        <v>3.8502116458691757</v>
      </c>
      <c r="CJ85" s="25">
        <f t="shared" si="103"/>
        <v>385.02116458691756</v>
      </c>
      <c r="CK85" s="26">
        <v>0.63</v>
      </c>
      <c r="CL85" s="26">
        <v>5.9104928457869639E-2</v>
      </c>
      <c r="CM85" s="26">
        <v>0.18434181240063593</v>
      </c>
      <c r="CN85" s="25">
        <v>10.857700000000001</v>
      </c>
      <c r="CO85" s="25">
        <f t="shared" si="104"/>
        <v>17.261844197138316</v>
      </c>
      <c r="CP85" s="25">
        <f t="shared" si="105"/>
        <v>1726.1844197138316</v>
      </c>
      <c r="CQ85" s="26">
        <v>3.031575364049929</v>
      </c>
      <c r="CR85" s="25">
        <f t="shared" si="106"/>
        <v>14.600711440871589</v>
      </c>
    </row>
    <row r="86" spans="1:96" x14ac:dyDescent="0.2">
      <c r="A86" s="18" t="s">
        <v>174</v>
      </c>
      <c r="B86" s="18" t="s">
        <v>175</v>
      </c>
      <c r="C86" s="18" t="s">
        <v>294</v>
      </c>
      <c r="D86" s="18" t="s">
        <v>344</v>
      </c>
      <c r="E86" s="18" t="s">
        <v>321</v>
      </c>
      <c r="G86" s="18" t="str">
        <f t="shared" ref="G86:G117" si="112">IF(OR(C86="LMIC",C86="UMIC"),"MIC","")</f>
        <v>MIC</v>
      </c>
      <c r="H86" s="18" t="s">
        <v>353</v>
      </c>
      <c r="I86" s="18" t="s">
        <v>353</v>
      </c>
      <c r="J86" s="18" t="s">
        <v>353</v>
      </c>
      <c r="K86" s="18" t="s">
        <v>353</v>
      </c>
      <c r="L86" s="18" t="s">
        <v>353</v>
      </c>
      <c r="N86" s="19"/>
      <c r="U86" s="18" t="b">
        <f>IF(AND(T86=FALSE,OR(C86="LIC",C86="LMIC",C86="UMIC")),TRUE,FALSE)</f>
        <v>1</v>
      </c>
      <c r="W86" s="18" t="s">
        <v>353</v>
      </c>
      <c r="X86" s="19" t="str">
        <f t="shared" si="85"/>
        <v/>
      </c>
      <c r="Y86" s="18" t="str">
        <f t="shared" si="86"/>
        <v/>
      </c>
      <c r="Z86" s="18" t="str">
        <f t="shared" si="87"/>
        <v/>
      </c>
      <c r="AA86" s="18" t="str">
        <f t="shared" si="88"/>
        <v/>
      </c>
      <c r="AB86" s="18" t="b">
        <f>IF(AND(S86="",OR(C86="LIC",C86="LMIC",C86="UMIC")),TRUE,FALSE)</f>
        <v>1</v>
      </c>
      <c r="AC86" s="18" t="b">
        <f t="shared" si="73"/>
        <v>1</v>
      </c>
      <c r="AD86" s="18" t="b">
        <f>IF(AND(AC86=TRUE,T86=FALSE),TRUE,FALSE)</f>
        <v>1</v>
      </c>
      <c r="AE86" s="18" t="b">
        <f>IF(AND(AC86=TRUE,S86=""),TRUE,FALSE)</f>
        <v>1</v>
      </c>
      <c r="AJ86" s="18" t="b">
        <f>IF(AND(OR(C86="LIC",C86="LMIC",C86="UMIC"),F86=""),TRUE,FALSE)</f>
        <v>1</v>
      </c>
      <c r="AK86" s="18" t="s">
        <v>353</v>
      </c>
      <c r="AL86" s="20">
        <v>3.1219999999999999</v>
      </c>
      <c r="AM86" s="21">
        <v>3.560958984375</v>
      </c>
      <c r="AN86" s="21">
        <v>3290</v>
      </c>
      <c r="AO86" s="22">
        <v>3.0000001192092901E-3</v>
      </c>
      <c r="AP86" s="23">
        <v>0</v>
      </c>
      <c r="AQ86" s="21">
        <v>9.3660003721714024E-3</v>
      </c>
      <c r="AR86" s="21">
        <v>0</v>
      </c>
      <c r="AS86" s="24">
        <v>0</v>
      </c>
      <c r="AT86" s="22">
        <v>0.23400000000000001</v>
      </c>
      <c r="AU86" s="21">
        <v>769.86</v>
      </c>
      <c r="AV86" s="21">
        <f t="shared" si="89"/>
        <v>256619.98980283775</v>
      </c>
      <c r="AW86" s="22">
        <v>0.23399999999999999</v>
      </c>
      <c r="AX86" s="21">
        <v>769.8599999999999</v>
      </c>
      <c r="AY86" s="21">
        <f t="shared" si="90"/>
        <v>256619.98980283769</v>
      </c>
      <c r="AZ86" s="21">
        <f t="shared" si="91"/>
        <v>2403.5029199999999</v>
      </c>
      <c r="BA86" s="21">
        <f t="shared" si="92"/>
        <v>2403.5029199999999</v>
      </c>
      <c r="BB86" s="21">
        <f t="shared" si="93"/>
        <v>-2.8508806426685849E-13</v>
      </c>
      <c r="BC86" s="21">
        <v>317.27566666666667</v>
      </c>
      <c r="BD86" s="21">
        <v>301.46999999999997</v>
      </c>
      <c r="BE86" s="21">
        <f t="shared" si="94"/>
        <v>96.563100576553481</v>
      </c>
      <c r="BF86" s="21">
        <f t="shared" si="95"/>
        <v>32187.69891316025</v>
      </c>
      <c r="BG86" s="21">
        <v>3106.8148993432205</v>
      </c>
      <c r="BH86" s="21">
        <v>2.04</v>
      </c>
      <c r="BI86" s="20">
        <v>131.6</v>
      </c>
      <c r="BJ86" s="20">
        <v>111.1501537475977</v>
      </c>
      <c r="BK86" s="20">
        <v>0</v>
      </c>
      <c r="BL86" s="25">
        <f t="shared" si="79"/>
        <v>242.75015374759769</v>
      </c>
      <c r="BM86" s="25">
        <f t="shared" si="80"/>
        <v>410.85519999999997</v>
      </c>
      <c r="BN86" s="25">
        <f t="shared" si="81"/>
        <v>347.01078000000001</v>
      </c>
      <c r="BO86" s="25">
        <f t="shared" si="82"/>
        <v>0</v>
      </c>
      <c r="BP86" s="25">
        <f t="shared" si="83"/>
        <v>757.86598000000004</v>
      </c>
      <c r="BQ86" s="25">
        <v>-142.17984625240226</v>
      </c>
      <c r="BR86" s="25">
        <v>48.608263933376044</v>
      </c>
      <c r="BS86" s="26">
        <v>-0.34187872061055041</v>
      </c>
      <c r="BT86" s="25">
        <v>90.022240572599998</v>
      </c>
      <c r="BU86" s="25">
        <v>1407123</v>
      </c>
      <c r="BW86" s="20">
        <f t="shared" si="84"/>
        <v>0</v>
      </c>
      <c r="BX86" s="25">
        <v>0</v>
      </c>
      <c r="BY86" s="25">
        <v>44.029738219895286</v>
      </c>
      <c r="BZ86" s="25">
        <f t="shared" si="96"/>
        <v>14.103055163323283</v>
      </c>
      <c r="CA86" s="25">
        <f t="shared" si="97"/>
        <v>4701.0182009727469</v>
      </c>
      <c r="CB86" s="25">
        <v>26.946584440864548</v>
      </c>
      <c r="CC86" s="25">
        <f t="shared" si="98"/>
        <v>8.6311929663243276</v>
      </c>
      <c r="CD86" s="25">
        <f t="shared" si="99"/>
        <v>2877.0642077838488</v>
      </c>
      <c r="CE86" s="25">
        <v>3.4147909115317496</v>
      </c>
      <c r="CF86" s="25">
        <f t="shared" si="100"/>
        <v>1.093783123488709</v>
      </c>
      <c r="CG86" s="25">
        <f t="shared" si="101"/>
        <v>364.59436000855806</v>
      </c>
      <c r="CH86" s="25">
        <v>5.8580973956235756</v>
      </c>
      <c r="CI86" s="25">
        <f t="shared" si="102"/>
        <v>1.8763925034028111</v>
      </c>
      <c r="CJ86" s="25">
        <f t="shared" si="103"/>
        <v>625.4641429472249</v>
      </c>
      <c r="CK86" s="26">
        <v>0.51</v>
      </c>
      <c r="CL86" s="26">
        <v>0.11501537475976939</v>
      </c>
      <c r="CM86" s="26">
        <v>0.27442184497117234</v>
      </c>
      <c r="CN86" s="25">
        <v>63.308699999999995</v>
      </c>
      <c r="CO86" s="25">
        <f t="shared" si="104"/>
        <v>20.278251121076231</v>
      </c>
      <c r="CP86" s="25">
        <f t="shared" si="105"/>
        <v>6759.4167717636519</v>
      </c>
      <c r="CQ86" s="26">
        <v>1.5857044539721916</v>
      </c>
      <c r="CR86" s="25">
        <f t="shared" si="106"/>
        <v>24.610640633050423</v>
      </c>
    </row>
    <row r="87" spans="1:96" x14ac:dyDescent="0.2">
      <c r="A87" s="18" t="s">
        <v>182</v>
      </c>
      <c r="B87" s="18" t="s">
        <v>183</v>
      </c>
      <c r="C87" s="18" t="s">
        <v>295</v>
      </c>
      <c r="D87" s="18" t="s">
        <v>315</v>
      </c>
      <c r="E87" s="18" t="s">
        <v>353</v>
      </c>
      <c r="F87" s="18" t="b">
        <f>IF(AND(C87="LIC",H87=TRUE),TRUE,FALSE)</f>
        <v>1</v>
      </c>
      <c r="G87" s="18" t="str">
        <f t="shared" si="112"/>
        <v/>
      </c>
      <c r="H87" s="18" t="b">
        <v>1</v>
      </c>
      <c r="I87" s="18" t="b">
        <v>1</v>
      </c>
      <c r="J87" s="18" t="b">
        <v>1</v>
      </c>
      <c r="K87" s="18" t="s">
        <v>353</v>
      </c>
      <c r="L87" s="18" t="s">
        <v>353</v>
      </c>
      <c r="M87" s="18" t="b">
        <v>1</v>
      </c>
      <c r="N87" s="19"/>
      <c r="P87" s="18" t="b">
        <v>1</v>
      </c>
      <c r="Q87" s="18" t="b">
        <v>1</v>
      </c>
      <c r="R87" s="18" t="b">
        <v>1</v>
      </c>
      <c r="S87" s="18" t="b">
        <v>1</v>
      </c>
      <c r="T87" s="18" t="b">
        <v>1</v>
      </c>
      <c r="W87" s="18" t="b">
        <v>1</v>
      </c>
      <c r="X87" s="19" t="b">
        <f t="shared" si="85"/>
        <v>1</v>
      </c>
      <c r="Y87" s="18" t="str">
        <f t="shared" si="86"/>
        <v/>
      </c>
      <c r="Z87" s="18" t="b">
        <f t="shared" si="87"/>
        <v>1</v>
      </c>
      <c r="AA87" s="18" t="str">
        <f t="shared" si="88"/>
        <v/>
      </c>
      <c r="AC87" s="18" t="b">
        <f t="shared" si="73"/>
        <v>1</v>
      </c>
      <c r="AF87" s="18" t="b">
        <f>IF(AND(W87=TRUE,T87=TRUE),TRUE,FALSE)</f>
        <v>1</v>
      </c>
      <c r="AG87" s="18" t="b">
        <f>IF(AND(W87=TRUE,S87=TRUE),TRUE,FALSE)</f>
        <v>1</v>
      </c>
      <c r="AK87" s="18" t="s">
        <v>353</v>
      </c>
      <c r="AL87" s="20">
        <v>30.529</v>
      </c>
      <c r="AM87" s="21">
        <v>42.438703125000004</v>
      </c>
      <c r="AN87" s="21">
        <v>420</v>
      </c>
      <c r="AO87" s="22">
        <v>0.57400001525878919</v>
      </c>
      <c r="AP87" s="23">
        <v>0.20899999618530271</v>
      </c>
      <c r="AQ87" s="21">
        <v>17.523646465835576</v>
      </c>
      <c r="AR87" s="21">
        <v>6.3805608835411061</v>
      </c>
      <c r="AS87" s="24">
        <v>8.8696884765624997</v>
      </c>
      <c r="AT87" s="22">
        <v>0.25509999999999999</v>
      </c>
      <c r="AU87" s="21">
        <v>107.142</v>
      </c>
      <c r="AV87" s="21">
        <f t="shared" si="89"/>
        <v>186.65853162337424</v>
      </c>
      <c r="AW87" s="22">
        <v>0.27117586144207928</v>
      </c>
      <c r="AX87" s="21">
        <v>113.8938618056733</v>
      </c>
      <c r="AY87" s="21">
        <f t="shared" si="90"/>
        <v>198.4213567561039</v>
      </c>
      <c r="AZ87" s="21">
        <f t="shared" si="91"/>
        <v>3270.938118</v>
      </c>
      <c r="BA87" s="21">
        <f t="shared" si="92"/>
        <v>3477.0657070653997</v>
      </c>
      <c r="BB87" s="21">
        <f t="shared" si="93"/>
        <v>206.1275890654002</v>
      </c>
      <c r="BC87" s="21">
        <v>1785.0413333333333</v>
      </c>
      <c r="BD87" s="21">
        <v>1808.7366666666667</v>
      </c>
      <c r="BE87" s="21">
        <f t="shared" si="94"/>
        <v>59.246508783997733</v>
      </c>
      <c r="BF87" s="21">
        <f t="shared" si="95"/>
        <v>103.21691151399415</v>
      </c>
      <c r="BG87" s="21">
        <v>0</v>
      </c>
      <c r="BH87" s="21">
        <v>39.126666666666665</v>
      </c>
      <c r="BI87" s="20">
        <v>45.875790232238202</v>
      </c>
      <c r="BJ87" s="20">
        <v>77.586692652887422</v>
      </c>
      <c r="BK87" s="20">
        <v>80.03484818946967</v>
      </c>
      <c r="BL87" s="25">
        <f t="shared" si="79"/>
        <v>203.49733107459531</v>
      </c>
      <c r="BM87" s="25">
        <f t="shared" si="80"/>
        <v>1400.5420000000001</v>
      </c>
      <c r="BN87" s="25">
        <f t="shared" si="81"/>
        <v>2368.6441399999999</v>
      </c>
      <c r="BO87" s="25">
        <f t="shared" si="82"/>
        <v>2443.3838803763197</v>
      </c>
      <c r="BP87" s="25">
        <f t="shared" si="83"/>
        <v>6212.570020376319</v>
      </c>
      <c r="BQ87" s="25">
        <v>146.55040017175867</v>
      </c>
      <c r="BR87" s="25">
        <v>30.264065860875451</v>
      </c>
      <c r="BS87" s="26">
        <v>0.20650960915429528</v>
      </c>
      <c r="BT87" s="25">
        <v>8.6854592159999999</v>
      </c>
      <c r="BU87" s="25">
        <v>2639760</v>
      </c>
      <c r="BV87" s="25">
        <v>4.5988848951682666</v>
      </c>
      <c r="BW87" s="20">
        <f t="shared" si="84"/>
        <v>4474.0371668436201</v>
      </c>
      <c r="BX87" s="25">
        <v>904.36833333333334</v>
      </c>
      <c r="BY87" s="25">
        <v>148.98048328634718</v>
      </c>
      <c r="BZ87" s="25">
        <f t="shared" si="96"/>
        <v>4.8799660416766741</v>
      </c>
      <c r="CA87" s="25">
        <f t="shared" si="97"/>
        <v>8.5016827734343021</v>
      </c>
      <c r="CB87" s="25">
        <v>612.32431098133975</v>
      </c>
      <c r="CC87" s="25">
        <f t="shared" si="98"/>
        <v>20.057136197757533</v>
      </c>
      <c r="CD87" s="25">
        <f t="shared" si="99"/>
        <v>34.942745060232667</v>
      </c>
      <c r="CE87" s="25">
        <v>5.2622177473486378</v>
      </c>
      <c r="CF87" s="25">
        <f t="shared" si="100"/>
        <v>0.1723678386893982</v>
      </c>
      <c r="CG87" s="25">
        <f t="shared" si="101"/>
        <v>0.30029239391515655</v>
      </c>
      <c r="CH87" s="25">
        <v>65.944263659551623</v>
      </c>
      <c r="CI87" s="25">
        <f t="shared" si="102"/>
        <v>2.1600531841708417</v>
      </c>
      <c r="CJ87" s="25">
        <f t="shared" si="103"/>
        <v>3.7631587574034766</v>
      </c>
      <c r="CK87" s="26"/>
      <c r="CL87" s="26">
        <v>0.15866926528874184</v>
      </c>
      <c r="CM87" s="26">
        <v>0.41470575518359593</v>
      </c>
      <c r="CN87" s="25">
        <v>2735.5043133109193</v>
      </c>
      <c r="CO87" s="25">
        <f t="shared" si="104"/>
        <v>89.603469268921984</v>
      </c>
      <c r="CP87" s="25">
        <f t="shared" si="105"/>
        <v>156.10360084837987</v>
      </c>
      <c r="CQ87" s="26">
        <v>0.27984116844245893</v>
      </c>
      <c r="CR87" s="25">
        <f t="shared" si="106"/>
        <v>27.097155423605049</v>
      </c>
    </row>
    <row r="88" spans="1:96" x14ac:dyDescent="0.2">
      <c r="A88" s="18" t="s">
        <v>165</v>
      </c>
      <c r="B88" s="18" t="s">
        <v>166</v>
      </c>
      <c r="C88" s="18" t="s">
        <v>294</v>
      </c>
      <c r="D88" s="18" t="s">
        <v>343</v>
      </c>
      <c r="E88" s="18" t="s">
        <v>320</v>
      </c>
      <c r="G88" s="18" t="str">
        <f t="shared" si="112"/>
        <v>MIC</v>
      </c>
      <c r="H88" s="18" t="b">
        <v>1</v>
      </c>
      <c r="I88" s="18" t="s">
        <v>353</v>
      </c>
      <c r="J88" s="18" t="s">
        <v>353</v>
      </c>
      <c r="K88" s="18" t="s">
        <v>353</v>
      </c>
      <c r="L88" s="18" t="s">
        <v>353</v>
      </c>
      <c r="M88" s="18" t="b">
        <v>1</v>
      </c>
      <c r="N88" s="19"/>
      <c r="P88" s="18" t="b">
        <v>1</v>
      </c>
      <c r="Q88" s="18" t="b">
        <v>1</v>
      </c>
      <c r="S88" s="18" t="b">
        <v>1</v>
      </c>
      <c r="U88" s="18" t="b">
        <f>IF(AND(T88=FALSE,OR(C88="LIC",C88="LMIC",C88="UMIC")),TRUE,FALSE)</f>
        <v>1</v>
      </c>
      <c r="V88" s="18" t="b">
        <f>IF(AND(S88=TRUE,T88=FALSE),TRUE,FALSE)</f>
        <v>1</v>
      </c>
      <c r="W88" s="18" t="s">
        <v>353</v>
      </c>
      <c r="X88" s="19" t="str">
        <f t="shared" si="85"/>
        <v/>
      </c>
      <c r="Y88" s="18" t="str">
        <f t="shared" si="86"/>
        <v/>
      </c>
      <c r="Z88" s="18" t="str">
        <f t="shared" si="87"/>
        <v/>
      </c>
      <c r="AA88" s="18" t="str">
        <f t="shared" si="88"/>
        <v/>
      </c>
      <c r="AC88" s="18" t="b">
        <f t="shared" si="73"/>
        <v>1</v>
      </c>
      <c r="AD88" s="18" t="b">
        <f>IF(AND(AC88=TRUE,T88=FALSE),TRUE,FALSE)</f>
        <v>1</v>
      </c>
      <c r="AJ88" s="18" t="b">
        <f>IF(AND(OR(C88="LIC",C88="LMIC",C88="UMIC"),F88=""),TRUE,FALSE)</f>
        <v>1</v>
      </c>
      <c r="AK88" s="18" t="b">
        <v>1</v>
      </c>
      <c r="AL88" s="20">
        <v>4.54</v>
      </c>
      <c r="AM88" s="21">
        <v>6.0766679687499998</v>
      </c>
      <c r="AN88" s="21">
        <v>1100</v>
      </c>
      <c r="AO88" s="22">
        <v>9.1000003814697264E-2</v>
      </c>
      <c r="AP88" s="23">
        <v>3.5999999046325677E-2</v>
      </c>
      <c r="AQ88" s="21">
        <v>0.41314001731872557</v>
      </c>
      <c r="AR88" s="21">
        <v>0.16343999567031858</v>
      </c>
      <c r="AS88" s="24">
        <v>0.21876004028320309</v>
      </c>
      <c r="AT88" s="22">
        <v>0.27529999999999999</v>
      </c>
      <c r="AU88" s="21">
        <v>302.83</v>
      </c>
      <c r="AV88" s="21">
        <f t="shared" si="89"/>
        <v>3327.8020583015668</v>
      </c>
      <c r="AW88" s="22">
        <v>0.30909258548955199</v>
      </c>
      <c r="AX88" s="21">
        <v>340.00184403850716</v>
      </c>
      <c r="AY88" s="21">
        <f t="shared" si="90"/>
        <v>3736.2838437990704</v>
      </c>
      <c r="AZ88" s="21">
        <f t="shared" si="91"/>
        <v>1374.8481999999999</v>
      </c>
      <c r="BA88" s="21">
        <f t="shared" si="92"/>
        <v>1543.6083719348226</v>
      </c>
      <c r="BB88" s="21">
        <f t="shared" si="93"/>
        <v>168.76017193482267</v>
      </c>
      <c r="BC88" s="21">
        <v>289.09866666666665</v>
      </c>
      <c r="BD88" s="21">
        <v>235.58666666666667</v>
      </c>
      <c r="BE88" s="21">
        <f t="shared" si="94"/>
        <v>51.891336270190898</v>
      </c>
      <c r="BF88" s="21">
        <f t="shared" si="95"/>
        <v>570.23444060350698</v>
      </c>
      <c r="BG88" s="21">
        <v>97.913898311203639</v>
      </c>
      <c r="BH88" s="21">
        <v>37.503333333333337</v>
      </c>
      <c r="BI88" s="20">
        <v>65.185903083700438</v>
      </c>
      <c r="BJ88" s="20">
        <v>79.610059471365645</v>
      </c>
      <c r="BK88" s="20">
        <v>30.948447201830678</v>
      </c>
      <c r="BL88" s="25">
        <f t="shared" si="79"/>
        <v>175.74440975689674</v>
      </c>
      <c r="BM88" s="25">
        <f t="shared" si="80"/>
        <v>295.94400000000002</v>
      </c>
      <c r="BN88" s="25">
        <f t="shared" si="81"/>
        <v>361.42967000000004</v>
      </c>
      <c r="BO88" s="25">
        <f t="shared" si="82"/>
        <v>140.50595029631128</v>
      </c>
      <c r="BP88" s="25">
        <f t="shared" si="83"/>
        <v>797.87962029631137</v>
      </c>
      <c r="BQ88" s="25">
        <v>5.7434877376431643</v>
      </c>
      <c r="BR88" s="25">
        <v>30.075991189427317</v>
      </c>
      <c r="BS88" s="26">
        <v>5.2365378953118435</v>
      </c>
      <c r="BT88" s="25">
        <v>12.147675191400001</v>
      </c>
      <c r="BU88" s="25">
        <v>677877</v>
      </c>
      <c r="BV88" s="25">
        <v>7.4491974899293041</v>
      </c>
      <c r="BW88" s="20">
        <f t="shared" si="84"/>
        <v>26.075434328899966</v>
      </c>
      <c r="BX88" s="25">
        <v>117.79333333333334</v>
      </c>
      <c r="BY88" s="25">
        <v>21.686289770438986</v>
      </c>
      <c r="BZ88" s="25">
        <f t="shared" si="96"/>
        <v>4.7767158084667374</v>
      </c>
      <c r="CA88" s="25">
        <f t="shared" si="97"/>
        <v>52.49138031019794</v>
      </c>
      <c r="CB88" s="25">
        <v>20.66952006980803</v>
      </c>
      <c r="CC88" s="25">
        <f t="shared" si="98"/>
        <v>4.5527577246273196</v>
      </c>
      <c r="CD88" s="25">
        <f t="shared" si="99"/>
        <v>50.030302568976495</v>
      </c>
      <c r="CE88" s="25">
        <v>4.4046915693381665</v>
      </c>
      <c r="CF88" s="25">
        <f t="shared" si="100"/>
        <v>0.97019638091149041</v>
      </c>
      <c r="CG88" s="25">
        <f t="shared" si="101"/>
        <v>10.661498244407717</v>
      </c>
      <c r="CH88" s="25">
        <v>31.896144448919316</v>
      </c>
      <c r="CI88" s="25">
        <f t="shared" si="102"/>
        <v>7.025582477735532</v>
      </c>
      <c r="CJ88" s="25">
        <f t="shared" si="103"/>
        <v>77.204199815658043</v>
      </c>
      <c r="CK88" s="26"/>
      <c r="CL88" s="26">
        <v>0.14100594713656389</v>
      </c>
      <c r="CM88" s="26">
        <v>0.37069074889867848</v>
      </c>
      <c r="CN88" s="25">
        <v>235.58666666666667</v>
      </c>
      <c r="CO88" s="25">
        <f t="shared" si="104"/>
        <v>51.891336270190898</v>
      </c>
      <c r="CP88" s="25">
        <f t="shared" si="105"/>
        <v>570.23444060350698</v>
      </c>
      <c r="CQ88" s="26">
        <v>0.967319087158516</v>
      </c>
      <c r="CR88" s="25">
        <f t="shared" si="106"/>
        <v>16.355056010829589</v>
      </c>
    </row>
    <row r="89" spans="1:96" x14ac:dyDescent="0.2">
      <c r="A89" s="18" t="s">
        <v>178</v>
      </c>
      <c r="B89" s="18" t="s">
        <v>179</v>
      </c>
      <c r="C89" s="18" t="s">
        <v>359</v>
      </c>
      <c r="G89" s="18" t="str">
        <f t="shared" si="112"/>
        <v/>
      </c>
      <c r="I89" s="18" t="s">
        <v>353</v>
      </c>
      <c r="N89" s="19"/>
      <c r="W89" s="18" t="s">
        <v>353</v>
      </c>
      <c r="X89" s="19" t="str">
        <f t="shared" si="85"/>
        <v/>
      </c>
      <c r="Y89" s="18" t="str">
        <f t="shared" si="86"/>
        <v/>
      </c>
      <c r="Z89" s="18" t="str">
        <f t="shared" si="87"/>
        <v/>
      </c>
      <c r="AA89" s="18" t="str">
        <f t="shared" si="88"/>
        <v/>
      </c>
      <c r="AC89" s="18" t="b">
        <f t="shared" ref="AC89:AC108" si="113">IF(BD89&gt;0,TRUE,FALSE)</f>
        <v>1</v>
      </c>
      <c r="AD89" s="18" t="b">
        <f>IF(AND(AC89=TRUE,T89=FALSE),TRUE,FALSE)</f>
        <v>1</v>
      </c>
      <c r="AE89" s="18" t="b">
        <f>IF(AND(AC89=TRUE,S89=""),TRUE,FALSE)</f>
        <v>1</v>
      </c>
      <c r="AK89" s="18" t="s">
        <v>353</v>
      </c>
      <c r="AL89" s="20">
        <v>5.0000000000000001E-3</v>
      </c>
      <c r="AM89" s="21">
        <v>5.3979997634887701E-3</v>
      </c>
      <c r="AN89" s="21">
        <v>12044</v>
      </c>
      <c r="AO89" s="22">
        <v>0</v>
      </c>
      <c r="AP89" s="23">
        <v>0</v>
      </c>
      <c r="AQ89" s="21">
        <v>0</v>
      </c>
      <c r="AR89" s="21">
        <v>0</v>
      </c>
      <c r="AS89" s="24">
        <v>0</v>
      </c>
      <c r="AV89" s="21" t="e">
        <f t="shared" si="89"/>
        <v>#DIV/0!</v>
      </c>
      <c r="AX89" s="21">
        <v>0</v>
      </c>
      <c r="AY89" s="21" t="e">
        <f t="shared" si="90"/>
        <v>#DIV/0!</v>
      </c>
      <c r="AZ89" s="21">
        <f t="shared" si="91"/>
        <v>0</v>
      </c>
      <c r="BA89" s="21">
        <f t="shared" si="92"/>
        <v>0</v>
      </c>
      <c r="BB89" s="21">
        <f t="shared" si="93"/>
        <v>0</v>
      </c>
      <c r="BC89" s="21">
        <v>43.845333333333336</v>
      </c>
      <c r="BD89" s="21">
        <v>49.800000000000004</v>
      </c>
      <c r="BE89" s="21">
        <f t="shared" si="94"/>
        <v>9960</v>
      </c>
      <c r="BF89" s="21" t="e">
        <f t="shared" si="95"/>
        <v>#DIV/0!</v>
      </c>
      <c r="BH89" s="21">
        <v>6.6666666666666671E-3</v>
      </c>
      <c r="BR89" s="25" t="s">
        <v>353</v>
      </c>
      <c r="BW89" s="20"/>
      <c r="BY89" s="25">
        <v>0.51207712444623443</v>
      </c>
      <c r="BZ89" s="25">
        <f t="shared" si="96"/>
        <v>102.41542488924688</v>
      </c>
      <c r="CA89" s="25" t="e">
        <f t="shared" si="97"/>
        <v>#DIV/0!</v>
      </c>
      <c r="CB89" s="25">
        <v>0.68012417774197875</v>
      </c>
      <c r="CC89" s="25">
        <f t="shared" si="98"/>
        <v>136.02483554839574</v>
      </c>
      <c r="CD89" s="25" t="e">
        <f t="shared" si="99"/>
        <v>#DIV/0!</v>
      </c>
      <c r="CE89" s="25">
        <v>0.14495670559806687</v>
      </c>
      <c r="CF89" s="25">
        <f t="shared" si="100"/>
        <v>28.991341119613374</v>
      </c>
      <c r="CG89" s="25" t="e">
        <f t="shared" si="101"/>
        <v>#DIV/0!</v>
      </c>
      <c r="CH89" s="25">
        <v>0.20428883071553228</v>
      </c>
      <c r="CI89" s="25">
        <f t="shared" si="102"/>
        <v>40.857766143106453</v>
      </c>
      <c r="CJ89" s="25" t="e">
        <f t="shared" si="103"/>
        <v>#DIV/0!</v>
      </c>
      <c r="CK89" s="26"/>
      <c r="CM89" s="26" t="s">
        <v>353</v>
      </c>
      <c r="CN89" s="25">
        <v>10.458</v>
      </c>
      <c r="CO89" s="25">
        <f t="shared" si="104"/>
        <v>2091.6</v>
      </c>
      <c r="CP89" s="25" t="e">
        <f t="shared" si="105"/>
        <v>#DIV/0!</v>
      </c>
      <c r="CQ89" s="26" t="s">
        <v>374</v>
      </c>
      <c r="CR89" s="25">
        <f t="shared" si="106"/>
        <v>279.29802658074908</v>
      </c>
    </row>
    <row r="90" spans="1:96" x14ac:dyDescent="0.2">
      <c r="A90" s="18" t="s">
        <v>167</v>
      </c>
      <c r="B90" s="18" t="s">
        <v>168</v>
      </c>
      <c r="C90" s="18" t="s">
        <v>293</v>
      </c>
      <c r="D90" s="18" t="s">
        <v>293</v>
      </c>
      <c r="E90" s="18" t="s">
        <v>353</v>
      </c>
      <c r="G90" s="18" t="str">
        <f t="shared" si="112"/>
        <v>MIC</v>
      </c>
      <c r="H90" s="18" t="s">
        <v>353</v>
      </c>
      <c r="I90" s="18" t="s">
        <v>353</v>
      </c>
      <c r="J90" s="18" t="s">
        <v>353</v>
      </c>
      <c r="K90" s="18" t="s">
        <v>353</v>
      </c>
      <c r="L90" s="18" t="s">
        <v>353</v>
      </c>
      <c r="N90" s="19"/>
      <c r="Q90" s="18" t="b">
        <v>1</v>
      </c>
      <c r="U90" s="18" t="b">
        <f>IF(AND(T90=FALSE,OR(C90="LIC",C90="LMIC",C90="UMIC")),TRUE,FALSE)</f>
        <v>1</v>
      </c>
      <c r="W90" s="18" t="b">
        <v>1</v>
      </c>
      <c r="X90" s="19" t="str">
        <f t="shared" si="85"/>
        <v/>
      </c>
      <c r="Y90" s="18" t="b">
        <f t="shared" si="86"/>
        <v>1</v>
      </c>
      <c r="Z90" s="18" t="str">
        <f t="shared" si="87"/>
        <v/>
      </c>
      <c r="AA90" s="18" t="b">
        <f t="shared" si="88"/>
        <v>1</v>
      </c>
      <c r="AB90" s="18" t="b">
        <f>IF(AND(S90="",OR(C90="LIC",C90="LMIC",C90="UMIC")),TRUE,FALSE)</f>
        <v>1</v>
      </c>
      <c r="AC90" s="18" t="b">
        <f t="shared" si="113"/>
        <v>1</v>
      </c>
      <c r="AD90" s="18" t="b">
        <f>IF(AND(AC90=TRUE,T90=FALSE),TRUE,FALSE)</f>
        <v>1</v>
      </c>
      <c r="AE90" s="18" t="b">
        <f>IF(AND(AC90=TRUE,S90=""),TRUE,FALSE)</f>
        <v>1</v>
      </c>
      <c r="AH90" s="18" t="b">
        <f>IF(AND(W90=TRUE,T90=FALSE),TRUE,FALSE)</f>
        <v>1</v>
      </c>
      <c r="AI90" s="18" t="b">
        <f>IF(AND(W90=TRUE,S90=""),TRUE,FALSE)</f>
        <v>1</v>
      </c>
      <c r="AJ90" s="18" t="b">
        <f>IF(AND(OR(C90="LIC",C90="LMIC",C90="UMIC"),F90=""),TRUE,FALSE)</f>
        <v>1</v>
      </c>
      <c r="AK90" s="18" t="b">
        <v>1</v>
      </c>
      <c r="AL90" s="20">
        <v>1.268</v>
      </c>
      <c r="AM90" s="21">
        <v>1.286933959960938</v>
      </c>
      <c r="AN90" s="21">
        <v>10140</v>
      </c>
      <c r="AO90" s="22">
        <v>5.0000000000000001E-3</v>
      </c>
      <c r="AP90" s="23">
        <v>1.0000000149011611E-3</v>
      </c>
      <c r="AQ90" s="21">
        <v>6.3400000000000001E-3</v>
      </c>
      <c r="AR90" s="21">
        <v>1.2680000188946723E-3</v>
      </c>
      <c r="AS90" s="24">
        <v>1.2869340181350711E-3</v>
      </c>
      <c r="AT90" s="22">
        <v>0.20430000000000001</v>
      </c>
      <c r="AU90" s="21">
        <v>2071.6020000000003</v>
      </c>
      <c r="AV90" s="21">
        <f t="shared" si="89"/>
        <v>414320.40000000008</v>
      </c>
      <c r="AW90" s="22">
        <v>0.24497667071688944</v>
      </c>
      <c r="AX90" s="21">
        <v>2484.0634410692592</v>
      </c>
      <c r="AY90" s="21">
        <f t="shared" si="90"/>
        <v>496812.68821385183</v>
      </c>
      <c r="AZ90" s="21">
        <f t="shared" si="91"/>
        <v>2626.7913360000002</v>
      </c>
      <c r="BA90" s="21">
        <f t="shared" si="92"/>
        <v>3149.7924432758205</v>
      </c>
      <c r="BB90" s="21">
        <f t="shared" si="93"/>
        <v>523.00110727582023</v>
      </c>
      <c r="BC90" s="21">
        <v>82.484666666666669</v>
      </c>
      <c r="BD90" s="21">
        <v>74.763333333333321</v>
      </c>
      <c r="BE90" s="21">
        <f t="shared" si="94"/>
        <v>58.961619348054668</v>
      </c>
      <c r="BF90" s="21">
        <f t="shared" si="95"/>
        <v>11792.323869610933</v>
      </c>
      <c r="BG90" s="21">
        <v>1149.2258185023686</v>
      </c>
      <c r="BH90" s="21">
        <v>0.68</v>
      </c>
      <c r="BI90" s="20">
        <v>405.6</v>
      </c>
      <c r="BJ90" s="20">
        <v>312.54374605678231</v>
      </c>
      <c r="BK90" s="20">
        <v>5.6575559873257619</v>
      </c>
      <c r="BL90" s="25">
        <f t="shared" ref="BL90:BL96" si="114">BI90+BJ90+BK90</f>
        <v>723.80130204410807</v>
      </c>
      <c r="BM90" s="25">
        <f t="shared" ref="BM90:BO96" si="115">BI90*$AL90</f>
        <v>514.30079999999998</v>
      </c>
      <c r="BN90" s="25">
        <f t="shared" si="115"/>
        <v>396.30546999999996</v>
      </c>
      <c r="BO90" s="25">
        <f t="shared" si="115"/>
        <v>7.1737809919290658</v>
      </c>
      <c r="BP90" s="25">
        <f t="shared" ref="BP90:BP96" si="116">BM90+BN90+BO90</f>
        <v>917.7800509919291</v>
      </c>
      <c r="BQ90" s="25">
        <v>-518.23041849052152</v>
      </c>
      <c r="BR90" s="25">
        <v>29.748948475289168</v>
      </c>
      <c r="BS90" s="26">
        <v>-5.7404867437038105E-2</v>
      </c>
      <c r="BT90" s="25">
        <v>365.00962550010001</v>
      </c>
      <c r="BU90" s="25">
        <v>294834</v>
      </c>
      <c r="BV90" s="25">
        <v>58.966799999999999</v>
      </c>
      <c r="BW90" s="20">
        <f t="shared" ref="BW90:BW96" si="117">IF(BQ90&gt;0,BQ90*AL90,0)</f>
        <v>0</v>
      </c>
      <c r="BX90" s="25">
        <v>0</v>
      </c>
      <c r="BY90" s="25">
        <v>10.611959323399114</v>
      </c>
      <c r="BZ90" s="25">
        <f t="shared" si="96"/>
        <v>8.3690530941633394</v>
      </c>
      <c r="CA90" s="25">
        <f t="shared" si="97"/>
        <v>1673.8106188326678</v>
      </c>
      <c r="CB90" s="25">
        <v>1.5331534434152236</v>
      </c>
      <c r="CC90" s="25">
        <f t="shared" si="98"/>
        <v>1.209111548434719</v>
      </c>
      <c r="CD90" s="25">
        <f t="shared" si="99"/>
        <v>241.82230968694381</v>
      </c>
      <c r="CE90" s="25">
        <v>1.1118942139884548E-3</v>
      </c>
      <c r="CF90" s="25">
        <f t="shared" si="100"/>
        <v>8.7688818137890748E-4</v>
      </c>
      <c r="CG90" s="25">
        <f t="shared" si="101"/>
        <v>0.17537763627578148</v>
      </c>
      <c r="CH90" s="25">
        <v>1.3305695395355084</v>
      </c>
      <c r="CI90" s="25">
        <f t="shared" si="102"/>
        <v>1.0493450627251644</v>
      </c>
      <c r="CJ90" s="25">
        <f t="shared" si="103"/>
        <v>209.86901254503286</v>
      </c>
      <c r="CK90" s="26">
        <v>0.55000000000000004</v>
      </c>
      <c r="CL90" s="26">
        <v>5.4374605678233434E-2</v>
      </c>
      <c r="CM90" s="26">
        <v>0.1926955835962145</v>
      </c>
      <c r="CN90" s="25">
        <v>15.700299999999997</v>
      </c>
      <c r="CO90" s="25">
        <f t="shared" si="104"/>
        <v>12.381940063091481</v>
      </c>
      <c r="CP90" s="25">
        <f t="shared" si="105"/>
        <v>2476.3880126182962</v>
      </c>
      <c r="CQ90" s="26">
        <v>1.7159843689517715</v>
      </c>
      <c r="CR90" s="25">
        <f t="shared" si="106"/>
        <v>10.627509705323222</v>
      </c>
    </row>
    <row r="91" spans="1:96" x14ac:dyDescent="0.2">
      <c r="A91" s="18" t="s">
        <v>155</v>
      </c>
      <c r="B91" s="18" t="s">
        <v>156</v>
      </c>
      <c r="C91" s="18" t="s">
        <v>295</v>
      </c>
      <c r="D91" s="18" t="s">
        <v>315</v>
      </c>
      <c r="E91" s="18" t="s">
        <v>353</v>
      </c>
      <c r="F91" s="18" t="b">
        <f>IF(AND(C91="LIC",H91=TRUE),TRUE,FALSE)</f>
        <v>1</v>
      </c>
      <c r="G91" s="18" t="str">
        <f t="shared" si="112"/>
        <v/>
      </c>
      <c r="H91" s="18" t="b">
        <v>1</v>
      </c>
      <c r="I91" s="18" t="s">
        <v>353</v>
      </c>
      <c r="J91" s="18" t="b">
        <v>1</v>
      </c>
      <c r="K91" s="18" t="s">
        <v>353</v>
      </c>
      <c r="L91" s="18" t="s">
        <v>353</v>
      </c>
      <c r="M91" s="18" t="b">
        <v>1</v>
      </c>
      <c r="N91" s="19"/>
      <c r="P91" s="18" t="b">
        <v>1</v>
      </c>
      <c r="Q91" s="18" t="b">
        <v>1</v>
      </c>
      <c r="R91" s="18" t="b">
        <v>1</v>
      </c>
      <c r="S91" s="18" t="b">
        <v>1</v>
      </c>
      <c r="T91" s="18" t="b">
        <v>1</v>
      </c>
      <c r="W91" s="18" t="b">
        <v>1</v>
      </c>
      <c r="X91" s="19" t="b">
        <f t="shared" si="85"/>
        <v>1</v>
      </c>
      <c r="Y91" s="18" t="str">
        <f t="shared" si="86"/>
        <v/>
      </c>
      <c r="Z91" s="18" t="b">
        <f t="shared" si="87"/>
        <v>1</v>
      </c>
      <c r="AA91" s="18" t="str">
        <f t="shared" si="88"/>
        <v/>
      </c>
      <c r="AC91" s="18" t="b">
        <f t="shared" si="113"/>
        <v>1</v>
      </c>
      <c r="AF91" s="18" t="b">
        <f>IF(AND(W91=TRUE,T91=TRUE),TRUE,FALSE)</f>
        <v>1</v>
      </c>
      <c r="AG91" s="18" t="b">
        <f>IF(AND(W91=TRUE,S91=TRUE),TRUE,FALSE)</f>
        <v>1</v>
      </c>
      <c r="AK91" s="18" t="s">
        <v>353</v>
      </c>
      <c r="AL91" s="20">
        <v>19.164999999999999</v>
      </c>
      <c r="AM91" s="21">
        <v>26.57824609375</v>
      </c>
      <c r="AN91" s="21">
        <v>320</v>
      </c>
      <c r="AO91" s="22">
        <v>0.70499999999999996</v>
      </c>
      <c r="AP91" s="23">
        <v>0.81800003051757808</v>
      </c>
      <c r="AQ91" s="21">
        <v>13.511324999999999</v>
      </c>
      <c r="AR91" s="21">
        <v>15.676970584869384</v>
      </c>
      <c r="AS91" s="24">
        <v>21.741005859375001</v>
      </c>
      <c r="AT91" s="22">
        <v>0.18</v>
      </c>
      <c r="AU91" s="21">
        <v>57.599999999999994</v>
      </c>
      <c r="AV91" s="21">
        <f t="shared" si="89"/>
        <v>81.702127659574458</v>
      </c>
      <c r="AW91" s="22">
        <v>0.26069606260245087</v>
      </c>
      <c r="AX91" s="21">
        <v>83.422740032784276</v>
      </c>
      <c r="AY91" s="21">
        <f t="shared" si="90"/>
        <v>118.33012770607699</v>
      </c>
      <c r="AZ91" s="21">
        <f t="shared" si="91"/>
        <v>1103.9039999999998</v>
      </c>
      <c r="BA91" s="21">
        <f t="shared" si="92"/>
        <v>1598.7968127283107</v>
      </c>
      <c r="BB91" s="21">
        <f t="shared" si="93"/>
        <v>494.89281272831073</v>
      </c>
      <c r="BC91" s="21">
        <v>952.95566666666673</v>
      </c>
      <c r="BD91" s="21">
        <v>953.23666666666668</v>
      </c>
      <c r="BE91" s="21">
        <f t="shared" si="94"/>
        <v>49.738412035829207</v>
      </c>
      <c r="BF91" s="21">
        <f t="shared" si="95"/>
        <v>70.550939057913766</v>
      </c>
      <c r="BG91" s="21">
        <v>0</v>
      </c>
      <c r="BH91" s="21">
        <v>90.833333333333329</v>
      </c>
      <c r="BI91" s="20">
        <v>36.302008870336557</v>
      </c>
      <c r="BJ91" s="20">
        <v>77.506844247325859</v>
      </c>
      <c r="BK91" s="20">
        <v>234.21086804321166</v>
      </c>
      <c r="BL91" s="25">
        <f t="shared" si="114"/>
        <v>348.01972116087404</v>
      </c>
      <c r="BM91" s="25">
        <f t="shared" si="115"/>
        <v>695.72800000000007</v>
      </c>
      <c r="BN91" s="25">
        <f t="shared" si="115"/>
        <v>1485.41867</v>
      </c>
      <c r="BO91" s="25">
        <f t="shared" si="115"/>
        <v>4488.6512860481516</v>
      </c>
      <c r="BP91" s="25">
        <f t="shared" si="116"/>
        <v>6669.7979560481517</v>
      </c>
      <c r="BQ91" s="25">
        <v>306.30835114448189</v>
      </c>
      <c r="BR91" s="25">
        <v>27.238977302374121</v>
      </c>
      <c r="BS91" s="26">
        <v>8.8926655772195481E-2</v>
      </c>
      <c r="BT91" s="25">
        <v>8.1847616256000002</v>
      </c>
      <c r="BU91" s="25">
        <v>5636263</v>
      </c>
      <c r="BV91" s="25">
        <v>7.994699290780142</v>
      </c>
      <c r="BW91" s="20">
        <f t="shared" si="117"/>
        <v>5870.3995496839952</v>
      </c>
      <c r="BX91" s="25">
        <v>476.61833333333334</v>
      </c>
      <c r="BY91" s="25">
        <v>82.108656195462473</v>
      </c>
      <c r="BZ91" s="25">
        <f t="shared" si="96"/>
        <v>4.2843024364968683</v>
      </c>
      <c r="CA91" s="25">
        <f t="shared" si="97"/>
        <v>6.0770247326196714</v>
      </c>
      <c r="CB91" s="25">
        <v>385.47787286884147</v>
      </c>
      <c r="CC91" s="25">
        <f t="shared" si="98"/>
        <v>20.113638031246619</v>
      </c>
      <c r="CD91" s="25">
        <f t="shared" si="99"/>
        <v>28.529983023044853</v>
      </c>
      <c r="CE91" s="25">
        <v>7.3019519398577</v>
      </c>
      <c r="CF91" s="25">
        <f t="shared" si="100"/>
        <v>0.38100453638704412</v>
      </c>
      <c r="CG91" s="25">
        <f t="shared" si="101"/>
        <v>0.54043196650644565</v>
      </c>
      <c r="CH91" s="25">
        <v>133.77407772855418</v>
      </c>
      <c r="CI91" s="25">
        <f t="shared" si="102"/>
        <v>6.9801240661911912</v>
      </c>
      <c r="CJ91" s="25">
        <f t="shared" si="103"/>
        <v>9.900885200271194</v>
      </c>
      <c r="CK91" s="26">
        <v>0.56999999999999995</v>
      </c>
      <c r="CL91" s="26">
        <v>0.15068442473258545</v>
      </c>
      <c r="CM91" s="26">
        <v>0.40944711714062093</v>
      </c>
      <c r="CN91" s="25">
        <v>5071.0011433198415</v>
      </c>
      <c r="CO91" s="25">
        <f t="shared" si="104"/>
        <v>264.59698112808985</v>
      </c>
      <c r="CP91" s="25">
        <f t="shared" si="105"/>
        <v>375.31486684835443</v>
      </c>
      <c r="CQ91" s="26">
        <v>0.11985346657154185</v>
      </c>
      <c r="CR91" s="25">
        <f t="shared" si="106"/>
        <v>31.37806453393468</v>
      </c>
    </row>
    <row r="92" spans="1:96" x14ac:dyDescent="0.2">
      <c r="A92" s="18" t="s">
        <v>157</v>
      </c>
      <c r="B92" s="18" t="s">
        <v>158</v>
      </c>
      <c r="C92" s="18" t="s">
        <v>293</v>
      </c>
      <c r="D92" s="18" t="s">
        <v>293</v>
      </c>
      <c r="E92" s="18" t="s">
        <v>353</v>
      </c>
      <c r="G92" s="18" t="str">
        <f t="shared" si="112"/>
        <v>MIC</v>
      </c>
      <c r="H92" s="18" t="s">
        <v>353</v>
      </c>
      <c r="I92" s="18" t="s">
        <v>353</v>
      </c>
      <c r="J92" s="18" t="s">
        <v>353</v>
      </c>
      <c r="K92" s="18" t="s">
        <v>353</v>
      </c>
      <c r="L92" s="18" t="s">
        <v>353</v>
      </c>
      <c r="N92" s="19"/>
      <c r="P92" s="18" t="b">
        <v>1</v>
      </c>
      <c r="U92" s="18" t="b">
        <f>IF(AND(T92=FALSE,OR(C92="LIC",C92="LMIC",C92="UMIC")),TRUE,FALSE)</f>
        <v>1</v>
      </c>
      <c r="W92" s="18" t="b">
        <v>1</v>
      </c>
      <c r="X92" s="19" t="str">
        <f t="shared" si="85"/>
        <v/>
      </c>
      <c r="Y92" s="18" t="b">
        <f t="shared" si="86"/>
        <v>1</v>
      </c>
      <c r="Z92" s="18" t="str">
        <f t="shared" si="87"/>
        <v/>
      </c>
      <c r="AA92" s="18" t="b">
        <f t="shared" si="88"/>
        <v>1</v>
      </c>
      <c r="AB92" s="18" t="b">
        <f>IF(AND(S92="",OR(C92="LIC",C92="LMIC",C92="UMIC")),TRUE,FALSE)</f>
        <v>1</v>
      </c>
      <c r="AC92" s="18" t="b">
        <f t="shared" si="113"/>
        <v>1</v>
      </c>
      <c r="AD92" s="18" t="b">
        <f>IF(AND(AC92=TRUE,T92=FALSE),TRUE,FALSE)</f>
        <v>1</v>
      </c>
      <c r="AE92" s="18" t="b">
        <f>IF(AND(AC92=TRUE,S92=""),TRUE,FALSE)</f>
        <v>1</v>
      </c>
      <c r="AH92" s="18" t="b">
        <f>IF(AND(W92=TRUE,T92=FALSE),TRUE,FALSE)</f>
        <v>1</v>
      </c>
      <c r="AI92" s="18" t="b">
        <f>IF(AND(W92=TRUE,S92=""),TRUE,FALSE)</f>
        <v>1</v>
      </c>
      <c r="AJ92" s="18" t="b">
        <f>IF(AND(OR(C92="LIC",C92="LMIC",C92="UMIC"),F92=""),TRUE,FALSE)</f>
        <v>1</v>
      </c>
      <c r="AK92" s="18" t="s">
        <v>353</v>
      </c>
      <c r="AL92" s="20">
        <v>32.042000000000002</v>
      </c>
      <c r="AM92" s="21">
        <v>36.814968749999998</v>
      </c>
      <c r="AN92" s="21">
        <v>9650</v>
      </c>
      <c r="AO92" s="22">
        <v>1.7999999523162839E-2</v>
      </c>
      <c r="AP92" s="23">
        <v>6.9999998807907101E-3</v>
      </c>
      <c r="AQ92" s="21">
        <v>0.57675598472118372</v>
      </c>
      <c r="AR92" s="21">
        <v>0.22429399618029594</v>
      </c>
      <c r="AS92" s="24">
        <v>0.25770477294921879</v>
      </c>
      <c r="AT92" s="22">
        <v>0.1893</v>
      </c>
      <c r="AU92" s="21">
        <v>1826.7449999999999</v>
      </c>
      <c r="AV92" s="21">
        <f t="shared" si="89"/>
        <v>101485.83602178989</v>
      </c>
      <c r="AW92" s="22">
        <v>0.33606666666666662</v>
      </c>
      <c r="AX92" s="21">
        <v>3243.0433333333331</v>
      </c>
      <c r="AY92" s="21">
        <f t="shared" si="90"/>
        <v>180169.07884692473</v>
      </c>
      <c r="AZ92" s="21">
        <f t="shared" si="91"/>
        <v>58532.563289999998</v>
      </c>
      <c r="BA92" s="21">
        <f t="shared" si="92"/>
        <v>103913.59448666665</v>
      </c>
      <c r="BB92" s="21">
        <f t="shared" si="93"/>
        <v>45381.031196666656</v>
      </c>
      <c r="BC92" s="21">
        <v>95.202666666666673</v>
      </c>
      <c r="BD92" s="21">
        <v>112.83333333333333</v>
      </c>
      <c r="BE92" s="21">
        <f t="shared" si="94"/>
        <v>3.5214198031749993</v>
      </c>
      <c r="BF92" s="21">
        <f t="shared" si="95"/>
        <v>195.63443869226498</v>
      </c>
      <c r="BG92" s="21">
        <v>195.63443869226498</v>
      </c>
      <c r="BH92" s="21">
        <v>7.2433333333333332</v>
      </c>
      <c r="BI92" s="20">
        <v>386</v>
      </c>
      <c r="BJ92" s="20">
        <v>312.80186786093253</v>
      </c>
      <c r="BK92" s="20">
        <v>18.827535149736519</v>
      </c>
      <c r="BL92" s="25">
        <f t="shared" si="114"/>
        <v>717.62940301066908</v>
      </c>
      <c r="BM92" s="25">
        <f t="shared" si="115"/>
        <v>12368.212000000001</v>
      </c>
      <c r="BN92" s="25">
        <f t="shared" si="115"/>
        <v>10022.79745</v>
      </c>
      <c r="BO92" s="25">
        <f t="shared" si="115"/>
        <v>603.27188126785757</v>
      </c>
      <c r="BP92" s="25">
        <f t="shared" si="116"/>
        <v>22994.281331267859</v>
      </c>
      <c r="BQ92" s="25">
        <v>-903.89226365599745</v>
      </c>
      <c r="BR92" s="25">
        <v>1.8737386347086116</v>
      </c>
      <c r="BS92" s="26">
        <v>-2.0729667793923253E-3</v>
      </c>
      <c r="BT92" s="25">
        <v>82.119802779000011</v>
      </c>
      <c r="BU92" s="25">
        <v>15440000</v>
      </c>
      <c r="BV92" s="25">
        <v>857.77780050112949</v>
      </c>
      <c r="BW92" s="20">
        <f t="shared" si="117"/>
        <v>0</v>
      </c>
      <c r="BX92" s="25">
        <v>0</v>
      </c>
      <c r="BY92" s="25">
        <v>28.54566049134112</v>
      </c>
      <c r="BZ92" s="25">
        <f t="shared" si="96"/>
        <v>0.89088260693281063</v>
      </c>
      <c r="CA92" s="25">
        <f t="shared" si="97"/>
        <v>49.493479474063385</v>
      </c>
      <c r="CB92" s="25">
        <v>3.4072623842126459</v>
      </c>
      <c r="CC92" s="25">
        <f t="shared" si="98"/>
        <v>0.10633738169317289</v>
      </c>
      <c r="CD92" s="25">
        <f t="shared" si="99"/>
        <v>5.9076324727861991</v>
      </c>
      <c r="CE92" s="25">
        <v>0.87995368505839711</v>
      </c>
      <c r="CF92" s="25">
        <f t="shared" si="100"/>
        <v>2.7462508116172433E-2</v>
      </c>
      <c r="CG92" s="25">
        <f t="shared" si="101"/>
        <v>1.5256949357600265</v>
      </c>
      <c r="CH92" s="25">
        <v>1.5191643173580347</v>
      </c>
      <c r="CI92" s="25">
        <f t="shared" si="102"/>
        <v>4.7411657117471903E-2</v>
      </c>
      <c r="CJ92" s="25">
        <f t="shared" si="103"/>
        <v>2.63398102074733</v>
      </c>
      <c r="CK92" s="26"/>
      <c r="CL92" s="26">
        <v>8.018678609325261E-2</v>
      </c>
      <c r="CM92" s="26">
        <v>0.23936321078584355</v>
      </c>
      <c r="CN92" s="25">
        <v>23.694999999999997</v>
      </c>
      <c r="CO92" s="25">
        <f t="shared" si="104"/>
        <v>0.73949815866674973</v>
      </c>
      <c r="CP92" s="25">
        <f t="shared" si="105"/>
        <v>41.083232125375638</v>
      </c>
      <c r="CQ92" s="26">
        <v>2.2595529947127306</v>
      </c>
      <c r="CR92" s="25">
        <f t="shared" si="106"/>
        <v>1.0446316457434555</v>
      </c>
    </row>
    <row r="93" spans="1:96" x14ac:dyDescent="0.2">
      <c r="A93" s="18" t="s">
        <v>186</v>
      </c>
      <c r="B93" s="18" t="s">
        <v>187</v>
      </c>
      <c r="C93" s="18" t="s">
        <v>293</v>
      </c>
      <c r="D93" s="18" t="s">
        <v>293</v>
      </c>
      <c r="E93" s="18" t="s">
        <v>353</v>
      </c>
      <c r="G93" s="18" t="str">
        <f t="shared" si="112"/>
        <v>MIC</v>
      </c>
      <c r="H93" s="18" t="s">
        <v>353</v>
      </c>
      <c r="I93" s="18" t="s">
        <v>353</v>
      </c>
      <c r="J93" s="18" t="s">
        <v>353</v>
      </c>
      <c r="K93" s="18" t="s">
        <v>353</v>
      </c>
      <c r="L93" s="18" t="s">
        <v>353</v>
      </c>
      <c r="N93" s="19"/>
      <c r="Q93" s="18" t="b">
        <v>1</v>
      </c>
      <c r="U93" s="18" t="b">
        <f>IF(AND(T93=FALSE,OR(C93="LIC",C93="LMIC",C93="UMIC")),TRUE,FALSE)</f>
        <v>1</v>
      </c>
      <c r="W93" s="18" t="b">
        <v>1</v>
      </c>
      <c r="X93" s="19" t="str">
        <f t="shared" si="85"/>
        <v/>
      </c>
      <c r="Y93" s="18" t="b">
        <f t="shared" si="86"/>
        <v>1</v>
      </c>
      <c r="Z93" s="18" t="str">
        <f t="shared" si="87"/>
        <v/>
      </c>
      <c r="AA93" s="18" t="b">
        <f t="shared" si="88"/>
        <v>1</v>
      </c>
      <c r="AB93" s="18" t="b">
        <f>IF(AND(S93="",OR(C93="LIC",C93="LMIC",C93="UMIC")),TRUE,FALSE)</f>
        <v>1</v>
      </c>
      <c r="AC93" s="18" t="b">
        <f t="shared" si="113"/>
        <v>1</v>
      </c>
      <c r="AD93" s="18" t="b">
        <f>IF(AND(AC93=TRUE,T93=FALSE),TRUE,FALSE)</f>
        <v>1</v>
      </c>
      <c r="AE93" s="18" t="b">
        <f>IF(AND(AC93=TRUE,S93=""),TRUE,FALSE)</f>
        <v>1</v>
      </c>
      <c r="AH93" s="18" t="b">
        <f>IF(AND(W93=TRUE,T93=FALSE),TRUE,FALSE)</f>
        <v>1</v>
      </c>
      <c r="AI93" s="18" t="b">
        <f>IF(AND(W93=TRUE,S93=""),TRUE,FALSE)</f>
        <v>1</v>
      </c>
      <c r="AJ93" s="18" t="b">
        <f>IF(AND(OR(C93="LIC",C93="LMIC",C93="UMIC"),F93=""),TRUE,FALSE)</f>
        <v>1</v>
      </c>
      <c r="AK93" s="18" t="s">
        <v>353</v>
      </c>
      <c r="AL93" s="20">
        <v>2.5880000000000001</v>
      </c>
      <c r="AM93" s="21">
        <v>3.2456589355468748</v>
      </c>
      <c r="AN93" s="21">
        <v>4600</v>
      </c>
      <c r="AO93" s="22">
        <v>0.17899999618530271</v>
      </c>
      <c r="AP93" s="23">
        <v>5.0999999046325684E-2</v>
      </c>
      <c r="AQ93" s="21">
        <v>0.46325199012756341</v>
      </c>
      <c r="AR93" s="21">
        <v>0.13198799753189086</v>
      </c>
      <c r="AS93" s="24">
        <v>0.1655286102294922</v>
      </c>
      <c r="AT93" s="22">
        <v>0.35730000000000001</v>
      </c>
      <c r="AU93" s="21">
        <v>1643.58</v>
      </c>
      <c r="AV93" s="21">
        <f t="shared" si="89"/>
        <v>9182.011368863652</v>
      </c>
      <c r="AW93" s="22">
        <v>0.35730000000000001</v>
      </c>
      <c r="AX93" s="21">
        <v>1643.58</v>
      </c>
      <c r="AY93" s="21">
        <f t="shared" si="90"/>
        <v>9182.011368863652</v>
      </c>
      <c r="AZ93" s="21">
        <f t="shared" si="91"/>
        <v>4253.5850399999999</v>
      </c>
      <c r="BA93" s="21">
        <f t="shared" si="92"/>
        <v>4253.5850399999999</v>
      </c>
      <c r="BB93" s="21">
        <f t="shared" si="93"/>
        <v>0</v>
      </c>
      <c r="BC93" s="21">
        <v>207.11066666666667</v>
      </c>
      <c r="BD93" s="21">
        <v>159.08000000000001</v>
      </c>
      <c r="BE93" s="21">
        <f t="shared" si="94"/>
        <v>61.468315301391037</v>
      </c>
      <c r="BF93" s="21">
        <f t="shared" si="95"/>
        <v>343.39841682319582</v>
      </c>
      <c r="BG93" s="21">
        <v>2632.2013021437974</v>
      </c>
      <c r="BH93" s="21">
        <v>1.4066666666666665</v>
      </c>
      <c r="BI93" s="20">
        <v>184</v>
      </c>
      <c r="BJ93" s="20">
        <v>126.81953245749614</v>
      </c>
      <c r="BK93" s="20">
        <v>47.46613384394211</v>
      </c>
      <c r="BL93" s="25">
        <f t="shared" si="114"/>
        <v>358.28566630143825</v>
      </c>
      <c r="BM93" s="25">
        <f t="shared" si="115"/>
        <v>476.19200000000001</v>
      </c>
      <c r="BN93" s="25">
        <f t="shared" si="115"/>
        <v>328.20895000000002</v>
      </c>
      <c r="BO93" s="25">
        <f t="shared" si="115"/>
        <v>122.84235438812219</v>
      </c>
      <c r="BP93" s="25">
        <f t="shared" si="116"/>
        <v>927.24330438812217</v>
      </c>
      <c r="BQ93" s="25">
        <v>-463.50433369856171</v>
      </c>
      <c r="BR93" s="25">
        <v>31.005924781040701</v>
      </c>
      <c r="BS93" s="26">
        <v>-6.6894573635648658E-2</v>
      </c>
      <c r="BT93" s="25">
        <v>225.22682228550002</v>
      </c>
      <c r="BU93" s="25">
        <v>622141</v>
      </c>
      <c r="BV93" s="25">
        <v>3.4756481187628241</v>
      </c>
      <c r="BW93" s="20">
        <f t="shared" si="117"/>
        <v>0</v>
      </c>
      <c r="BX93" s="25">
        <v>0</v>
      </c>
      <c r="BY93" s="25">
        <v>28.596878440059072</v>
      </c>
      <c r="BZ93" s="25">
        <f t="shared" si="96"/>
        <v>11.049798469883722</v>
      </c>
      <c r="CA93" s="25">
        <f t="shared" si="97"/>
        <v>61.73071902440072</v>
      </c>
      <c r="CB93" s="25">
        <v>81.430279903342736</v>
      </c>
      <c r="CC93" s="25">
        <f t="shared" si="98"/>
        <v>31.464559468061335</v>
      </c>
      <c r="CD93" s="25">
        <f t="shared" si="99"/>
        <v>175.77966557881311</v>
      </c>
      <c r="CE93" s="25">
        <v>0.25972445965901464</v>
      </c>
      <c r="CF93" s="25">
        <f t="shared" si="100"/>
        <v>0.10035721006917103</v>
      </c>
      <c r="CG93" s="25">
        <f t="shared" si="101"/>
        <v>0.5606548168039075</v>
      </c>
      <c r="CH93" s="25">
        <v>1.701447845348369</v>
      </c>
      <c r="CI93" s="25">
        <f t="shared" si="102"/>
        <v>0.65743734364311013</v>
      </c>
      <c r="CJ93" s="25">
        <f t="shared" si="103"/>
        <v>3.6728344003009026</v>
      </c>
      <c r="CK93" s="26"/>
      <c r="CL93" s="26">
        <v>0.12945324574961362</v>
      </c>
      <c r="CM93" s="26">
        <v>0.34700154559505408</v>
      </c>
      <c r="CN93" s="25">
        <v>33.406800000000004</v>
      </c>
      <c r="CO93" s="25">
        <f t="shared" si="104"/>
        <v>12.908346213292118</v>
      </c>
      <c r="CP93" s="25">
        <f t="shared" si="105"/>
        <v>72.113667532871119</v>
      </c>
      <c r="CQ93" s="26">
        <v>2.2936725559894415</v>
      </c>
      <c r="CR93" s="25">
        <f t="shared" si="106"/>
        <v>43.171795281588167</v>
      </c>
    </row>
    <row r="94" spans="1:96" x14ac:dyDescent="0.2">
      <c r="A94" s="18" t="s">
        <v>194</v>
      </c>
      <c r="B94" s="18" t="s">
        <v>195</v>
      </c>
      <c r="C94" s="18" t="s">
        <v>295</v>
      </c>
      <c r="D94" s="18" t="s">
        <v>315</v>
      </c>
      <c r="E94" s="18" t="s">
        <v>353</v>
      </c>
      <c r="F94" s="18" t="b">
        <f>IF(AND(C94="LIC",H94=TRUE),TRUE,FALSE)</f>
        <v>1</v>
      </c>
      <c r="G94" s="18" t="str">
        <f t="shared" si="112"/>
        <v/>
      </c>
      <c r="H94" s="18" t="b">
        <v>1</v>
      </c>
      <c r="I94" s="18" t="s">
        <v>353</v>
      </c>
      <c r="J94" s="18" t="b">
        <v>1</v>
      </c>
      <c r="K94" s="18" t="s">
        <v>353</v>
      </c>
      <c r="L94" s="18" t="s">
        <v>353</v>
      </c>
      <c r="M94" s="18" t="b">
        <v>1</v>
      </c>
      <c r="N94" s="19"/>
      <c r="P94" s="18" t="b">
        <v>1</v>
      </c>
      <c r="Q94" s="18" t="b">
        <v>1</v>
      </c>
      <c r="S94" s="18" t="b">
        <v>1</v>
      </c>
      <c r="T94" s="18" t="b">
        <v>1</v>
      </c>
      <c r="W94" s="18" t="s">
        <v>353</v>
      </c>
      <c r="X94" s="19" t="str">
        <f t="shared" si="85"/>
        <v/>
      </c>
      <c r="Y94" s="18" t="str">
        <f t="shared" si="86"/>
        <v/>
      </c>
      <c r="Z94" s="18" t="str">
        <f t="shared" si="87"/>
        <v/>
      </c>
      <c r="AA94" s="18" t="str">
        <f t="shared" si="88"/>
        <v/>
      </c>
      <c r="AC94" s="18" t="b">
        <f t="shared" si="113"/>
        <v>1</v>
      </c>
      <c r="AK94" s="18" t="b">
        <v>1</v>
      </c>
      <c r="AL94" s="20">
        <v>22.311</v>
      </c>
      <c r="AM94" s="21">
        <v>34.993539062499998</v>
      </c>
      <c r="AN94" s="21">
        <v>360</v>
      </c>
      <c r="AO94" s="22">
        <v>0.44700000762939451</v>
      </c>
      <c r="AP94" s="23">
        <v>4.6999998092651367E-2</v>
      </c>
      <c r="AQ94" s="21">
        <v>9.9730171702194212</v>
      </c>
      <c r="AR94" s="21">
        <v>1.0486169574451447</v>
      </c>
      <c r="AS94" s="24">
        <v>1.6446962890625001</v>
      </c>
      <c r="AT94" s="22">
        <v>0.1812</v>
      </c>
      <c r="AU94" s="21">
        <v>65.231999999999999</v>
      </c>
      <c r="AV94" s="21">
        <f t="shared" si="89"/>
        <v>145.93288341525829</v>
      </c>
      <c r="AW94" s="22">
        <v>0.20870777966685558</v>
      </c>
      <c r="AX94" s="21">
        <v>75.134800680068011</v>
      </c>
      <c r="AY94" s="21">
        <f t="shared" si="90"/>
        <v>168.08679954735459</v>
      </c>
      <c r="AZ94" s="21">
        <f t="shared" si="91"/>
        <v>1455.3911519999999</v>
      </c>
      <c r="BA94" s="21">
        <f t="shared" si="92"/>
        <v>1676.3325379729974</v>
      </c>
      <c r="BB94" s="21">
        <f t="shared" si="93"/>
        <v>220.94138597299732</v>
      </c>
      <c r="BC94" s="21">
        <v>668.34533333333331</v>
      </c>
      <c r="BD94" s="21">
        <v>643.86999999999989</v>
      </c>
      <c r="BE94" s="21">
        <f t="shared" si="94"/>
        <v>28.858858858858856</v>
      </c>
      <c r="BF94" s="21">
        <f t="shared" si="95"/>
        <v>64.561204398872391</v>
      </c>
      <c r="BG94" s="21">
        <v>0</v>
      </c>
      <c r="BH94" s="21">
        <v>162.03333333333333</v>
      </c>
      <c r="BI94" s="20">
        <v>47.298372999865535</v>
      </c>
      <c r="BJ94" s="20">
        <v>77.822463358881265</v>
      </c>
      <c r="BK94" s="20">
        <v>29.394853218182394</v>
      </c>
      <c r="BL94" s="25">
        <f t="shared" si="114"/>
        <v>154.51568957692919</v>
      </c>
      <c r="BM94" s="25">
        <f t="shared" si="115"/>
        <v>1055.2739999999999</v>
      </c>
      <c r="BN94" s="25">
        <f t="shared" si="115"/>
        <v>1736.2969799999998</v>
      </c>
      <c r="BO94" s="25">
        <f t="shared" si="115"/>
        <v>655.82857015086745</v>
      </c>
      <c r="BP94" s="25">
        <f t="shared" si="116"/>
        <v>3447.3995501508671</v>
      </c>
      <c r="BQ94" s="25">
        <v>116.94828923689519</v>
      </c>
      <c r="BR94" s="25">
        <v>18.060672612911414</v>
      </c>
      <c r="BS94" s="26">
        <v>0.15443297829117436</v>
      </c>
      <c r="BT94" s="25">
        <v>2.9517889527000003</v>
      </c>
      <c r="BU94" s="25">
        <v>1670657</v>
      </c>
      <c r="BV94" s="25">
        <v>3.7374876319580146</v>
      </c>
      <c r="BW94" s="20">
        <f t="shared" si="117"/>
        <v>2609.2332811643687</v>
      </c>
      <c r="BX94" s="25">
        <v>321.93499999999995</v>
      </c>
      <c r="BY94" s="25">
        <v>60.538422607061356</v>
      </c>
      <c r="BZ94" s="25">
        <f t="shared" si="96"/>
        <v>2.7133890281503006</v>
      </c>
      <c r="CA94" s="25">
        <f t="shared" si="97"/>
        <v>6.0702214358796116</v>
      </c>
      <c r="CB94" s="25">
        <v>108.42234628809237</v>
      </c>
      <c r="CC94" s="25">
        <f t="shared" si="98"/>
        <v>4.8595915148622817</v>
      </c>
      <c r="CD94" s="25">
        <f t="shared" si="99"/>
        <v>10.871569198923471</v>
      </c>
      <c r="CE94" s="25">
        <v>8.1953070881997583</v>
      </c>
      <c r="CF94" s="25">
        <f t="shared" si="100"/>
        <v>0.36732137009545779</v>
      </c>
      <c r="CG94" s="25">
        <f t="shared" si="101"/>
        <v>0.82174801750787019</v>
      </c>
      <c r="CH94" s="25">
        <v>158.60185058397101</v>
      </c>
      <c r="CI94" s="25">
        <f t="shared" si="102"/>
        <v>7.1086840833656497</v>
      </c>
      <c r="CJ94" s="25">
        <f t="shared" si="103"/>
        <v>15.903096111934353</v>
      </c>
      <c r="CK94" s="26">
        <v>0.62</v>
      </c>
      <c r="CL94" s="26">
        <v>0.18224633588812694</v>
      </c>
      <c r="CM94" s="26">
        <v>0.4477033301958675</v>
      </c>
      <c r="CN94" s="25">
        <v>1771.0670121778696</v>
      </c>
      <c r="CO94" s="25">
        <f t="shared" si="104"/>
        <v>79.38088889686118</v>
      </c>
      <c r="CP94" s="25">
        <f t="shared" si="105"/>
        <v>177.58587816999653</v>
      </c>
      <c r="CQ94" s="26">
        <v>0.24313000474511823</v>
      </c>
      <c r="CR94" s="25">
        <f t="shared" si="106"/>
        <v>14.681664626378232</v>
      </c>
    </row>
    <row r="95" spans="1:96" x14ac:dyDescent="0.2">
      <c r="A95" s="18" t="s">
        <v>196</v>
      </c>
      <c r="B95" s="18" t="s">
        <v>197</v>
      </c>
      <c r="C95" s="18" t="s">
        <v>294</v>
      </c>
      <c r="D95" s="18" t="s">
        <v>343</v>
      </c>
      <c r="E95" s="18" t="s">
        <v>321</v>
      </c>
      <c r="G95" s="18" t="str">
        <f t="shared" si="112"/>
        <v>MIC</v>
      </c>
      <c r="H95" s="18" t="s">
        <v>353</v>
      </c>
      <c r="I95" s="18" t="s">
        <v>353</v>
      </c>
      <c r="J95" s="18" t="b">
        <v>1</v>
      </c>
      <c r="K95" s="18" t="s">
        <v>353</v>
      </c>
      <c r="L95" s="18" t="s">
        <v>353</v>
      </c>
      <c r="M95" s="18" t="b">
        <v>1</v>
      </c>
      <c r="N95" s="19"/>
      <c r="O95" s="18" t="b">
        <v>1</v>
      </c>
      <c r="P95" s="18" t="b">
        <v>1</v>
      </c>
      <c r="Q95" s="18" t="b">
        <v>1</v>
      </c>
      <c r="R95" s="18" t="b">
        <v>1</v>
      </c>
      <c r="S95" s="18" t="b">
        <v>1</v>
      </c>
      <c r="U95" s="18" t="b">
        <f>IF(AND(T95=FALSE,OR(C95="LIC",C95="LMIC",C95="UMIC")),TRUE,FALSE)</f>
        <v>1</v>
      </c>
      <c r="V95" s="18" t="b">
        <f>IF(AND(S95=TRUE,T95=FALSE),TRUE,FALSE)</f>
        <v>1</v>
      </c>
      <c r="W95" s="18" t="b">
        <v>1</v>
      </c>
      <c r="X95" s="19" t="str">
        <f t="shared" si="85"/>
        <v/>
      </c>
      <c r="Y95" s="18" t="b">
        <f t="shared" si="86"/>
        <v>1</v>
      </c>
      <c r="Z95" s="18" t="str">
        <f t="shared" si="87"/>
        <v/>
      </c>
      <c r="AA95" s="18" t="b">
        <f t="shared" si="88"/>
        <v>1</v>
      </c>
      <c r="AC95" s="18" t="b">
        <f t="shared" si="113"/>
        <v>1</v>
      </c>
      <c r="AD95" s="18" t="b">
        <f t="shared" ref="AD95:AD105" si="118">IF(AND(AC95=TRUE,T95=FALSE),TRUE,FALSE)</f>
        <v>1</v>
      </c>
      <c r="AG95" s="18" t="b">
        <f>IF(AND(W95=TRUE,S95=TRUE),TRUE,FALSE)</f>
        <v>1</v>
      </c>
      <c r="AH95" s="18" t="b">
        <f>IF(AND(W95=TRUE,T95=FALSE),TRUE,FALSE)</f>
        <v>1</v>
      </c>
      <c r="AJ95" s="18" t="b">
        <f>IF(AND(OR(C95="LIC",C95="LMIC",C95="UMIC"),F95=""),TRUE,FALSE)</f>
        <v>1</v>
      </c>
      <c r="AK95" s="18" t="s">
        <v>353</v>
      </c>
      <c r="AL95" s="20">
        <v>195.875</v>
      </c>
      <c r="AM95" s="21">
        <v>264.06753125</v>
      </c>
      <c r="AN95" s="21">
        <v>2080</v>
      </c>
      <c r="AO95" s="22">
        <v>0.23200000762939449</v>
      </c>
      <c r="AP95" s="23">
        <v>0.26500000000000001</v>
      </c>
      <c r="AQ95" s="21">
        <v>45.443001494407646</v>
      </c>
      <c r="AR95" s="21">
        <v>51.906874999999999</v>
      </c>
      <c r="AS95" s="24">
        <v>69.977898437500002</v>
      </c>
      <c r="AT95" s="22">
        <v>5.6000000000000001E-2</v>
      </c>
      <c r="AU95" s="21">
        <v>116.48</v>
      </c>
      <c r="AV95" s="21">
        <f t="shared" si="89"/>
        <v>502.06894900654282</v>
      </c>
      <c r="AW95" s="22">
        <v>0.17099999999999999</v>
      </c>
      <c r="AX95" s="21">
        <v>355.67999999999995</v>
      </c>
      <c r="AY95" s="21">
        <f t="shared" si="90"/>
        <v>1533.1033978592643</v>
      </c>
      <c r="AZ95" s="21">
        <f t="shared" si="91"/>
        <v>22815.52</v>
      </c>
      <c r="BA95" s="21">
        <f t="shared" si="92"/>
        <v>69668.819999999992</v>
      </c>
      <c r="BB95" s="21">
        <f t="shared" si="93"/>
        <v>46853.299999999996</v>
      </c>
      <c r="BC95" s="21">
        <v>2368.8056666666666</v>
      </c>
      <c r="BD95" s="21">
        <v>2845.5133333333329</v>
      </c>
      <c r="BE95" s="21">
        <f t="shared" si="94"/>
        <v>14.527189959583065</v>
      </c>
      <c r="BF95" s="21">
        <f t="shared" si="95"/>
        <v>62.617196042464549</v>
      </c>
      <c r="BG95" s="21">
        <v>260.08763534008699</v>
      </c>
      <c r="BH95" s="21">
        <v>129.01333333333335</v>
      </c>
      <c r="BI95" s="20">
        <v>104.66833439693684</v>
      </c>
      <c r="BJ95" s="20">
        <v>111.58821498404595</v>
      </c>
      <c r="BK95" s="20">
        <v>81.832789956677232</v>
      </c>
      <c r="BL95" s="25">
        <f t="shared" si="114"/>
        <v>298.08933933766002</v>
      </c>
      <c r="BM95" s="25">
        <f t="shared" si="115"/>
        <v>20501.910000000003</v>
      </c>
      <c r="BN95" s="25">
        <f t="shared" si="115"/>
        <v>21857.341609999999</v>
      </c>
      <c r="BO95" s="25">
        <f t="shared" si="115"/>
        <v>16028.997732764154</v>
      </c>
      <c r="BP95" s="25">
        <f t="shared" si="116"/>
        <v>58388.24934276416</v>
      </c>
      <c r="BQ95" s="25">
        <v>120.24933933766005</v>
      </c>
      <c r="BR95" s="25">
        <v>7.5929206551797481</v>
      </c>
      <c r="BS95" s="26">
        <v>6.314313822430935E-2</v>
      </c>
      <c r="BT95" s="25">
        <v>6.5610324234000004</v>
      </c>
      <c r="BU95" s="25">
        <v>946017</v>
      </c>
      <c r="BV95" s="25">
        <v>4.0776593486634836</v>
      </c>
      <c r="BW95" s="20">
        <f t="shared" si="117"/>
        <v>23553.83934276416</v>
      </c>
      <c r="BX95" s="25">
        <v>1422.7566666666664</v>
      </c>
      <c r="BY95" s="25">
        <v>144.02020136931131</v>
      </c>
      <c r="BZ95" s="25">
        <f t="shared" si="96"/>
        <v>0.73526586531875593</v>
      </c>
      <c r="CA95" s="25">
        <f t="shared" si="97"/>
        <v>3.1692493152556152</v>
      </c>
      <c r="CB95" s="25">
        <v>1107.0897429185125</v>
      </c>
      <c r="CC95" s="25">
        <f t="shared" si="98"/>
        <v>5.6520216613580727</v>
      </c>
      <c r="CD95" s="25">
        <f t="shared" si="99"/>
        <v>24.362161532282464</v>
      </c>
      <c r="CE95" s="25">
        <v>21.928866290777286</v>
      </c>
      <c r="CF95" s="25">
        <f t="shared" si="100"/>
        <v>0.11195336970403209</v>
      </c>
      <c r="CG95" s="25">
        <f t="shared" si="101"/>
        <v>0.48255761216555909</v>
      </c>
      <c r="CH95" s="25">
        <v>67.397788293730713</v>
      </c>
      <c r="CI95" s="25">
        <f t="shared" si="102"/>
        <v>0.34408570922134379</v>
      </c>
      <c r="CJ95" s="25">
        <f t="shared" si="103"/>
        <v>1.4831280082154101</v>
      </c>
      <c r="CK95" s="26">
        <v>0.56999999999999995</v>
      </c>
      <c r="CL95" s="26">
        <v>0.15882149840459478</v>
      </c>
      <c r="CM95" s="26">
        <v>0.40805753669432032</v>
      </c>
      <c r="CN95" s="25">
        <v>2845.5133333333329</v>
      </c>
      <c r="CO95" s="25">
        <f t="shared" si="104"/>
        <v>14.527189959583065</v>
      </c>
      <c r="CP95" s="25">
        <f t="shared" si="105"/>
        <v>62.617196042464549</v>
      </c>
      <c r="CQ95" s="26">
        <v>0.59659966503717232</v>
      </c>
      <c r="CR95" s="25">
        <f t="shared" si="106"/>
        <v>6.7313732358981726</v>
      </c>
    </row>
    <row r="96" spans="1:96" x14ac:dyDescent="0.2">
      <c r="A96" s="18" t="s">
        <v>192</v>
      </c>
      <c r="B96" s="18" t="s">
        <v>193</v>
      </c>
      <c r="C96" s="18" t="s">
        <v>294</v>
      </c>
      <c r="D96" s="18" t="s">
        <v>343</v>
      </c>
      <c r="E96" s="18" t="s">
        <v>321</v>
      </c>
      <c r="G96" s="18" t="str">
        <f t="shared" si="112"/>
        <v>MIC</v>
      </c>
      <c r="H96" s="18" t="s">
        <v>353</v>
      </c>
      <c r="I96" s="18" t="s">
        <v>353</v>
      </c>
      <c r="J96" s="18" t="s">
        <v>353</v>
      </c>
      <c r="K96" s="18" t="s">
        <v>353</v>
      </c>
      <c r="L96" s="18" t="s">
        <v>353</v>
      </c>
      <c r="N96" s="19"/>
      <c r="S96" s="18" t="b">
        <v>1</v>
      </c>
      <c r="U96" s="18" t="b">
        <f>IF(AND(T96=FALSE,OR(C96="LIC",C96="LMIC",C96="UMIC")),TRUE,FALSE)</f>
        <v>1</v>
      </c>
      <c r="V96" s="18" t="b">
        <f>IF(AND(S96=TRUE,T96=FALSE),TRUE,FALSE)</f>
        <v>1</v>
      </c>
      <c r="W96" s="18" t="s">
        <v>353</v>
      </c>
      <c r="X96" s="19" t="str">
        <f t="shared" si="85"/>
        <v/>
      </c>
      <c r="Y96" s="18" t="str">
        <f t="shared" si="86"/>
        <v/>
      </c>
      <c r="Z96" s="18" t="str">
        <f t="shared" si="87"/>
        <v/>
      </c>
      <c r="AA96" s="18" t="str">
        <f t="shared" si="88"/>
        <v/>
      </c>
      <c r="AC96" s="18" t="b">
        <f t="shared" si="113"/>
        <v>1</v>
      </c>
      <c r="AD96" s="18" t="b">
        <f t="shared" si="118"/>
        <v>1</v>
      </c>
      <c r="AJ96" s="18" t="b">
        <f>IF(AND(OR(C96="LIC",C96="LMIC",C96="UMIC"),F96=""),TRUE,FALSE)</f>
        <v>1</v>
      </c>
      <c r="AK96" s="18" t="s">
        <v>353</v>
      </c>
      <c r="AL96" s="20">
        <v>6.2850000000000001</v>
      </c>
      <c r="AM96" s="21">
        <v>7.0462929687500004</v>
      </c>
      <c r="AN96" s="21">
        <v>2130</v>
      </c>
      <c r="AO96" s="22">
        <v>0.04</v>
      </c>
      <c r="AP96" s="23">
        <v>1.0000000149011611E-3</v>
      </c>
      <c r="AQ96" s="21">
        <v>0.25140000000000001</v>
      </c>
      <c r="AR96" s="21">
        <v>6.2850000936537972E-3</v>
      </c>
      <c r="AS96" s="24">
        <v>7.0462932586669918E-3</v>
      </c>
      <c r="AT96" s="22">
        <v>0.17700000000000002</v>
      </c>
      <c r="AU96" s="21">
        <v>377.01000000000005</v>
      </c>
      <c r="AV96" s="21">
        <f t="shared" si="89"/>
        <v>9425.2500000000018</v>
      </c>
      <c r="AW96" s="22">
        <v>0.18631339546510708</v>
      </c>
      <c r="AX96" s="21">
        <v>396.84753234067807</v>
      </c>
      <c r="AY96" s="21">
        <f t="shared" si="90"/>
        <v>9921.188308516952</v>
      </c>
      <c r="AZ96" s="21">
        <f t="shared" si="91"/>
        <v>2369.5078500000004</v>
      </c>
      <c r="BA96" s="21">
        <f t="shared" si="92"/>
        <v>2494.1867407611617</v>
      </c>
      <c r="BB96" s="21">
        <f t="shared" si="93"/>
        <v>124.67889076116157</v>
      </c>
      <c r="BC96" s="21">
        <v>434.67066666666665</v>
      </c>
      <c r="BD96" s="21">
        <v>435.08</v>
      </c>
      <c r="BE96" s="21">
        <f t="shared" si="94"/>
        <v>69.225139220365946</v>
      </c>
      <c r="BF96" s="21">
        <f t="shared" si="95"/>
        <v>1730.6284805091486</v>
      </c>
      <c r="BG96" s="21">
        <v>336.50919616449505</v>
      </c>
      <c r="BH96" s="21">
        <v>10.193333333333333</v>
      </c>
      <c r="BI96" s="20">
        <v>85.2</v>
      </c>
      <c r="BJ96" s="20">
        <v>110.96348130469372</v>
      </c>
      <c r="BK96" s="20">
        <v>22.637907691445371</v>
      </c>
      <c r="BL96" s="25">
        <f t="shared" si="114"/>
        <v>218.80138899613911</v>
      </c>
      <c r="BM96" s="25">
        <f t="shared" si="115"/>
        <v>535.48200000000008</v>
      </c>
      <c r="BN96" s="25">
        <f t="shared" si="115"/>
        <v>697.40548000000001</v>
      </c>
      <c r="BO96" s="25">
        <f t="shared" si="115"/>
        <v>142.27924984073417</v>
      </c>
      <c r="BP96" s="25">
        <f t="shared" si="116"/>
        <v>1375.1667298407342</v>
      </c>
      <c r="BQ96" s="25">
        <v>20.377622825800074</v>
      </c>
      <c r="BR96" s="25">
        <v>35.423495094139483</v>
      </c>
      <c r="BS96" s="26">
        <v>1.7383526722896183</v>
      </c>
      <c r="BT96" s="25">
        <v>19.209952845299998</v>
      </c>
      <c r="BU96" s="25">
        <v>1834233</v>
      </c>
      <c r="BV96" s="25">
        <v>45.855824999999996</v>
      </c>
      <c r="BW96" s="20">
        <f t="shared" si="117"/>
        <v>128.07335946015348</v>
      </c>
      <c r="BX96" s="25">
        <v>217.54</v>
      </c>
      <c r="BY96" s="25">
        <v>35.884236474694589</v>
      </c>
      <c r="BZ96" s="25">
        <f t="shared" si="96"/>
        <v>5.7095046101343812</v>
      </c>
      <c r="CA96" s="25">
        <f t="shared" si="97"/>
        <v>142.73761525335954</v>
      </c>
      <c r="CB96" s="25">
        <v>76.28302825882669</v>
      </c>
      <c r="CC96" s="25">
        <f t="shared" si="98"/>
        <v>12.137315554308145</v>
      </c>
      <c r="CD96" s="25">
        <f t="shared" si="99"/>
        <v>303.43288885770363</v>
      </c>
      <c r="CE96" s="25">
        <v>1.8583212511746545</v>
      </c>
      <c r="CF96" s="25">
        <f t="shared" si="100"/>
        <v>0.29567561673423304</v>
      </c>
      <c r="CG96" s="25">
        <f t="shared" si="101"/>
        <v>7.3918904183558256</v>
      </c>
      <c r="CH96" s="25">
        <v>22.952996710967913</v>
      </c>
      <c r="CI96" s="25">
        <f t="shared" si="102"/>
        <v>3.6520281163035659</v>
      </c>
      <c r="CJ96" s="25">
        <f t="shared" si="103"/>
        <v>91.300702907589141</v>
      </c>
      <c r="CK96" s="26">
        <v>0.48</v>
      </c>
      <c r="CL96" s="26">
        <v>9.6348130469371518E-2</v>
      </c>
      <c r="CM96" s="26">
        <v>0.290643754972156</v>
      </c>
      <c r="CN96" s="25">
        <v>435.08</v>
      </c>
      <c r="CO96" s="25">
        <f t="shared" si="104"/>
        <v>69.225139220365946</v>
      </c>
      <c r="CP96" s="25">
        <f t="shared" si="105"/>
        <v>1730.6284805091486</v>
      </c>
      <c r="CQ96" s="26">
        <v>0.90686703169804994</v>
      </c>
      <c r="CR96" s="25">
        <f t="shared" si="106"/>
        <v>21.498848280746092</v>
      </c>
    </row>
    <row r="97" spans="1:96" x14ac:dyDescent="0.2">
      <c r="A97" s="18" t="s">
        <v>198</v>
      </c>
      <c r="B97" s="18" t="s">
        <v>199</v>
      </c>
      <c r="C97" s="18" t="s">
        <v>359</v>
      </c>
      <c r="G97" s="18" t="str">
        <f t="shared" si="112"/>
        <v/>
      </c>
      <c r="I97" s="18" t="s">
        <v>353</v>
      </c>
      <c r="N97" s="19"/>
      <c r="W97" s="18" t="s">
        <v>353</v>
      </c>
      <c r="X97" s="19" t="str">
        <f t="shared" si="85"/>
        <v/>
      </c>
      <c r="Y97" s="18" t="str">
        <f t="shared" si="86"/>
        <v/>
      </c>
      <c r="Z97" s="18" t="str">
        <f t="shared" si="87"/>
        <v/>
      </c>
      <c r="AA97" s="18" t="str">
        <f t="shared" si="88"/>
        <v/>
      </c>
      <c r="AC97" s="18" t="b">
        <f t="shared" si="113"/>
        <v>1</v>
      </c>
      <c r="AD97" s="18" t="b">
        <f t="shared" si="118"/>
        <v>1</v>
      </c>
      <c r="AE97" s="18" t="b">
        <f>IF(AND(AC97=TRUE,S97=""),TRUE,FALSE)</f>
        <v>1</v>
      </c>
      <c r="AK97" s="18" t="s">
        <v>353</v>
      </c>
      <c r="AL97" s="20">
        <v>2E-3</v>
      </c>
      <c r="AM97" s="21">
        <v>1.6740000247955321E-3</v>
      </c>
      <c r="AN97" s="21">
        <v>12945</v>
      </c>
      <c r="AO97" s="22">
        <v>0</v>
      </c>
      <c r="AP97" s="23">
        <v>0</v>
      </c>
      <c r="AQ97" s="21">
        <v>0</v>
      </c>
      <c r="AR97" s="21">
        <v>0</v>
      </c>
      <c r="AS97" s="24">
        <v>0</v>
      </c>
      <c r="AV97" s="21" t="e">
        <f t="shared" si="89"/>
        <v>#DIV/0!</v>
      </c>
      <c r="AX97" s="21">
        <v>0</v>
      </c>
      <c r="AY97" s="21" t="e">
        <f t="shared" si="90"/>
        <v>#DIV/0!</v>
      </c>
      <c r="AZ97" s="21">
        <f t="shared" si="91"/>
        <v>0</v>
      </c>
      <c r="BA97" s="21">
        <f t="shared" si="92"/>
        <v>0</v>
      </c>
      <c r="BB97" s="21">
        <f t="shared" si="93"/>
        <v>0</v>
      </c>
      <c r="BC97" s="21">
        <v>16.880333333333333</v>
      </c>
      <c r="BD97" s="21">
        <v>11.829999999999998</v>
      </c>
      <c r="BE97" s="21">
        <f t="shared" si="94"/>
        <v>5914.9999999999991</v>
      </c>
      <c r="BF97" s="21" t="e">
        <f t="shared" si="95"/>
        <v>#DIV/0!</v>
      </c>
      <c r="BH97" s="21">
        <v>1.3333333333333334E-2</v>
      </c>
      <c r="BR97" s="25" t="s">
        <v>353</v>
      </c>
      <c r="BW97" s="20"/>
      <c r="BY97" s="25">
        <v>0.40902671499530135</v>
      </c>
      <c r="BZ97" s="25">
        <f t="shared" si="96"/>
        <v>204.51335749765067</v>
      </c>
      <c r="CA97" s="25" t="e">
        <f t="shared" si="97"/>
        <v>#DIV/0!</v>
      </c>
      <c r="CB97" s="25">
        <v>0.37253490401396161</v>
      </c>
      <c r="CC97" s="25">
        <f t="shared" si="98"/>
        <v>186.26745200698079</v>
      </c>
      <c r="CD97" s="25" t="e">
        <f t="shared" si="99"/>
        <v>#DIV/0!</v>
      </c>
      <c r="CE97" s="25">
        <v>1.0265807490938382E-2</v>
      </c>
      <c r="CF97" s="25">
        <f t="shared" si="100"/>
        <v>5.132903745469191</v>
      </c>
      <c r="CG97" s="25" t="e">
        <f t="shared" si="101"/>
        <v>#DIV/0!</v>
      </c>
      <c r="CH97" s="25">
        <v>4.369042824540207E-3</v>
      </c>
      <c r="CI97" s="25">
        <f t="shared" si="102"/>
        <v>2.1845214122701035</v>
      </c>
      <c r="CJ97" s="25" t="e">
        <f t="shared" si="103"/>
        <v>#DIV/0!</v>
      </c>
      <c r="CK97" s="26"/>
      <c r="CM97" s="26" t="s">
        <v>353</v>
      </c>
      <c r="CN97" s="25">
        <v>2.4842999999999997</v>
      </c>
      <c r="CO97" s="25">
        <f t="shared" si="104"/>
        <v>1242.1499999999999</v>
      </c>
      <c r="CP97" s="25" t="e">
        <f t="shared" si="105"/>
        <v>#DIV/0!</v>
      </c>
      <c r="CQ97" s="26" t="s">
        <v>374</v>
      </c>
      <c r="CR97" s="25">
        <f t="shared" si="106"/>
        <v>392.96533091690156</v>
      </c>
    </row>
    <row r="98" spans="1:96" x14ac:dyDescent="0.2">
      <c r="A98" s="18" t="s">
        <v>190</v>
      </c>
      <c r="B98" s="18" t="s">
        <v>191</v>
      </c>
      <c r="C98" s="18" t="s">
        <v>295</v>
      </c>
      <c r="D98" s="18" t="s">
        <v>316</v>
      </c>
      <c r="E98" s="18" t="s">
        <v>317</v>
      </c>
      <c r="F98" s="18" t="b">
        <f>IF(AND(C98="LIC",H98=TRUE),TRUE,FALSE)</f>
        <v>1</v>
      </c>
      <c r="G98" s="18" t="str">
        <f t="shared" si="112"/>
        <v/>
      </c>
      <c r="H98" s="18" t="b">
        <v>1</v>
      </c>
      <c r="I98" s="18" t="s">
        <v>353</v>
      </c>
      <c r="J98" s="18" t="s">
        <v>353</v>
      </c>
      <c r="K98" s="18" t="s">
        <v>353</v>
      </c>
      <c r="L98" s="18" t="s">
        <v>353</v>
      </c>
      <c r="M98" s="18" t="b">
        <v>1</v>
      </c>
      <c r="N98" s="19"/>
      <c r="P98" s="18" t="b">
        <v>1</v>
      </c>
      <c r="S98" s="18" t="b">
        <v>1</v>
      </c>
      <c r="U98" s="18" t="b">
        <f>IF(AND(T98=FALSE,OR(C98="LIC",C98="LMIC",C98="UMIC")),TRUE,FALSE)</f>
        <v>1</v>
      </c>
      <c r="V98" s="18" t="b">
        <f>IF(AND(S98=TRUE,T98=FALSE),TRUE,FALSE)</f>
        <v>1</v>
      </c>
      <c r="W98" s="18" t="s">
        <v>353</v>
      </c>
      <c r="X98" s="19" t="str">
        <f t="shared" ref="X98:X129" si="119">IF(AND(C98="LIC",W98=TRUE),TRUE,"")</f>
        <v/>
      </c>
      <c r="Y98" s="18" t="str">
        <f t="shared" ref="Y98:Y129" si="120">IF(AND(OR(C98="UMIC",C98="LMIC",C98="HIC"),W98=TRUE),TRUE,"")</f>
        <v/>
      </c>
      <c r="Z98" s="18" t="str">
        <f t="shared" ref="Z98:Z129" si="121">IF(AND(W98=TRUE,H98=TRUE),TRUE,"")</f>
        <v/>
      </c>
      <c r="AA98" s="18" t="str">
        <f t="shared" ref="AA98:AA129" si="122">IF(AND(W98=TRUE,H98=""),TRUE,"")</f>
        <v/>
      </c>
      <c r="AC98" s="18" t="b">
        <f t="shared" si="113"/>
        <v>1</v>
      </c>
      <c r="AD98" s="18" t="b">
        <f t="shared" si="118"/>
        <v>1</v>
      </c>
      <c r="AK98" s="18" t="s">
        <v>353</v>
      </c>
      <c r="AL98" s="20">
        <v>29.623999999999999</v>
      </c>
      <c r="AM98" s="21">
        <v>33.167613281249999</v>
      </c>
      <c r="AN98" s="21">
        <v>790</v>
      </c>
      <c r="AO98" s="22">
        <v>8.8000001907348635E-2</v>
      </c>
      <c r="AP98" s="23">
        <v>5.0000000000000001E-3</v>
      </c>
      <c r="AQ98" s="21">
        <v>2.6069120565032957</v>
      </c>
      <c r="AR98" s="21">
        <v>0.14812</v>
      </c>
      <c r="AS98" s="24">
        <v>0.1658380737304688</v>
      </c>
      <c r="AT98" s="22">
        <v>0.19420000000000001</v>
      </c>
      <c r="AU98" s="21">
        <v>153.41800000000001</v>
      </c>
      <c r="AV98" s="21">
        <f t="shared" ref="AV98:AV129" si="123">AU98/AO98</f>
        <v>1743.3863258494828</v>
      </c>
      <c r="AW98" s="22">
        <v>0.23055415401722543</v>
      </c>
      <c r="AX98" s="21">
        <v>182.13778167360809</v>
      </c>
      <c r="AY98" s="21">
        <f t="shared" ref="AY98:AY129" si="124">AX98/AO98</f>
        <v>2069.7474741577053</v>
      </c>
      <c r="AZ98" s="21">
        <f t="shared" ref="AZ98:AZ129" si="125">AT98*AN98*AL98</f>
        <v>4544.854832</v>
      </c>
      <c r="BA98" s="21">
        <f t="shared" ref="BA98:BA129" si="126">AW98*AL98*AN98</f>
        <v>5395.6496442989655</v>
      </c>
      <c r="BB98" s="21">
        <f t="shared" ref="BB98:BB129" si="127">(AW98-AT98)*AN98*AL98</f>
        <v>850.79481229896567</v>
      </c>
      <c r="BC98" s="21">
        <v>1005.8743333333333</v>
      </c>
      <c r="BD98" s="21">
        <v>1188.97</v>
      </c>
      <c r="BE98" s="21">
        <f t="shared" ref="BE98:BE129" si="128">BD98/AL98</f>
        <v>40.135363219011616</v>
      </c>
      <c r="BF98" s="21">
        <f t="shared" ref="BF98:BF129" si="129">BE98/AO98</f>
        <v>456.08366305796665</v>
      </c>
      <c r="BG98" s="21">
        <v>100.23790385273097</v>
      </c>
      <c r="BH98" s="21">
        <v>138.37666666666667</v>
      </c>
      <c r="BI98" s="20">
        <v>27.866864704293818</v>
      </c>
      <c r="BJ98" s="20">
        <v>76.946859640831761</v>
      </c>
      <c r="BK98" s="20">
        <v>14.02593652537516</v>
      </c>
      <c r="BL98" s="25">
        <f t="shared" ref="BL98:BL113" si="130">BI98+BJ98+BK98</f>
        <v>118.83966087050074</v>
      </c>
      <c r="BM98" s="25">
        <f t="shared" ref="BM98:BM113" si="131">BI98*$AL98</f>
        <v>825.52800000000002</v>
      </c>
      <c r="BN98" s="25">
        <f t="shared" ref="BN98:BN113" si="132">BJ98*$AL98</f>
        <v>2279.4737700000001</v>
      </c>
      <c r="BO98" s="25">
        <f t="shared" ref="BO98:BO113" si="133">BK98*$AL98</f>
        <v>415.50434362771369</v>
      </c>
      <c r="BP98" s="25">
        <f t="shared" ref="BP98:BP113" si="134">BM98+BN98+BO98</f>
        <v>3520.5061136277136</v>
      </c>
      <c r="BQ98" s="25">
        <v>27.770770033696692</v>
      </c>
      <c r="BR98" s="25">
        <v>22.403231614006664</v>
      </c>
      <c r="BS98" s="26">
        <v>0.80671985641099886</v>
      </c>
      <c r="BT98" s="25">
        <v>10.376191755300001</v>
      </c>
      <c r="BU98" s="25">
        <v>4973636</v>
      </c>
      <c r="BV98" s="25">
        <v>56.518589684083466</v>
      </c>
      <c r="BW98" s="20">
        <f t="shared" ref="BW98:BW113" si="135">IF(BQ98&gt;0,BQ98*AL98,0)</f>
        <v>822.68129147823083</v>
      </c>
      <c r="BX98" s="25">
        <v>594.48500000000001</v>
      </c>
      <c r="BY98" s="25">
        <v>137.28253121224324</v>
      </c>
      <c r="BZ98" s="25">
        <f t="shared" ref="BZ98:BZ129" si="136">BY98/AL98</f>
        <v>4.6341659199379981</v>
      </c>
      <c r="CA98" s="25">
        <f t="shared" ref="CA98:CA129" si="137">BZ98/AO98</f>
        <v>52.660975221535899</v>
      </c>
      <c r="CB98" s="25">
        <v>163.6193287689623</v>
      </c>
      <c r="CC98" s="25">
        <f t="shared" ref="CC98:CC129" si="138">CB98/AL98</f>
        <v>5.5232017542857923</v>
      </c>
      <c r="CD98" s="25">
        <f t="shared" ref="CD98:CD129" si="139">CC98/AO98</f>
        <v>62.7636549383366</v>
      </c>
      <c r="CE98" s="25">
        <v>8.1160330245670558</v>
      </c>
      <c r="CF98" s="25">
        <f t="shared" ref="CF98:CF129" si="140">CE98/AL98</f>
        <v>0.27396816853115907</v>
      </c>
      <c r="CG98" s="25">
        <f t="shared" ref="CG98:CG129" si="141">CF98/AO98</f>
        <v>3.1132745749211259</v>
      </c>
      <c r="CH98" s="25">
        <v>56.739414015304071</v>
      </c>
      <c r="CI98" s="25">
        <f t="shared" ref="CI98:CI129" si="142">CH98/AL98</f>
        <v>1.9153191336519064</v>
      </c>
      <c r="CJ98" s="25">
        <f t="shared" ref="CJ98:CJ129" si="143">CI98/AO98</f>
        <v>21.764989683391853</v>
      </c>
      <c r="CK98" s="26">
        <v>0.54</v>
      </c>
      <c r="CL98" s="26">
        <v>9.4685964083175811E-2</v>
      </c>
      <c r="CM98" s="26">
        <v>0.31491466378611938</v>
      </c>
      <c r="CN98" s="25">
        <v>1188.97</v>
      </c>
      <c r="CO98" s="25">
        <f t="shared" ref="CO98:CO129" si="144">CN98/AL98</f>
        <v>40.135363219011616</v>
      </c>
      <c r="CP98" s="25">
        <f t="shared" ref="CP98:CP129" si="145">CO98/AO98</f>
        <v>456.08366305796665</v>
      </c>
      <c r="CQ98" s="26">
        <v>0.76631732344003889</v>
      </c>
      <c r="CR98" s="25">
        <f t="shared" ref="CR98:CR129" si="146">CC98+BZ98+CI98</f>
        <v>12.072686807875696</v>
      </c>
    </row>
    <row r="99" spans="1:96" x14ac:dyDescent="0.2">
      <c r="A99" s="18" t="s">
        <v>188</v>
      </c>
      <c r="B99" s="18" t="s">
        <v>189</v>
      </c>
      <c r="C99" s="18" t="s">
        <v>293</v>
      </c>
      <c r="D99" s="18" t="s">
        <v>293</v>
      </c>
      <c r="E99" s="18" t="s">
        <v>353</v>
      </c>
      <c r="G99" s="18" t="str">
        <f t="shared" si="112"/>
        <v>MIC</v>
      </c>
      <c r="H99" s="18" t="s">
        <v>353</v>
      </c>
      <c r="I99" s="18" t="s">
        <v>353</v>
      </c>
      <c r="J99" s="18" t="s">
        <v>353</v>
      </c>
      <c r="K99" s="18" t="s">
        <v>353</v>
      </c>
      <c r="L99" s="18" t="s">
        <v>353</v>
      </c>
      <c r="N99" s="19"/>
      <c r="U99" s="18" t="b">
        <f>IF(AND(T99=FALSE,OR(C99="LIC",C99="LMIC",C99="UMIC")),TRUE,FALSE)</f>
        <v>1</v>
      </c>
      <c r="W99" s="18" t="b">
        <v>1</v>
      </c>
      <c r="X99" s="19" t="str">
        <f t="shared" si="119"/>
        <v/>
      </c>
      <c r="Y99" s="18" t="b">
        <f t="shared" si="120"/>
        <v>1</v>
      </c>
      <c r="Z99" s="18" t="str">
        <f t="shared" si="121"/>
        <v/>
      </c>
      <c r="AA99" s="18" t="b">
        <f t="shared" si="122"/>
        <v>1</v>
      </c>
      <c r="AB99" s="18" t="b">
        <f>IF(AND(S99="",OR(C99="LIC",C99="LMIC",C99="UMIC")),TRUE,FALSE)</f>
        <v>1</v>
      </c>
      <c r="AC99" s="18" t="b">
        <f t="shared" si="113"/>
        <v>1</v>
      </c>
      <c r="AD99" s="18" t="b">
        <f t="shared" si="118"/>
        <v>1</v>
      </c>
      <c r="AE99" s="18" t="b">
        <f>IF(AND(AC99=TRUE,S99=""),TRUE,FALSE)</f>
        <v>1</v>
      </c>
      <c r="AH99" s="18" t="b">
        <f>IF(AND(W99=TRUE,T99=FALSE),TRUE,FALSE)</f>
        <v>1</v>
      </c>
      <c r="AI99" s="18" t="b">
        <f>IF(AND(W99=TRUE,S99=""),TRUE,FALSE)</f>
        <v>1</v>
      </c>
      <c r="AJ99" s="18" t="b">
        <f>IF(AND(OR(C99="LIC",C99="LMIC",C99="UMIC"),F99=""),TRUE,FALSE)</f>
        <v>1</v>
      </c>
      <c r="AK99" s="18" t="s">
        <v>353</v>
      </c>
      <c r="AL99" s="20">
        <v>1.0999999999999999E-2</v>
      </c>
      <c r="AM99" s="21">
        <v>1.1454000473022459E-2</v>
      </c>
      <c r="AN99" s="21">
        <v>10220</v>
      </c>
      <c r="AO99" s="22">
        <v>0.04</v>
      </c>
      <c r="AP99" s="23">
        <v>2.0602326393127441E-2</v>
      </c>
      <c r="AQ99" s="21">
        <v>4.3999999999999996E-4</v>
      </c>
      <c r="AR99" s="21">
        <v>2.2662559032440185E-4</v>
      </c>
      <c r="AS99" s="24">
        <v>2.359790503978729E-4</v>
      </c>
      <c r="AT99" s="22">
        <v>0.64600000000000002</v>
      </c>
      <c r="AU99" s="21">
        <v>6602.12</v>
      </c>
      <c r="AV99" s="21">
        <f t="shared" si="123"/>
        <v>165053</v>
      </c>
      <c r="AW99" s="22">
        <v>0.68659428800022859</v>
      </c>
      <c r="AX99" s="21">
        <v>7016.9936233623366</v>
      </c>
      <c r="AY99" s="21">
        <f t="shared" si="124"/>
        <v>175424.8405840584</v>
      </c>
      <c r="AZ99" s="21">
        <f t="shared" si="125"/>
        <v>72.623319999999993</v>
      </c>
      <c r="BA99" s="21">
        <f t="shared" si="126"/>
        <v>77.186929856985699</v>
      </c>
      <c r="BB99" s="21">
        <f t="shared" si="127"/>
        <v>4.5636098569856962</v>
      </c>
      <c r="BC99" s="21">
        <v>24.311000000000003</v>
      </c>
      <c r="BD99" s="21">
        <v>31.080000000000002</v>
      </c>
      <c r="BE99" s="21">
        <f t="shared" si="128"/>
        <v>2825.454545454546</v>
      </c>
      <c r="BF99" s="21">
        <f t="shared" si="129"/>
        <v>70636.363636363647</v>
      </c>
      <c r="BG99" s="21">
        <v>2271.2487278346998</v>
      </c>
      <c r="BH99" s="21">
        <v>2.6666666666666668E-2</v>
      </c>
      <c r="BI99" s="20">
        <v>408.8</v>
      </c>
      <c r="BJ99" s="20">
        <v>312.71532445963203</v>
      </c>
      <c r="BK99" s="20">
        <v>47.766404313887023</v>
      </c>
      <c r="BL99" s="25">
        <f t="shared" si="130"/>
        <v>769.28172877351903</v>
      </c>
      <c r="BM99" s="25">
        <f t="shared" si="131"/>
        <v>4.4967999999999995</v>
      </c>
      <c r="BN99" s="25">
        <f t="shared" si="132"/>
        <v>3.4398685690559523</v>
      </c>
      <c r="BO99" s="25">
        <f t="shared" si="133"/>
        <v>0.52543044745275724</v>
      </c>
      <c r="BP99" s="25">
        <f t="shared" si="134"/>
        <v>8.4620990165087093</v>
      </c>
      <c r="BQ99" s="25">
        <v>-2739.215082907649</v>
      </c>
      <c r="BR99" s="25">
        <v>1413.9393939393942</v>
      </c>
      <c r="BS99" s="26">
        <v>-0.51618414441501681</v>
      </c>
      <c r="BW99" s="20">
        <f t="shared" si="135"/>
        <v>0</v>
      </c>
      <c r="BX99" s="25">
        <v>0</v>
      </c>
      <c r="BY99" s="25">
        <v>3.8238397771512953</v>
      </c>
      <c r="BZ99" s="25">
        <f t="shared" si="136"/>
        <v>347.62179792284508</v>
      </c>
      <c r="CA99" s="25">
        <f t="shared" si="137"/>
        <v>8690.5449480711268</v>
      </c>
      <c r="CB99" s="25">
        <v>4.720980332930595</v>
      </c>
      <c r="CC99" s="25">
        <f t="shared" si="138"/>
        <v>429.18003026641776</v>
      </c>
      <c r="CD99" s="25">
        <f t="shared" si="139"/>
        <v>10729.500756660444</v>
      </c>
      <c r="CE99" s="25">
        <v>1.1799026714995302</v>
      </c>
      <c r="CF99" s="25">
        <f t="shared" si="140"/>
        <v>107.26387922723002</v>
      </c>
      <c r="CG99" s="25">
        <f t="shared" si="141"/>
        <v>2681.5969806807507</v>
      </c>
      <c r="CH99" s="25">
        <v>2.9903342730567863E-2</v>
      </c>
      <c r="CI99" s="25">
        <f t="shared" si="142"/>
        <v>2.7184857027788967</v>
      </c>
      <c r="CJ99" s="25">
        <f t="shared" si="143"/>
        <v>67.962142569472419</v>
      </c>
      <c r="CK99" s="26"/>
      <c r="CL99" s="26">
        <v>7.1532445963201033E-2</v>
      </c>
      <c r="CM99" s="26" t="s">
        <v>353</v>
      </c>
      <c r="CN99" s="25">
        <v>6.5267999999999997</v>
      </c>
      <c r="CO99" s="25">
        <f t="shared" si="144"/>
        <v>593.34545454545457</v>
      </c>
      <c r="CP99" s="25">
        <f t="shared" si="145"/>
        <v>14833.636363636364</v>
      </c>
      <c r="CQ99" s="26">
        <v>4.5607437177467265</v>
      </c>
      <c r="CR99" s="25">
        <f t="shared" si="146"/>
        <v>779.52031389204171</v>
      </c>
    </row>
    <row r="100" spans="1:96" x14ac:dyDescent="0.2">
      <c r="A100" s="18" t="s">
        <v>200</v>
      </c>
      <c r="B100" s="18" t="s">
        <v>201</v>
      </c>
      <c r="C100" s="18" t="s">
        <v>294</v>
      </c>
      <c r="D100" s="18" t="s">
        <v>343</v>
      </c>
      <c r="E100" s="18" t="s">
        <v>321</v>
      </c>
      <c r="G100" s="18" t="str">
        <f t="shared" si="112"/>
        <v>MIC</v>
      </c>
      <c r="H100" s="18" t="s">
        <v>353</v>
      </c>
      <c r="I100" s="18" t="s">
        <v>353</v>
      </c>
      <c r="J100" s="18" t="s">
        <v>353</v>
      </c>
      <c r="K100" s="18" t="s">
        <v>353</v>
      </c>
      <c r="L100" s="18" t="s">
        <v>353</v>
      </c>
      <c r="M100" s="18" t="b">
        <v>1</v>
      </c>
      <c r="N100" s="19"/>
      <c r="O100" s="18" t="b">
        <v>1</v>
      </c>
      <c r="P100" s="18" t="b">
        <v>1</v>
      </c>
      <c r="S100" s="18" t="b">
        <v>1</v>
      </c>
      <c r="U100" s="18" t="b">
        <f>IF(AND(T100=FALSE,OR(C100="LIC",C100="LMIC",C100="UMIC")),TRUE,FALSE)</f>
        <v>1</v>
      </c>
      <c r="V100" s="18" t="b">
        <f>IF(AND(S100=TRUE,T100=FALSE),TRUE,FALSE)</f>
        <v>1</v>
      </c>
      <c r="W100" s="18" t="b">
        <v>1</v>
      </c>
      <c r="X100" s="19" t="str">
        <f t="shared" si="119"/>
        <v/>
      </c>
      <c r="Y100" s="18" t="b">
        <f t="shared" si="120"/>
        <v>1</v>
      </c>
      <c r="Z100" s="18" t="str">
        <f t="shared" si="121"/>
        <v/>
      </c>
      <c r="AA100" s="18" t="b">
        <f t="shared" si="122"/>
        <v>1</v>
      </c>
      <c r="AC100" s="18" t="b">
        <f t="shared" si="113"/>
        <v>1</v>
      </c>
      <c r="AD100" s="18" t="b">
        <f t="shared" si="118"/>
        <v>1</v>
      </c>
      <c r="AG100" s="18" t="b">
        <f>IF(AND(W100=TRUE,S100=TRUE),TRUE,FALSE)</f>
        <v>1</v>
      </c>
      <c r="AH100" s="18" t="b">
        <f>IF(AND(W100=TRUE,T100=FALSE),TRUE,FALSE)</f>
        <v>1</v>
      </c>
      <c r="AJ100" s="18" t="b">
        <f>IF(AND(OR(C100="LIC",C100="LMIC",C100="UMIC"),F100=""),TRUE,FALSE)</f>
        <v>1</v>
      </c>
      <c r="AK100" s="18" t="s">
        <v>353</v>
      </c>
      <c r="AL100" s="20">
        <v>200.81399999999999</v>
      </c>
      <c r="AM100" s="21">
        <v>244.24837500000001</v>
      </c>
      <c r="AN100" s="21">
        <v>1580</v>
      </c>
      <c r="AO100" s="22">
        <v>7.1999998092651368E-2</v>
      </c>
      <c r="AP100" s="23">
        <v>2.0000000298023221E-3</v>
      </c>
      <c r="AQ100" s="21">
        <v>14.458607616977691</v>
      </c>
      <c r="AR100" s="21">
        <v>0.40162800598472348</v>
      </c>
      <c r="AS100" s="24">
        <v>0.4884967651367188</v>
      </c>
      <c r="AT100" s="22">
        <v>0.1429</v>
      </c>
      <c r="AU100" s="21">
        <v>225.78200000000001</v>
      </c>
      <c r="AV100" s="21">
        <f t="shared" si="123"/>
        <v>3135.8611941830636</v>
      </c>
      <c r="AW100" s="22">
        <v>0.17953549296114563</v>
      </c>
      <c r="AX100" s="21">
        <v>283.66607887861011</v>
      </c>
      <c r="AY100" s="21">
        <f t="shared" si="124"/>
        <v>3939.8067554610434</v>
      </c>
      <c r="AZ100" s="21">
        <f t="shared" si="125"/>
        <v>45340.186547999998</v>
      </c>
      <c r="BA100" s="21">
        <f t="shared" si="126"/>
        <v>56964.119963929203</v>
      </c>
      <c r="BB100" s="21">
        <f t="shared" si="127"/>
        <v>11623.933415929207</v>
      </c>
      <c r="BC100" s="21">
        <v>3617.9580000000001</v>
      </c>
      <c r="BD100" s="21">
        <v>2991.1366666666668</v>
      </c>
      <c r="BE100" s="21">
        <f t="shared" si="128"/>
        <v>14.895060437353306</v>
      </c>
      <c r="BF100" s="21">
        <f t="shared" si="129"/>
        <v>206.87584488802315</v>
      </c>
      <c r="BG100" s="21">
        <v>124.63654575629781</v>
      </c>
      <c r="BH100" s="21">
        <v>261.54333333333335</v>
      </c>
      <c r="BI100" s="20">
        <v>50.197038055115684</v>
      </c>
      <c r="BJ100" s="20">
        <v>111.23059502823509</v>
      </c>
      <c r="BK100" s="20">
        <v>8.8136533567352835</v>
      </c>
      <c r="BL100" s="25">
        <f t="shared" si="130"/>
        <v>170.24128644008604</v>
      </c>
      <c r="BM100" s="25">
        <f t="shared" si="131"/>
        <v>10080.268</v>
      </c>
      <c r="BN100" s="25">
        <f t="shared" si="132"/>
        <v>22336.66071</v>
      </c>
      <c r="BO100" s="25">
        <f t="shared" si="133"/>
        <v>1769.9049851794391</v>
      </c>
      <c r="BP100" s="25">
        <f t="shared" si="134"/>
        <v>34186.833695179441</v>
      </c>
      <c r="BQ100" s="25">
        <v>28.408247000780989</v>
      </c>
      <c r="BR100" s="25">
        <v>8.0987381357873467</v>
      </c>
      <c r="BS100" s="26">
        <v>0.28508405096466177</v>
      </c>
      <c r="BT100" s="25">
        <v>8.0661508168500013</v>
      </c>
      <c r="BU100" s="25">
        <v>34430049</v>
      </c>
      <c r="BV100" s="25">
        <v>478.19513766784496</v>
      </c>
      <c r="BW100" s="20">
        <f t="shared" si="135"/>
        <v>5704.7737132148332</v>
      </c>
      <c r="BX100" s="25">
        <v>1495.5683333333334</v>
      </c>
      <c r="BY100" s="25">
        <v>614.52422841992211</v>
      </c>
      <c r="BZ100" s="25">
        <f t="shared" si="136"/>
        <v>3.060166265399435</v>
      </c>
      <c r="CA100" s="25">
        <f t="shared" si="137"/>
        <v>42.502310367585537</v>
      </c>
      <c r="CB100" s="25">
        <v>407.72657806416964</v>
      </c>
      <c r="CC100" s="25">
        <f t="shared" si="138"/>
        <v>2.0303692873214501</v>
      </c>
      <c r="CD100" s="25">
        <f t="shared" si="139"/>
        <v>28.199574182053741</v>
      </c>
      <c r="CE100" s="25">
        <v>70.706402201637815</v>
      </c>
      <c r="CF100" s="25">
        <f t="shared" si="140"/>
        <v>0.35209896820758424</v>
      </c>
      <c r="CG100" s="25">
        <f t="shared" si="141"/>
        <v>4.8902635768753022</v>
      </c>
      <c r="CH100" s="25">
        <v>326.603166868036</v>
      </c>
      <c r="CI100" s="25">
        <f t="shared" si="142"/>
        <v>1.6263964009881582</v>
      </c>
      <c r="CJ100" s="25">
        <f t="shared" si="143"/>
        <v>22.588839501013197</v>
      </c>
      <c r="CK100" s="26">
        <v>0.56999999999999995</v>
      </c>
      <c r="CL100" s="26">
        <v>0.12305950282350833</v>
      </c>
      <c r="CM100" s="26">
        <v>0.33025496728315756</v>
      </c>
      <c r="CN100" s="25">
        <v>2991.1366666666668</v>
      </c>
      <c r="CO100" s="25">
        <f t="shared" si="144"/>
        <v>14.895060437353306</v>
      </c>
      <c r="CP100" s="25">
        <f t="shared" si="145"/>
        <v>206.87584488802315</v>
      </c>
      <c r="CQ100" s="26">
        <v>0.83312950932863816</v>
      </c>
      <c r="CR100" s="25">
        <f t="shared" si="146"/>
        <v>6.7169319537090431</v>
      </c>
    </row>
    <row r="101" spans="1:96" x14ac:dyDescent="0.2">
      <c r="A101" s="18" t="s">
        <v>202</v>
      </c>
      <c r="B101" s="18" t="s">
        <v>203</v>
      </c>
      <c r="C101" s="18" t="s">
        <v>19</v>
      </c>
      <c r="D101" s="18" t="s">
        <v>19</v>
      </c>
      <c r="E101" s="18" t="s">
        <v>353</v>
      </c>
      <c r="G101" s="18" t="str">
        <f t="shared" si="112"/>
        <v/>
      </c>
      <c r="H101" s="18" t="s">
        <v>353</v>
      </c>
      <c r="I101" s="18" t="s">
        <v>353</v>
      </c>
      <c r="J101" s="18" t="s">
        <v>353</v>
      </c>
      <c r="K101" s="18" t="s">
        <v>353</v>
      </c>
      <c r="L101" s="18" t="s">
        <v>353</v>
      </c>
      <c r="N101" s="19"/>
      <c r="W101" s="18" t="s">
        <v>353</v>
      </c>
      <c r="X101" s="19" t="str">
        <f t="shared" si="119"/>
        <v/>
      </c>
      <c r="Y101" s="18" t="str">
        <f t="shared" si="120"/>
        <v/>
      </c>
      <c r="Z101" s="18" t="str">
        <f t="shared" si="121"/>
        <v/>
      </c>
      <c r="AA101" s="18" t="str">
        <f t="shared" si="122"/>
        <v/>
      </c>
      <c r="AC101" s="18" t="b">
        <f t="shared" si="113"/>
        <v>1</v>
      </c>
      <c r="AD101" s="18" t="b">
        <f t="shared" si="118"/>
        <v>1</v>
      </c>
      <c r="AE101" s="18" t="b">
        <f>IF(AND(AC101=TRUE,S101=""),TRUE,FALSE)</f>
        <v>1</v>
      </c>
      <c r="AK101" s="18" t="s">
        <v>353</v>
      </c>
      <c r="AL101" s="20">
        <v>4.1630000000000003</v>
      </c>
      <c r="AM101" s="21">
        <v>4.8843110351562498</v>
      </c>
      <c r="AN101" s="21">
        <v>13100</v>
      </c>
      <c r="AO101" s="22">
        <v>2.7999999523162841E-2</v>
      </c>
      <c r="AP101" s="23">
        <v>5.0000000000000001E-3</v>
      </c>
      <c r="AQ101" s="21">
        <v>0.11656399801492691</v>
      </c>
      <c r="AR101" s="21">
        <v>2.0815E-2</v>
      </c>
      <c r="AS101" s="24">
        <v>2.4421554565429691E-2</v>
      </c>
      <c r="AT101" s="22">
        <v>0.13900000000000001</v>
      </c>
      <c r="AU101" s="21">
        <v>1820.9</v>
      </c>
      <c r="AV101" s="21">
        <f t="shared" si="123"/>
        <v>65032.143964633673</v>
      </c>
      <c r="AW101" s="22">
        <v>0.1856013811555729</v>
      </c>
      <c r="AX101" s="21">
        <v>2431.3780931380052</v>
      </c>
      <c r="AY101" s="21">
        <f t="shared" si="124"/>
        <v>86834.933376576009</v>
      </c>
      <c r="AZ101" s="21">
        <f t="shared" si="125"/>
        <v>7580.4067000000005</v>
      </c>
      <c r="BA101" s="21">
        <f t="shared" si="126"/>
        <v>10121.827001733516</v>
      </c>
      <c r="BB101" s="21">
        <f t="shared" si="127"/>
        <v>2541.4203017335144</v>
      </c>
      <c r="BC101" s="21">
        <v>31.316999999999997</v>
      </c>
      <c r="BD101" s="21">
        <v>28.02</v>
      </c>
      <c r="BE101" s="21">
        <f t="shared" si="128"/>
        <v>6.730723036271919</v>
      </c>
      <c r="BF101" s="21">
        <f t="shared" si="129"/>
        <v>240.38296967483754</v>
      </c>
      <c r="BG101" s="21">
        <v>142.14224850817067</v>
      </c>
      <c r="BH101" s="21">
        <v>3.7600000000000002</v>
      </c>
      <c r="BI101" s="20">
        <v>524</v>
      </c>
      <c r="BJ101" s="20">
        <v>312.92689166466488</v>
      </c>
      <c r="BK101" s="20">
        <v>32.309114641916103</v>
      </c>
      <c r="BL101" s="25">
        <f t="shared" si="130"/>
        <v>869.23600630658109</v>
      </c>
      <c r="BM101" s="25">
        <f t="shared" si="131"/>
        <v>2181.4120000000003</v>
      </c>
      <c r="BN101" s="25">
        <f t="shared" si="132"/>
        <v>1302.7146499999999</v>
      </c>
      <c r="BO101" s="25">
        <f t="shared" si="133"/>
        <v>134.50284425429675</v>
      </c>
      <c r="BP101" s="25">
        <f t="shared" si="134"/>
        <v>3618.6294942542968</v>
      </c>
      <c r="BQ101" s="25">
        <v>-346.4530402624215</v>
      </c>
      <c r="BR101" s="25">
        <v>3.8169589238529906</v>
      </c>
      <c r="BS101" s="26">
        <v>-1.101724759281035E-2</v>
      </c>
      <c r="BT101" s="25">
        <v>186.75655839750002</v>
      </c>
      <c r="BU101" s="25">
        <v>1496719</v>
      </c>
      <c r="BV101" s="25">
        <v>53.454250910320468</v>
      </c>
      <c r="BW101" s="20">
        <f t="shared" si="135"/>
        <v>0</v>
      </c>
      <c r="BX101" s="25">
        <v>0</v>
      </c>
      <c r="BY101" s="25">
        <v>3.8334034769767755</v>
      </c>
      <c r="BZ101" s="25">
        <f t="shared" si="136"/>
        <v>0.9208271623773181</v>
      </c>
      <c r="CA101" s="25">
        <f t="shared" si="137"/>
        <v>32.886684930675415</v>
      </c>
      <c r="CB101" s="25">
        <v>3.1980524231440466</v>
      </c>
      <c r="CC101" s="25">
        <f t="shared" si="138"/>
        <v>0.768208605127083</v>
      </c>
      <c r="CD101" s="25">
        <f t="shared" si="139"/>
        <v>27.43602207891421</v>
      </c>
      <c r="CE101" s="25">
        <v>0.4831725734997987</v>
      </c>
      <c r="CF101" s="25">
        <f t="shared" si="140"/>
        <v>0.11606355356709072</v>
      </c>
      <c r="CG101" s="25">
        <f t="shared" si="141"/>
        <v>4.1451269837014753</v>
      </c>
      <c r="CH101" s="25">
        <v>2.8252859444220704</v>
      </c>
      <c r="CI101" s="25">
        <f t="shared" si="142"/>
        <v>0.67866585261159507</v>
      </c>
      <c r="CJ101" s="25">
        <f t="shared" si="143"/>
        <v>24.238066577471638</v>
      </c>
      <c r="CK101" s="26">
        <v>0.56999999999999995</v>
      </c>
      <c r="CL101" s="26">
        <v>9.2689166466490502E-2</v>
      </c>
      <c r="CM101" s="26">
        <v>0.26564112418928654</v>
      </c>
      <c r="CN101" s="25">
        <v>5.8841999999999999</v>
      </c>
      <c r="CO101" s="25">
        <f t="shared" si="144"/>
        <v>1.413451837617103</v>
      </c>
      <c r="CP101" s="25">
        <f t="shared" si="145"/>
        <v>50.480423631715887</v>
      </c>
      <c r="CQ101" s="26">
        <v>1.3985718927297026</v>
      </c>
      <c r="CR101" s="25">
        <f t="shared" si="146"/>
        <v>2.3677016201159962</v>
      </c>
    </row>
    <row r="102" spans="1:96" x14ac:dyDescent="0.2">
      <c r="A102" s="27" t="s">
        <v>208</v>
      </c>
      <c r="B102" s="27" t="s">
        <v>209</v>
      </c>
      <c r="C102" s="27" t="s">
        <v>293</v>
      </c>
      <c r="D102" s="27" t="s">
        <v>293</v>
      </c>
      <c r="E102" s="27" t="s">
        <v>353</v>
      </c>
      <c r="G102" s="18" t="str">
        <f t="shared" si="112"/>
        <v>MIC</v>
      </c>
      <c r="H102" s="27" t="s">
        <v>353</v>
      </c>
      <c r="I102" s="27" t="s">
        <v>353</v>
      </c>
      <c r="J102" s="27" t="s">
        <v>353</v>
      </c>
      <c r="K102" s="27" t="s">
        <v>353</v>
      </c>
      <c r="L102" s="27" t="s">
        <v>353</v>
      </c>
      <c r="M102" s="27"/>
      <c r="N102" s="19"/>
      <c r="P102" s="18" t="b">
        <v>1</v>
      </c>
      <c r="Q102" s="27"/>
      <c r="R102" s="27"/>
      <c r="S102" s="27"/>
      <c r="U102" s="18" t="b">
        <f>IF(AND(T102=FALSE,OR(C102="LIC",C102="LMIC",C102="UMIC")),TRUE,FALSE)</f>
        <v>1</v>
      </c>
      <c r="W102" s="18" t="s">
        <v>353</v>
      </c>
      <c r="X102" s="19" t="str">
        <f t="shared" si="119"/>
        <v/>
      </c>
      <c r="Y102" s="18" t="str">
        <f t="shared" si="120"/>
        <v/>
      </c>
      <c r="Z102" s="18" t="str">
        <f t="shared" si="121"/>
        <v/>
      </c>
      <c r="AA102" s="18" t="str">
        <f t="shared" si="122"/>
        <v/>
      </c>
      <c r="AB102" s="18" t="b">
        <f>IF(AND(S102="",OR(C102="LIC",C102="LMIC",C102="UMIC")),TRUE,FALSE)</f>
        <v>1</v>
      </c>
      <c r="AC102" s="18" t="b">
        <f t="shared" si="113"/>
        <v>1</v>
      </c>
      <c r="AD102" s="18" t="b">
        <f t="shared" si="118"/>
        <v>1</v>
      </c>
      <c r="AE102" s="18" t="b">
        <f>IF(AND(AC102=TRUE,S102=""),TRUE,FALSE)</f>
        <v>1</v>
      </c>
      <c r="AJ102" s="18" t="b">
        <f>IF(AND(OR(C102="LIC",C102="LMIC",C102="UMIC"),F102=""),TRUE,FALSE)</f>
        <v>1</v>
      </c>
      <c r="AK102" s="18" t="s">
        <v>353</v>
      </c>
      <c r="AL102" s="20">
        <v>32.552</v>
      </c>
      <c r="AM102" s="21">
        <v>36.806785156250001</v>
      </c>
      <c r="AN102" s="21">
        <v>5970</v>
      </c>
      <c r="AO102" s="22">
        <v>4.300000190734863E-2</v>
      </c>
      <c r="AP102" s="23">
        <v>0.01</v>
      </c>
      <c r="AQ102" s="21">
        <v>1.3997360620880126</v>
      </c>
      <c r="AR102" s="21">
        <v>0.32551999999999998</v>
      </c>
      <c r="AS102" s="24">
        <v>0.36806784057617187</v>
      </c>
      <c r="AT102" s="22">
        <v>0.16669999999999999</v>
      </c>
      <c r="AU102" s="21">
        <v>995.19899999999996</v>
      </c>
      <c r="AV102" s="21">
        <f t="shared" si="123"/>
        <v>23144.161764093365</v>
      </c>
      <c r="AW102" s="22">
        <v>0.20124656971870028</v>
      </c>
      <c r="AX102" s="21">
        <v>1201.4420212206408</v>
      </c>
      <c r="AY102" s="21">
        <f t="shared" si="124"/>
        <v>27940.51088205455</v>
      </c>
      <c r="AZ102" s="21">
        <f t="shared" si="125"/>
        <v>32395.717847999997</v>
      </c>
      <c r="BA102" s="21">
        <f t="shared" si="126"/>
        <v>39109.340674774299</v>
      </c>
      <c r="BB102" s="21">
        <f t="shared" si="127"/>
        <v>6713.6228267742972</v>
      </c>
      <c r="BC102" s="21">
        <v>413.42266666666666</v>
      </c>
      <c r="BD102" s="21">
        <v>370.68</v>
      </c>
      <c r="BE102" s="21">
        <f t="shared" si="128"/>
        <v>11.387318751536004</v>
      </c>
      <c r="BF102" s="21">
        <f t="shared" si="129"/>
        <v>264.82135456812455</v>
      </c>
      <c r="BG102" s="21">
        <v>347.81523133101575</v>
      </c>
      <c r="BH102" s="21">
        <v>9.6300000000000008</v>
      </c>
      <c r="BI102" s="20">
        <v>238.8</v>
      </c>
      <c r="BJ102" s="20">
        <v>271.35275620545588</v>
      </c>
      <c r="BK102" s="20">
        <v>33.438279783910509</v>
      </c>
      <c r="BL102" s="25">
        <f t="shared" si="130"/>
        <v>543.59103598936645</v>
      </c>
      <c r="BM102" s="25">
        <f t="shared" si="131"/>
        <v>7773.4176000000007</v>
      </c>
      <c r="BN102" s="25">
        <f t="shared" si="132"/>
        <v>8833.0749199999991</v>
      </c>
      <c r="BO102" s="25">
        <f t="shared" si="133"/>
        <v>1088.482883525855</v>
      </c>
      <c r="BP102" s="25">
        <f t="shared" si="134"/>
        <v>17694.975403525856</v>
      </c>
      <c r="BQ102" s="21">
        <v>-57.129974620953931</v>
      </c>
      <c r="BR102" s="21">
        <v>5.8415765544359797</v>
      </c>
      <c r="BS102" s="22">
        <v>-0.10225064150988485</v>
      </c>
      <c r="BT102" s="21">
        <v>73.655990114700018</v>
      </c>
      <c r="BU102" s="21">
        <v>7648632</v>
      </c>
      <c r="BV102" s="21">
        <v>177.87515490069924</v>
      </c>
      <c r="BW102" s="20">
        <f t="shared" si="135"/>
        <v>0</v>
      </c>
      <c r="BX102" s="21">
        <v>0</v>
      </c>
      <c r="BY102" s="25">
        <v>42.712138206470676</v>
      </c>
      <c r="BZ102" s="25">
        <f t="shared" si="136"/>
        <v>1.3121202447306057</v>
      </c>
      <c r="CA102" s="25">
        <f t="shared" si="137"/>
        <v>30.514422942534022</v>
      </c>
      <c r="CB102" s="25">
        <v>26.991191770707477</v>
      </c>
      <c r="CC102" s="25">
        <f t="shared" si="138"/>
        <v>0.82917153387526044</v>
      </c>
      <c r="CD102" s="25">
        <f t="shared" si="139"/>
        <v>19.283058071994095</v>
      </c>
      <c r="CE102" s="25">
        <v>49.369961068599807</v>
      </c>
      <c r="CF102" s="25">
        <f t="shared" si="140"/>
        <v>1.5166490866490479</v>
      </c>
      <c r="CG102" s="25">
        <f t="shared" si="141"/>
        <v>35.270907427328623</v>
      </c>
      <c r="CH102" s="25">
        <v>7.942276815679957</v>
      </c>
      <c r="CI102" s="25">
        <f t="shared" si="142"/>
        <v>0.24398736838535134</v>
      </c>
      <c r="CJ102" s="25">
        <f t="shared" si="143"/>
        <v>5.6741245944841294</v>
      </c>
      <c r="CK102" s="22">
        <v>0.53</v>
      </c>
      <c r="CL102" s="22">
        <v>9.2775620545588605E-2</v>
      </c>
      <c r="CM102" s="22">
        <v>0.26888418530351438</v>
      </c>
      <c r="CN102" s="25">
        <v>77.842799999999997</v>
      </c>
      <c r="CO102" s="25">
        <f t="shared" si="144"/>
        <v>2.3913369378225608</v>
      </c>
      <c r="CP102" s="25">
        <f t="shared" si="145"/>
        <v>55.61248445930616</v>
      </c>
      <c r="CQ102" s="26">
        <v>1.1050973449497272</v>
      </c>
      <c r="CR102" s="25">
        <f t="shared" si="146"/>
        <v>2.3852791469912176</v>
      </c>
    </row>
    <row r="103" spans="1:96" x14ac:dyDescent="0.2">
      <c r="A103" s="18" t="s">
        <v>210</v>
      </c>
      <c r="B103" s="18" t="s">
        <v>211</v>
      </c>
      <c r="C103" s="18" t="s">
        <v>294</v>
      </c>
      <c r="D103" s="18" t="s">
        <v>344</v>
      </c>
      <c r="E103" s="18" t="s">
        <v>321</v>
      </c>
      <c r="G103" s="18" t="str">
        <f t="shared" si="112"/>
        <v>MIC</v>
      </c>
      <c r="H103" s="18" t="s">
        <v>353</v>
      </c>
      <c r="I103" s="18" t="s">
        <v>353</v>
      </c>
      <c r="J103" s="18" t="s">
        <v>353</v>
      </c>
      <c r="K103" s="18" t="s">
        <v>353</v>
      </c>
      <c r="L103" s="18" t="s">
        <v>353</v>
      </c>
      <c r="N103" s="19"/>
      <c r="P103" s="18" t="b">
        <v>1</v>
      </c>
      <c r="U103" s="18" t="b">
        <f>IF(AND(T103=FALSE,OR(C103="LIC",C103="LMIC",C103="UMIC")),TRUE,FALSE)</f>
        <v>1</v>
      </c>
      <c r="W103" s="18" t="s">
        <v>353</v>
      </c>
      <c r="X103" s="19" t="str">
        <f t="shared" si="119"/>
        <v/>
      </c>
      <c r="Y103" s="18" t="str">
        <f t="shared" si="120"/>
        <v/>
      </c>
      <c r="Z103" s="18" t="str">
        <f t="shared" si="121"/>
        <v/>
      </c>
      <c r="AA103" s="18" t="str">
        <f t="shared" si="122"/>
        <v/>
      </c>
      <c r="AB103" s="18" t="b">
        <f>IF(AND(S103="",OR(C103="LIC",C103="LMIC",C103="UMIC")),TRUE,FALSE)</f>
        <v>1</v>
      </c>
      <c r="AC103" s="18" t="b">
        <f t="shared" si="113"/>
        <v>1</v>
      </c>
      <c r="AD103" s="18" t="b">
        <f t="shared" si="118"/>
        <v>1</v>
      </c>
      <c r="AE103" s="18" t="b">
        <f>IF(AND(AC103=TRUE,S103=""),TRUE,FALSE)</f>
        <v>1</v>
      </c>
      <c r="AJ103" s="18" t="b">
        <f>IF(AND(OR(C103="LIC",C103="LMIC",C103="UMIC"),F103=""),TRUE,FALSE)</f>
        <v>1</v>
      </c>
      <c r="AK103" s="18" t="s">
        <v>353</v>
      </c>
      <c r="AL103" s="20">
        <v>106.512</v>
      </c>
      <c r="AM103" s="21">
        <v>125.37228125</v>
      </c>
      <c r="AN103" s="21">
        <v>3660</v>
      </c>
      <c r="AO103" s="22">
        <v>0.1160000038146973</v>
      </c>
      <c r="AP103" s="23">
        <v>8.1000003814697269E-2</v>
      </c>
      <c r="AQ103" s="21">
        <v>12.355392406311038</v>
      </c>
      <c r="AR103" s="21">
        <v>8.6274724063110355</v>
      </c>
      <c r="AS103" s="24">
        <v>10.155155273437501</v>
      </c>
      <c r="AT103" s="22">
        <v>0.15379999999999999</v>
      </c>
      <c r="AU103" s="21">
        <v>562.90800000000002</v>
      </c>
      <c r="AV103" s="21">
        <f t="shared" si="123"/>
        <v>4852.6550128326726</v>
      </c>
      <c r="AW103" s="22">
        <v>0.23091935411485209</v>
      </c>
      <c r="AX103" s="21">
        <v>845.16483606035865</v>
      </c>
      <c r="AY103" s="21">
        <f t="shared" si="124"/>
        <v>7285.9035195417428</v>
      </c>
      <c r="AZ103" s="21">
        <f t="shared" si="125"/>
        <v>59956.456896000003</v>
      </c>
      <c r="BA103" s="21">
        <f t="shared" si="126"/>
        <v>90020.197018460924</v>
      </c>
      <c r="BB103" s="21">
        <f t="shared" si="127"/>
        <v>30063.740122460924</v>
      </c>
      <c r="BC103" s="21">
        <v>839.38333333333321</v>
      </c>
      <c r="BD103" s="21">
        <v>854.12</v>
      </c>
      <c r="BE103" s="21">
        <f t="shared" si="128"/>
        <v>8.0190025537028689</v>
      </c>
      <c r="BF103" s="21">
        <f t="shared" si="129"/>
        <v>69.129330086167244</v>
      </c>
      <c r="BG103" s="21">
        <v>1285.6082279951013</v>
      </c>
      <c r="BH103" s="21">
        <v>283.45666666666665</v>
      </c>
      <c r="BI103" s="20">
        <v>146.4</v>
      </c>
      <c r="BJ103" s="20">
        <v>111.07353575184017</v>
      </c>
      <c r="BK103" s="20">
        <v>25.673348442089555</v>
      </c>
      <c r="BL103" s="25">
        <f t="shared" si="130"/>
        <v>283.14688419392974</v>
      </c>
      <c r="BM103" s="25">
        <f t="shared" si="131"/>
        <v>15593.356800000001</v>
      </c>
      <c r="BN103" s="25">
        <f t="shared" si="132"/>
        <v>11830.66444</v>
      </c>
      <c r="BO103" s="25">
        <f t="shared" si="133"/>
        <v>2734.5196892638428</v>
      </c>
      <c r="BP103" s="25">
        <f t="shared" si="134"/>
        <v>30158.540929263843</v>
      </c>
      <c r="BQ103" s="25">
        <v>-139.43553383624959</v>
      </c>
      <c r="BR103" s="25">
        <v>5.3401338190376038</v>
      </c>
      <c r="BS103" s="26">
        <v>-3.8298227662031649E-2</v>
      </c>
      <c r="BT103" s="25">
        <v>15.581215112400001</v>
      </c>
      <c r="BU103" s="25">
        <v>25605606</v>
      </c>
      <c r="BV103" s="25">
        <v>220.73797549958141</v>
      </c>
      <c r="BW103" s="20">
        <f t="shared" si="135"/>
        <v>0</v>
      </c>
      <c r="BX103" s="25">
        <v>0</v>
      </c>
      <c r="BY103" s="25">
        <v>84.153784736206191</v>
      </c>
      <c r="BZ103" s="25">
        <f t="shared" si="136"/>
        <v>0.79008735857186219</v>
      </c>
      <c r="CA103" s="25">
        <f t="shared" si="137"/>
        <v>6.8110976947378123</v>
      </c>
      <c r="CB103" s="25">
        <v>115.97781614981878</v>
      </c>
      <c r="CC103" s="25">
        <f t="shared" si="138"/>
        <v>1.0888708891938821</v>
      </c>
      <c r="CD103" s="25">
        <f t="shared" si="139"/>
        <v>9.3868177016035688</v>
      </c>
      <c r="CE103" s="25">
        <v>11.882590280574576</v>
      </c>
      <c r="CF103" s="25">
        <f t="shared" si="140"/>
        <v>0.11156104739911536</v>
      </c>
      <c r="CG103" s="25">
        <f t="shared" si="141"/>
        <v>0.9617331356068497</v>
      </c>
      <c r="CH103" s="25">
        <v>41.304092160021483</v>
      </c>
      <c r="CI103" s="25">
        <f t="shared" si="142"/>
        <v>0.38778815682760143</v>
      </c>
      <c r="CJ103" s="25">
        <f t="shared" si="143"/>
        <v>3.3430012420264106</v>
      </c>
      <c r="CK103" s="26">
        <v>0.56999999999999995</v>
      </c>
      <c r="CL103" s="26">
        <v>0.10735357518401682</v>
      </c>
      <c r="CM103" s="26">
        <v>0.30778080404085928</v>
      </c>
      <c r="CN103" s="25">
        <v>179.36519999999999</v>
      </c>
      <c r="CO103" s="25">
        <f t="shared" si="144"/>
        <v>1.6839905362776024</v>
      </c>
      <c r="CP103" s="25">
        <f t="shared" si="145"/>
        <v>14.517159318095121</v>
      </c>
      <c r="CQ103" s="26">
        <v>1.492449472764634</v>
      </c>
      <c r="CR103" s="25">
        <f t="shared" si="146"/>
        <v>2.2667464045933459</v>
      </c>
    </row>
    <row r="104" spans="1:96" x14ac:dyDescent="0.2">
      <c r="A104" s="18" t="s">
        <v>0</v>
      </c>
      <c r="B104" s="18" t="s">
        <v>1</v>
      </c>
      <c r="C104" s="18" t="s">
        <v>19</v>
      </c>
      <c r="D104" s="18" t="s">
        <v>19</v>
      </c>
      <c r="G104" s="18" t="str">
        <f t="shared" si="112"/>
        <v/>
      </c>
      <c r="H104" s="18" t="s">
        <v>353</v>
      </c>
      <c r="I104" s="18" t="s">
        <v>353</v>
      </c>
      <c r="J104" s="18" t="s">
        <v>353</v>
      </c>
      <c r="K104" s="18" t="s">
        <v>353</v>
      </c>
      <c r="L104" s="18" t="s">
        <v>353</v>
      </c>
      <c r="N104" s="19"/>
      <c r="W104" s="18" t="s">
        <v>353</v>
      </c>
      <c r="X104" s="19" t="str">
        <f t="shared" si="119"/>
        <v/>
      </c>
      <c r="Y104" s="18" t="str">
        <f t="shared" si="120"/>
        <v/>
      </c>
      <c r="Z104" s="18" t="str">
        <f t="shared" si="121"/>
        <v/>
      </c>
      <c r="AA104" s="18" t="str">
        <f t="shared" si="122"/>
        <v/>
      </c>
      <c r="AC104" s="18" t="b">
        <f t="shared" si="113"/>
        <v>1</v>
      </c>
      <c r="AD104" s="18" t="b">
        <f t="shared" si="118"/>
        <v>1</v>
      </c>
      <c r="AE104" s="18" t="b">
        <f>IF(AND(AC104=TRUE,S104=""),TRUE,FALSE)</f>
        <v>1</v>
      </c>
      <c r="AK104" s="18" t="s">
        <v>353</v>
      </c>
      <c r="AL104" s="20">
        <v>2.1999999999999999E-2</v>
      </c>
      <c r="AM104" s="21">
        <v>2.4760000228881838E-2</v>
      </c>
      <c r="AN104" s="21">
        <v>12530</v>
      </c>
      <c r="AO104" s="22">
        <v>0</v>
      </c>
      <c r="AP104" s="23">
        <v>0</v>
      </c>
      <c r="AQ104" s="21">
        <v>0</v>
      </c>
      <c r="AR104" s="21">
        <v>0</v>
      </c>
      <c r="AS104" s="24">
        <v>0</v>
      </c>
      <c r="AT104" s="22">
        <v>0.25700000000000001</v>
      </c>
      <c r="AV104" s="21" t="e">
        <f t="shared" si="123"/>
        <v>#DIV/0!</v>
      </c>
      <c r="AW104" s="22">
        <v>0.30003426382151893</v>
      </c>
      <c r="AX104" s="21">
        <v>3759.4293256836322</v>
      </c>
      <c r="AY104" s="21" t="e">
        <f t="shared" si="124"/>
        <v>#DIV/0!</v>
      </c>
      <c r="AZ104" s="21">
        <f t="shared" si="125"/>
        <v>70.844619999999992</v>
      </c>
      <c r="BA104" s="21">
        <f t="shared" si="126"/>
        <v>82.707445165039914</v>
      </c>
      <c r="BB104" s="21">
        <f t="shared" si="127"/>
        <v>11.862825165039908</v>
      </c>
      <c r="BC104" s="21">
        <v>16.084666666666667</v>
      </c>
      <c r="BD104" s="21">
        <v>10.193333333333333</v>
      </c>
      <c r="BE104" s="21">
        <f t="shared" si="128"/>
        <v>463.33333333333337</v>
      </c>
      <c r="BF104" s="21" t="e">
        <f t="shared" si="129"/>
        <v>#DIV/0!</v>
      </c>
      <c r="BH104" s="21">
        <v>0.22999999999999998</v>
      </c>
      <c r="BI104" s="20">
        <v>501.2</v>
      </c>
      <c r="BJ104" s="20">
        <v>312.55170505060613</v>
      </c>
      <c r="BK104" s="20">
        <v>0</v>
      </c>
      <c r="BL104" s="25">
        <f t="shared" si="130"/>
        <v>813.75170505060612</v>
      </c>
      <c r="BM104" s="25">
        <f t="shared" si="131"/>
        <v>11.026399999999999</v>
      </c>
      <c r="BN104" s="25">
        <f t="shared" si="132"/>
        <v>6.8761375111133347</v>
      </c>
      <c r="BO104" s="25">
        <f t="shared" si="133"/>
        <v>0</v>
      </c>
      <c r="BP104" s="25">
        <f t="shared" si="134"/>
        <v>17.902537511113334</v>
      </c>
      <c r="BQ104" s="25">
        <v>-1065.9629577912101</v>
      </c>
      <c r="BR104" s="25">
        <v>236.89393939393941</v>
      </c>
      <c r="BS104" s="26">
        <v>-0.22223468241786667</v>
      </c>
      <c r="BW104" s="20">
        <f t="shared" si="135"/>
        <v>0</v>
      </c>
      <c r="BX104" s="25">
        <v>0</v>
      </c>
      <c r="BY104" s="25">
        <v>0.82084810041616318</v>
      </c>
      <c r="BZ104" s="25">
        <f t="shared" si="136"/>
        <v>37.311277291643783</v>
      </c>
      <c r="CA104" s="25" t="e">
        <f t="shared" si="137"/>
        <v>#DIV/0!</v>
      </c>
      <c r="CB104" s="25">
        <v>0.43110149013290372</v>
      </c>
      <c r="CC104" s="25">
        <f t="shared" si="138"/>
        <v>19.595522278768353</v>
      </c>
      <c r="CD104" s="25" t="e">
        <f t="shared" si="139"/>
        <v>#DIV/0!</v>
      </c>
      <c r="CE104" s="25">
        <v>3.1523358840112765E-2</v>
      </c>
      <c r="CF104" s="25">
        <f t="shared" si="140"/>
        <v>1.4328799472778531</v>
      </c>
      <c r="CG104" s="25" t="e">
        <f t="shared" si="141"/>
        <v>#DIV/0!</v>
      </c>
      <c r="CH104" s="25">
        <v>6.433984427439926E-2</v>
      </c>
      <c r="CI104" s="25">
        <f t="shared" si="142"/>
        <v>2.9245383761090573</v>
      </c>
      <c r="CJ104" s="25" t="e">
        <f t="shared" si="143"/>
        <v>#DIV/0!</v>
      </c>
      <c r="CK104" s="26"/>
      <c r="CL104" s="26">
        <v>5.5170505060612732E-2</v>
      </c>
      <c r="CM104" s="26" t="s">
        <v>353</v>
      </c>
      <c r="CN104" s="25">
        <v>2.1406000000000001</v>
      </c>
      <c r="CO104" s="25">
        <f t="shared" si="144"/>
        <v>97.300000000000011</v>
      </c>
      <c r="CP104" s="25" t="e">
        <f t="shared" si="145"/>
        <v>#DIV/0!</v>
      </c>
      <c r="CQ104" s="26">
        <v>2.3099363739273757</v>
      </c>
      <c r="CR104" s="25">
        <f t="shared" si="146"/>
        <v>59.831337946521188</v>
      </c>
    </row>
    <row r="105" spans="1:96" x14ac:dyDescent="0.2">
      <c r="A105" s="18" t="s">
        <v>204</v>
      </c>
      <c r="B105" s="18" t="s">
        <v>205</v>
      </c>
      <c r="C105" s="18" t="s">
        <v>294</v>
      </c>
      <c r="D105" s="18" t="s">
        <v>343</v>
      </c>
      <c r="E105" s="18" t="s">
        <v>321</v>
      </c>
      <c r="G105" s="18" t="str">
        <f t="shared" si="112"/>
        <v>MIC</v>
      </c>
      <c r="H105" s="18" t="s">
        <v>353</v>
      </c>
      <c r="I105" s="18" t="b">
        <v>1</v>
      </c>
      <c r="J105" s="18" t="b">
        <v>1</v>
      </c>
      <c r="K105" s="18" t="b">
        <v>1</v>
      </c>
      <c r="L105" s="18" t="s">
        <v>353</v>
      </c>
      <c r="M105" s="18" t="b">
        <v>1</v>
      </c>
      <c r="N105" s="19"/>
      <c r="P105" s="18" t="b">
        <v>1</v>
      </c>
      <c r="S105" s="18" t="b">
        <v>1</v>
      </c>
      <c r="U105" s="18" t="b">
        <f>IF(AND(T105=FALSE,OR(C105="LIC",C105="LMIC",C105="UMIC")),TRUE,FALSE)</f>
        <v>1</v>
      </c>
      <c r="V105" s="18" t="b">
        <f>IF(AND(S105=TRUE,T105=FALSE),TRUE,FALSE)</f>
        <v>1</v>
      </c>
      <c r="W105" s="18" t="b">
        <v>1</v>
      </c>
      <c r="X105" s="19" t="str">
        <f t="shared" si="119"/>
        <v/>
      </c>
      <c r="Y105" s="18" t="b">
        <f t="shared" si="120"/>
        <v>1</v>
      </c>
      <c r="Z105" s="18" t="str">
        <f t="shared" si="121"/>
        <v/>
      </c>
      <c r="AA105" s="18" t="b">
        <f t="shared" si="122"/>
        <v>1</v>
      </c>
      <c r="AC105" s="18" t="b">
        <f t="shared" si="113"/>
        <v>1</v>
      </c>
      <c r="AD105" s="18" t="b">
        <f t="shared" si="118"/>
        <v>1</v>
      </c>
      <c r="AG105" s="18" t="b">
        <f>IF(AND(W105=TRUE,S105=TRUE),TRUE,FALSE)</f>
        <v>1</v>
      </c>
      <c r="AH105" s="18" t="b">
        <f>IF(AND(W105=TRUE,T105=FALSE),TRUE,FALSE)</f>
        <v>1</v>
      </c>
      <c r="AJ105" s="18" t="b">
        <f t="shared" ref="AJ105:AJ110" si="147">IF(AND(OR(C105="LIC",C105="LMIC",C105="UMIC"),F105=""),TRUE,FALSE)</f>
        <v>1</v>
      </c>
      <c r="AK105" s="18" t="s">
        <v>353</v>
      </c>
      <c r="AL105" s="20">
        <v>8.4179999999999993</v>
      </c>
      <c r="AM105" s="21">
        <v>10.486890624999999</v>
      </c>
      <c r="AN105" s="21">
        <v>2410</v>
      </c>
      <c r="AO105" s="22">
        <v>0.35900001525878911</v>
      </c>
      <c r="AP105" s="23">
        <v>0.1810000038146973</v>
      </c>
      <c r="AQ105" s="21">
        <v>3.0220621284484865</v>
      </c>
      <c r="AR105" s="21">
        <v>1.5236580321121218</v>
      </c>
      <c r="AS105" s="24">
        <v>1.8981271972656251</v>
      </c>
      <c r="AT105" s="22">
        <v>0.1686</v>
      </c>
      <c r="AU105" s="21">
        <v>406.32600000000002</v>
      </c>
      <c r="AV105" s="21">
        <f t="shared" si="123"/>
        <v>1131.827249943417</v>
      </c>
      <c r="AW105" s="22">
        <v>0.16869999999999999</v>
      </c>
      <c r="AX105" s="21">
        <v>406.56699999999995</v>
      </c>
      <c r="AY105" s="21">
        <f t="shared" si="124"/>
        <v>1132.4985591070842</v>
      </c>
      <c r="AZ105" s="21">
        <f t="shared" si="125"/>
        <v>3420.452268</v>
      </c>
      <c r="BA105" s="21">
        <f t="shared" si="126"/>
        <v>3422.4810059999995</v>
      </c>
      <c r="BB105" s="21">
        <f t="shared" si="127"/>
        <v>2.0287379999997763</v>
      </c>
      <c r="BC105" s="21">
        <v>560.97766666666678</v>
      </c>
      <c r="BD105" s="21">
        <v>640.03000000000009</v>
      </c>
      <c r="BE105" s="21">
        <f t="shared" si="128"/>
        <v>76.031123782371125</v>
      </c>
      <c r="BF105" s="21">
        <f t="shared" si="129"/>
        <v>211.78585111636625</v>
      </c>
      <c r="BG105" s="21">
        <v>272.76338855689011</v>
      </c>
      <c r="BH105" s="21">
        <v>7.3</v>
      </c>
      <c r="BI105" s="20">
        <v>44.253504395343313</v>
      </c>
      <c r="BJ105" s="20">
        <v>111.21705155618912</v>
      </c>
      <c r="BK105" s="20">
        <v>108.00765982582507</v>
      </c>
      <c r="BL105" s="25">
        <f t="shared" si="130"/>
        <v>263.47821577735749</v>
      </c>
      <c r="BM105" s="25">
        <f t="shared" si="131"/>
        <v>372.52599999999995</v>
      </c>
      <c r="BN105" s="25">
        <f t="shared" si="132"/>
        <v>936.2251399999999</v>
      </c>
      <c r="BO105" s="25">
        <f t="shared" si="133"/>
        <v>909.20848041379543</v>
      </c>
      <c r="BP105" s="25">
        <f t="shared" si="134"/>
        <v>2217.9596204137952</v>
      </c>
      <c r="BQ105" s="25">
        <v>60.194715777357516</v>
      </c>
      <c r="BR105" s="25">
        <v>38.44915656925636</v>
      </c>
      <c r="BS105" s="26">
        <v>0.63874637620133368</v>
      </c>
      <c r="BT105" s="25">
        <v>0</v>
      </c>
      <c r="BU105" s="25">
        <v>0</v>
      </c>
      <c r="BV105" s="25">
        <v>0</v>
      </c>
      <c r="BW105" s="20">
        <f t="shared" si="135"/>
        <v>506.71911741379552</v>
      </c>
      <c r="BX105" s="25">
        <v>320.01500000000004</v>
      </c>
      <c r="BY105" s="25">
        <v>49.181053161498191</v>
      </c>
      <c r="BZ105" s="25">
        <f t="shared" si="136"/>
        <v>5.842367921299382</v>
      </c>
      <c r="CA105" s="25">
        <f t="shared" si="137"/>
        <v>16.274004660105227</v>
      </c>
      <c r="CB105" s="25">
        <v>109.74166565982011</v>
      </c>
      <c r="CC105" s="25">
        <f t="shared" si="138"/>
        <v>13.036548545951547</v>
      </c>
      <c r="CD105" s="25">
        <f t="shared" si="139"/>
        <v>36.313504155575053</v>
      </c>
      <c r="CE105" s="25">
        <v>36.9741814337495</v>
      </c>
      <c r="CF105" s="25">
        <f t="shared" si="140"/>
        <v>4.3922762453967099</v>
      </c>
      <c r="CG105" s="25">
        <f t="shared" si="141"/>
        <v>12.234752252671882</v>
      </c>
      <c r="CH105" s="25">
        <v>8.3809424083769635</v>
      </c>
      <c r="CI105" s="25">
        <f t="shared" si="142"/>
        <v>0.99559781520277546</v>
      </c>
      <c r="CJ105" s="25">
        <f t="shared" si="143"/>
        <v>2.7732528492654458</v>
      </c>
      <c r="CK105" s="26">
        <v>0.51</v>
      </c>
      <c r="CL105" s="26">
        <v>0.12170515561891186</v>
      </c>
      <c r="CM105" s="26">
        <v>0.34449251603706349</v>
      </c>
      <c r="CN105" s="25">
        <v>640.03000000000009</v>
      </c>
      <c r="CO105" s="25">
        <f t="shared" si="144"/>
        <v>76.031123782371125</v>
      </c>
      <c r="CP105" s="25">
        <f t="shared" si="145"/>
        <v>211.78585111636625</v>
      </c>
      <c r="CQ105" s="26">
        <v>0.77153816834624833</v>
      </c>
      <c r="CR105" s="25">
        <f t="shared" si="146"/>
        <v>19.874514282453703</v>
      </c>
    </row>
    <row r="106" spans="1:96" x14ac:dyDescent="0.2">
      <c r="A106" s="18" t="s">
        <v>298</v>
      </c>
      <c r="B106" s="18" t="s">
        <v>81</v>
      </c>
      <c r="C106" s="18" t="s">
        <v>295</v>
      </c>
      <c r="D106" s="18" t="s">
        <v>316</v>
      </c>
      <c r="E106" s="18" t="s">
        <v>318</v>
      </c>
      <c r="G106" s="18" t="str">
        <f t="shared" si="112"/>
        <v/>
      </c>
      <c r="H106" s="18" t="s">
        <v>353</v>
      </c>
      <c r="I106" s="18" t="s">
        <v>353</v>
      </c>
      <c r="J106" s="18" t="b">
        <v>1</v>
      </c>
      <c r="K106" s="18" t="s">
        <v>353</v>
      </c>
      <c r="L106" s="18" t="s">
        <v>353</v>
      </c>
      <c r="M106" s="18" t="b">
        <v>1</v>
      </c>
      <c r="N106" s="19"/>
      <c r="O106" s="18" t="b">
        <v>1</v>
      </c>
      <c r="P106" s="18" t="b">
        <v>1</v>
      </c>
      <c r="R106" s="18" t="b">
        <v>1</v>
      </c>
      <c r="S106" s="18" t="b">
        <v>1</v>
      </c>
      <c r="T106" s="18" t="b">
        <v>1</v>
      </c>
      <c r="W106" s="18" t="s">
        <v>353</v>
      </c>
      <c r="X106" s="19" t="str">
        <f t="shared" si="119"/>
        <v/>
      </c>
      <c r="Y106" s="18" t="str">
        <f t="shared" si="120"/>
        <v/>
      </c>
      <c r="Z106" s="18" t="str">
        <f t="shared" si="121"/>
        <v/>
      </c>
      <c r="AA106" s="18" t="str">
        <f t="shared" si="122"/>
        <v/>
      </c>
      <c r="AC106" s="18" t="b">
        <f t="shared" si="113"/>
        <v>1</v>
      </c>
      <c r="AJ106" s="18" t="b">
        <f t="shared" si="147"/>
        <v>1</v>
      </c>
      <c r="AK106" s="18" t="s">
        <v>353</v>
      </c>
      <c r="AL106" s="20">
        <v>25.611000000000001</v>
      </c>
      <c r="AM106" s="21">
        <v>26.74389453125</v>
      </c>
      <c r="AN106" s="21">
        <v>579</v>
      </c>
      <c r="AO106" s="22">
        <v>0.41499999999999998</v>
      </c>
      <c r="AP106" s="23">
        <v>0.28499999999999998</v>
      </c>
      <c r="AQ106" s="21">
        <v>10.628565</v>
      </c>
      <c r="AR106" s="21">
        <v>7.2991349999999997</v>
      </c>
      <c r="AS106" s="24">
        <v>7.6220097656250001</v>
      </c>
      <c r="AT106" s="22">
        <v>0.17</v>
      </c>
      <c r="AU106" s="21">
        <v>98.43</v>
      </c>
      <c r="AV106" s="21">
        <f t="shared" si="123"/>
        <v>237.18072289156629</v>
      </c>
      <c r="AW106" s="22">
        <v>0.20670760085127055</v>
      </c>
      <c r="AX106" s="21">
        <v>119.68370089288564</v>
      </c>
      <c r="AY106" s="21">
        <f t="shared" si="124"/>
        <v>288.39445998285697</v>
      </c>
      <c r="AZ106" s="21">
        <f t="shared" si="125"/>
        <v>2520.8907300000001</v>
      </c>
      <c r="BA106" s="21">
        <f t="shared" si="126"/>
        <v>3065.2192635676943</v>
      </c>
      <c r="BB106" s="21">
        <f t="shared" si="127"/>
        <v>544.32853356769408</v>
      </c>
      <c r="BC106" s="21">
        <v>46.201999999999998</v>
      </c>
      <c r="BD106" s="21">
        <v>48.866666666666674</v>
      </c>
      <c r="BE106" s="21">
        <f t="shared" si="128"/>
        <v>1.908034308174873</v>
      </c>
      <c r="BF106" s="21">
        <f t="shared" si="129"/>
        <v>4.5976730317466821</v>
      </c>
      <c r="BG106" s="21">
        <v>85.883544703983688</v>
      </c>
      <c r="BH106" s="21">
        <v>18.196666666666669</v>
      </c>
      <c r="BI106" s="20">
        <v>23.16</v>
      </c>
      <c r="BJ106" s="20">
        <v>77.610906774658389</v>
      </c>
      <c r="BK106" s="20">
        <v>49.580721101476605</v>
      </c>
      <c r="BL106" s="25">
        <f t="shared" si="130"/>
        <v>150.35162787613498</v>
      </c>
      <c r="BM106" s="25">
        <f t="shared" si="131"/>
        <v>593.15075999999999</v>
      </c>
      <c r="BN106" s="25">
        <f t="shared" si="132"/>
        <v>1987.6929334057761</v>
      </c>
      <c r="BO106" s="25">
        <f t="shared" si="133"/>
        <v>1269.8118481299173</v>
      </c>
      <c r="BP106" s="25">
        <f t="shared" si="134"/>
        <v>3850.6555415356934</v>
      </c>
      <c r="BQ106" s="25">
        <v>90.509777429692164</v>
      </c>
      <c r="BR106" s="25">
        <v>1.3092681530071717</v>
      </c>
      <c r="BS106" s="26">
        <v>1.4465488593474985E-2</v>
      </c>
      <c r="BW106" s="20">
        <f t="shared" si="135"/>
        <v>2318.045909751846</v>
      </c>
      <c r="BX106" s="25">
        <v>24.433333333333337</v>
      </c>
      <c r="BY106" s="25">
        <v>5.1624996643844812</v>
      </c>
      <c r="BZ106" s="25">
        <f t="shared" si="136"/>
        <v>0.20157352951405572</v>
      </c>
      <c r="CA106" s="25">
        <f t="shared" si="137"/>
        <v>0.48571934822664031</v>
      </c>
      <c r="CB106" s="25">
        <v>26.83692811115586</v>
      </c>
      <c r="CC106" s="25">
        <f t="shared" si="138"/>
        <v>1.047867248883521</v>
      </c>
      <c r="CD106" s="25">
        <f t="shared" si="139"/>
        <v>2.5249813226108939</v>
      </c>
      <c r="CE106" s="25">
        <v>3.8931400187944694E-4</v>
      </c>
      <c r="CF106" s="25">
        <f t="shared" si="140"/>
        <v>1.5201046498748464E-5</v>
      </c>
      <c r="CG106" s="25">
        <f t="shared" si="141"/>
        <v>3.6629027707827628E-5</v>
      </c>
      <c r="CH106" s="25">
        <v>17.315532957443953</v>
      </c>
      <c r="CI106" s="25">
        <f t="shared" si="142"/>
        <v>0.67609749550755349</v>
      </c>
      <c r="CJ106" s="25">
        <f t="shared" si="143"/>
        <v>1.6291505915844664</v>
      </c>
      <c r="CK106" s="26"/>
      <c r="CL106" s="26">
        <v>0.16109067746583838</v>
      </c>
      <c r="CM106" s="26">
        <v>0.20804419975791646</v>
      </c>
      <c r="CN106" s="25">
        <v>785.4362779679991</v>
      </c>
      <c r="CO106" s="25">
        <f t="shared" si="144"/>
        <v>30.667926983249348</v>
      </c>
      <c r="CP106" s="25">
        <f t="shared" si="145"/>
        <v>73.898619236745418</v>
      </c>
      <c r="CQ106" s="26">
        <v>0.39801265401491137</v>
      </c>
      <c r="CR106" s="25">
        <f t="shared" si="146"/>
        <v>1.9255382739051301</v>
      </c>
    </row>
    <row r="107" spans="1:96" x14ac:dyDescent="0.2">
      <c r="A107" s="18" t="s">
        <v>206</v>
      </c>
      <c r="B107" s="18" t="s">
        <v>207</v>
      </c>
      <c r="C107" s="18" t="s">
        <v>293</v>
      </c>
      <c r="D107" s="18" t="s">
        <v>293</v>
      </c>
      <c r="E107" s="18" t="s">
        <v>353</v>
      </c>
      <c r="G107" s="18" t="str">
        <f t="shared" si="112"/>
        <v>MIC</v>
      </c>
      <c r="H107" s="18" t="s">
        <v>353</v>
      </c>
      <c r="I107" s="18" t="s">
        <v>353</v>
      </c>
      <c r="J107" s="18" t="s">
        <v>353</v>
      </c>
      <c r="K107" s="18" t="s">
        <v>353</v>
      </c>
      <c r="L107" s="18" t="s">
        <v>353</v>
      </c>
      <c r="N107" s="19"/>
      <c r="U107" s="18" t="b">
        <f>IF(AND(T107=FALSE,OR(C107="LIC",C107="LMIC",C107="UMIC")),TRUE,FALSE)</f>
        <v>1</v>
      </c>
      <c r="W107" s="18" t="s">
        <v>353</v>
      </c>
      <c r="X107" s="19" t="str">
        <f t="shared" si="119"/>
        <v/>
      </c>
      <c r="Y107" s="18" t="str">
        <f t="shared" si="120"/>
        <v/>
      </c>
      <c r="Z107" s="18" t="str">
        <f t="shared" si="121"/>
        <v/>
      </c>
      <c r="AA107" s="18" t="str">
        <f t="shared" si="122"/>
        <v/>
      </c>
      <c r="AB107" s="18" t="b">
        <f>IF(AND(S107="",OR(C107="LIC",C107="LMIC",C107="UMIC")),TRUE,FALSE)</f>
        <v>1</v>
      </c>
      <c r="AC107" s="18" t="b">
        <f t="shared" si="113"/>
        <v>1</v>
      </c>
      <c r="AD107" s="18" t="b">
        <f>IF(AND(AC107=TRUE,T107=FALSE),TRUE,FALSE)</f>
        <v>1</v>
      </c>
      <c r="AE107" s="18" t="b">
        <f>IF(AND(AC107=TRUE,S107=""),TRUE,FALSE)</f>
        <v>1</v>
      </c>
      <c r="AJ107" s="18" t="b">
        <f t="shared" si="147"/>
        <v>1</v>
      </c>
      <c r="AK107" s="18" t="s">
        <v>353</v>
      </c>
      <c r="AL107" s="20">
        <v>6.8970000000000002</v>
      </c>
      <c r="AM107" s="21">
        <v>7.8449038085937497</v>
      </c>
      <c r="AN107" s="21">
        <v>3920</v>
      </c>
      <c r="AO107" s="22">
        <v>1.899999976158142E-2</v>
      </c>
      <c r="AP107" s="23">
        <v>5.0000000000000001E-3</v>
      </c>
      <c r="AQ107" s="21">
        <v>0.13104299835562705</v>
      </c>
      <c r="AR107" s="21">
        <v>3.4485000000000002E-2</v>
      </c>
      <c r="AS107" s="24">
        <v>3.9224517822265631E-2</v>
      </c>
      <c r="AT107" s="22">
        <v>0.182</v>
      </c>
      <c r="AU107" s="21">
        <v>713.43999999999994</v>
      </c>
      <c r="AV107" s="21">
        <f t="shared" si="123"/>
        <v>37549.474155394331</v>
      </c>
      <c r="AW107" s="22">
        <v>0.23882651276340378</v>
      </c>
      <c r="AX107" s="21">
        <v>936.19993003254285</v>
      </c>
      <c r="AY107" s="21">
        <f t="shared" si="124"/>
        <v>49273.681146331786</v>
      </c>
      <c r="AZ107" s="21">
        <f t="shared" si="125"/>
        <v>4920.5956799999994</v>
      </c>
      <c r="BA107" s="21">
        <f t="shared" si="126"/>
        <v>6456.970917434448</v>
      </c>
      <c r="BB107" s="21">
        <f t="shared" si="127"/>
        <v>1536.3752374344479</v>
      </c>
      <c r="BC107" s="21">
        <v>117.32366666666667</v>
      </c>
      <c r="BD107" s="21">
        <v>122.19333333333333</v>
      </c>
      <c r="BE107" s="21">
        <f t="shared" si="128"/>
        <v>17.71688173602049</v>
      </c>
      <c r="BF107" s="21">
        <f t="shared" si="129"/>
        <v>932.46747149147689</v>
      </c>
      <c r="BG107" s="21">
        <v>1092.3221366590651</v>
      </c>
      <c r="BH107" s="21">
        <v>2.58</v>
      </c>
      <c r="BI107" s="20">
        <v>156.80000000000001</v>
      </c>
      <c r="BJ107" s="20">
        <v>110.52692909960852</v>
      </c>
      <c r="BK107" s="20">
        <v>39.877218527021434</v>
      </c>
      <c r="BL107" s="25">
        <f t="shared" si="130"/>
        <v>307.20414762663</v>
      </c>
      <c r="BM107" s="25">
        <f t="shared" si="131"/>
        <v>1081.4496000000001</v>
      </c>
      <c r="BN107" s="25">
        <f t="shared" si="132"/>
        <v>762.30422999999996</v>
      </c>
      <c r="BO107" s="25">
        <f t="shared" si="133"/>
        <v>275.03317618086686</v>
      </c>
      <c r="BP107" s="25">
        <f t="shared" si="134"/>
        <v>2118.7870061808671</v>
      </c>
      <c r="BQ107" s="25">
        <v>-160.89581738964142</v>
      </c>
      <c r="BR107" s="25">
        <v>9.0454787105504799</v>
      </c>
      <c r="BS107" s="26">
        <v>-5.6219477033669828E-2</v>
      </c>
      <c r="BU107" s="25">
        <v>840349</v>
      </c>
      <c r="BV107" s="25">
        <v>44.228895291841603</v>
      </c>
      <c r="BW107" s="20">
        <f t="shared" si="135"/>
        <v>0</v>
      </c>
      <c r="BX107" s="25">
        <v>0</v>
      </c>
      <c r="BY107" s="25">
        <v>16.583148409182439</v>
      </c>
      <c r="BZ107" s="25">
        <f t="shared" si="136"/>
        <v>2.4044002333162879</v>
      </c>
      <c r="CA107" s="25">
        <f t="shared" si="137"/>
        <v>126.54738228881764</v>
      </c>
      <c r="CB107" s="25">
        <v>11.055390320848435</v>
      </c>
      <c r="CC107" s="25">
        <f t="shared" si="138"/>
        <v>1.6029274062416172</v>
      </c>
      <c r="CD107" s="25">
        <f t="shared" si="139"/>
        <v>84.3646013871424</v>
      </c>
      <c r="CE107" s="25">
        <v>1.4689354275741708</v>
      </c>
      <c r="CF107" s="25">
        <f t="shared" si="140"/>
        <v>0.21298179318169796</v>
      </c>
      <c r="CG107" s="25">
        <f t="shared" si="141"/>
        <v>11.209568202856174</v>
      </c>
      <c r="CH107" s="25">
        <v>11.918322929252247</v>
      </c>
      <c r="CI107" s="25">
        <f t="shared" si="142"/>
        <v>1.7280445018489554</v>
      </c>
      <c r="CJ107" s="25">
        <f t="shared" si="143"/>
        <v>90.949711764897714</v>
      </c>
      <c r="CK107" s="26">
        <v>0.56999999999999995</v>
      </c>
      <c r="CL107" s="26">
        <v>9.7692909960852545E-2</v>
      </c>
      <c r="CM107" s="26">
        <v>0.29007133536320134</v>
      </c>
      <c r="CN107" s="25">
        <v>25.660599999999999</v>
      </c>
      <c r="CO107" s="25">
        <f t="shared" si="144"/>
        <v>3.7205451645643031</v>
      </c>
      <c r="CP107" s="25">
        <f t="shared" si="145"/>
        <v>195.81816901321017</v>
      </c>
      <c r="CQ107" s="26">
        <v>1.5237423343163683</v>
      </c>
      <c r="CR107" s="25">
        <f t="shared" si="146"/>
        <v>5.7353721414068612</v>
      </c>
    </row>
    <row r="108" spans="1:96" x14ac:dyDescent="0.2">
      <c r="A108" s="27" t="s">
        <v>305</v>
      </c>
      <c r="B108" s="18" t="s">
        <v>282</v>
      </c>
      <c r="C108" s="18" t="s">
        <v>294</v>
      </c>
      <c r="D108" s="18" t="s">
        <v>344</v>
      </c>
      <c r="E108" s="18" t="s">
        <v>321</v>
      </c>
      <c r="G108" s="18" t="str">
        <f t="shared" si="112"/>
        <v>MIC</v>
      </c>
      <c r="H108" s="28" t="s">
        <v>353</v>
      </c>
      <c r="I108" s="18" t="b">
        <v>1</v>
      </c>
      <c r="J108" s="28" t="s">
        <v>353</v>
      </c>
      <c r="K108" s="28" t="s">
        <v>353</v>
      </c>
      <c r="L108" s="28" t="s">
        <v>353</v>
      </c>
      <c r="M108" s="18" t="b">
        <v>1</v>
      </c>
      <c r="N108" s="19"/>
      <c r="O108" s="18" t="b">
        <v>1</v>
      </c>
      <c r="P108" s="18" t="b">
        <v>1</v>
      </c>
      <c r="U108" s="18" t="b">
        <f>IF(AND(T108=FALSE,OR(C108="LIC",C108="LMIC",C108="UMIC")),TRUE,FALSE)</f>
        <v>1</v>
      </c>
      <c r="W108" s="18" t="s">
        <v>353</v>
      </c>
      <c r="X108" s="19" t="str">
        <f t="shared" si="119"/>
        <v/>
      </c>
      <c r="Y108" s="18" t="str">
        <f t="shared" si="120"/>
        <v/>
      </c>
      <c r="Z108" s="18" t="str">
        <f t="shared" si="121"/>
        <v/>
      </c>
      <c r="AA108" s="18" t="str">
        <f t="shared" si="122"/>
        <v/>
      </c>
      <c r="AB108" s="18" t="b">
        <f>IF(AND(S108="",OR(C108="LIC",C108="LMIC",C108="UMIC")),TRUE,FALSE)</f>
        <v>1</v>
      </c>
      <c r="AC108" s="18" t="b">
        <f t="shared" si="113"/>
        <v>1</v>
      </c>
      <c r="AD108" s="18" t="b">
        <f>IF(AND(AC108=TRUE,T108=FALSE),TRUE,FALSE)</f>
        <v>1</v>
      </c>
      <c r="AE108" s="18" t="b">
        <f>IF(AND(AC108=TRUE,S108=""),TRUE,FALSE)</f>
        <v>1</v>
      </c>
      <c r="AJ108" s="18" t="b">
        <f t="shared" si="147"/>
        <v>1</v>
      </c>
      <c r="AK108" s="18" t="s">
        <v>353</v>
      </c>
      <c r="AL108" s="20">
        <v>5.0529999999999999</v>
      </c>
      <c r="AM108" s="21">
        <v>6.7390732421874997</v>
      </c>
      <c r="AN108" s="21">
        <v>3180</v>
      </c>
      <c r="AO108" s="22">
        <v>2.0000000298023221E-3</v>
      </c>
      <c r="AP108" s="23">
        <v>0</v>
      </c>
      <c r="AQ108" s="21">
        <v>1.0106000150591134E-2</v>
      </c>
      <c r="AR108" s="21">
        <v>0</v>
      </c>
      <c r="AS108" s="24">
        <v>0</v>
      </c>
      <c r="AT108" s="22">
        <v>0.21099999999999999</v>
      </c>
      <c r="AU108" s="21">
        <v>670.98</v>
      </c>
      <c r="AV108" s="21">
        <f t="shared" si="123"/>
        <v>335489.99500080955</v>
      </c>
      <c r="AW108" s="22">
        <v>0.25656061046834167</v>
      </c>
      <c r="AX108" s="21">
        <v>815.86274128932655</v>
      </c>
      <c r="AY108" s="21">
        <f t="shared" si="124"/>
        <v>407931.36456601229</v>
      </c>
      <c r="AZ108" s="21">
        <f t="shared" si="125"/>
        <v>3390.4619400000001</v>
      </c>
      <c r="BA108" s="21">
        <f t="shared" si="126"/>
        <v>4122.5544317349668</v>
      </c>
      <c r="BB108" s="21">
        <f t="shared" si="127"/>
        <v>732.09249173496698</v>
      </c>
      <c r="BC108" s="21">
        <v>1464.9476666666667</v>
      </c>
      <c r="BD108" s="21">
        <v>1472.4066666666668</v>
      </c>
      <c r="BE108" s="21">
        <f t="shared" si="128"/>
        <v>291.39257206939772</v>
      </c>
      <c r="BF108" s="21">
        <f t="shared" si="129"/>
        <v>145696.28386365506</v>
      </c>
      <c r="BG108" s="21">
        <v>3043.0754648134052</v>
      </c>
      <c r="BH108" s="21">
        <v>553.35</v>
      </c>
      <c r="BI108" s="20">
        <v>127.2</v>
      </c>
      <c r="BJ108" s="20">
        <v>111.38314268751238</v>
      </c>
      <c r="BK108" s="20">
        <v>0</v>
      </c>
      <c r="BL108" s="25">
        <f t="shared" si="130"/>
        <v>238.58314268751238</v>
      </c>
      <c r="BM108" s="25">
        <f t="shared" si="131"/>
        <v>642.74160000000006</v>
      </c>
      <c r="BN108" s="25">
        <f t="shared" si="132"/>
        <v>562.81902000000002</v>
      </c>
      <c r="BO108" s="25">
        <f t="shared" si="133"/>
        <v>0</v>
      </c>
      <c r="BP108" s="25">
        <f t="shared" si="134"/>
        <v>1205.5606200000002</v>
      </c>
      <c r="BQ108" s="25">
        <v>-169.3482279571509</v>
      </c>
      <c r="BR108" s="25">
        <v>200.45088726169271</v>
      </c>
      <c r="BS108" s="26">
        <v>-1.1836609669893419</v>
      </c>
      <c r="BT108" s="25">
        <v>107.10000000000001</v>
      </c>
      <c r="BU108" s="25">
        <v>3263316</v>
      </c>
      <c r="BW108" s="20">
        <f t="shared" si="135"/>
        <v>0</v>
      </c>
      <c r="BX108" s="25">
        <v>0</v>
      </c>
      <c r="BY108" s="25">
        <v>347.14777218418584</v>
      </c>
      <c r="BZ108" s="25">
        <f t="shared" si="136"/>
        <v>68.701320440171358</v>
      </c>
      <c r="CA108" s="25">
        <f t="shared" si="137"/>
        <v>34350.659708220963</v>
      </c>
      <c r="CB108" s="25">
        <v>106.49831957309706</v>
      </c>
      <c r="CC108" s="25">
        <f t="shared" si="138"/>
        <v>21.076255605204249</v>
      </c>
      <c r="CD108" s="25">
        <f t="shared" si="139"/>
        <v>10538.127645571787</v>
      </c>
      <c r="CE108" s="25">
        <v>105.69295777956773</v>
      </c>
      <c r="CF108" s="25">
        <f t="shared" si="140"/>
        <v>20.916872705238024</v>
      </c>
      <c r="CG108" s="25">
        <f t="shared" si="141"/>
        <v>10458.436196776171</v>
      </c>
      <c r="CH108" s="25">
        <v>395.19875083903884</v>
      </c>
      <c r="CI108" s="25">
        <f t="shared" si="142"/>
        <v>78.210716572143056</v>
      </c>
      <c r="CJ108" s="25">
        <f t="shared" si="143"/>
        <v>39105.357703356298</v>
      </c>
      <c r="CK108" s="26">
        <v>0.7</v>
      </c>
      <c r="CL108" s="26">
        <v>0.1383142687512369</v>
      </c>
      <c r="CM108" s="26">
        <v>0.37033326736592126</v>
      </c>
      <c r="CN108" s="25">
        <v>309.2054</v>
      </c>
      <c r="CO108" s="25">
        <f t="shared" si="144"/>
        <v>61.192440134573523</v>
      </c>
      <c r="CP108" s="25">
        <f t="shared" si="145"/>
        <v>30596.219611367567</v>
      </c>
      <c r="CQ108" s="26">
        <v>1.7098080193325185</v>
      </c>
      <c r="CR108" s="25">
        <f t="shared" si="146"/>
        <v>167.98829261751865</v>
      </c>
    </row>
    <row r="109" spans="1:96" x14ac:dyDescent="0.2">
      <c r="A109" s="18" t="s">
        <v>289</v>
      </c>
      <c r="B109" s="18" t="s">
        <v>311</v>
      </c>
      <c r="C109" s="18" t="s">
        <v>293</v>
      </c>
      <c r="D109" s="18" t="s">
        <v>293</v>
      </c>
      <c r="E109" s="18" t="s">
        <v>353</v>
      </c>
      <c r="G109" s="18" t="str">
        <f t="shared" si="112"/>
        <v>MIC</v>
      </c>
      <c r="H109" s="18" t="s">
        <v>353</v>
      </c>
      <c r="I109" s="18" t="s">
        <v>353</v>
      </c>
      <c r="J109" s="18" t="s">
        <v>353</v>
      </c>
      <c r="K109" s="18" t="s">
        <v>353</v>
      </c>
      <c r="L109" s="18" t="s">
        <v>353</v>
      </c>
      <c r="N109" s="19"/>
      <c r="U109" s="18" t="b">
        <f>IF(AND(T109=FALSE,OR(C109="LIC",C109="LMIC",C109="UMIC")),TRUE,FALSE)</f>
        <v>1</v>
      </c>
      <c r="W109" s="18" t="s">
        <v>353</v>
      </c>
      <c r="X109" s="19" t="str">
        <f t="shared" si="119"/>
        <v/>
      </c>
      <c r="Y109" s="18" t="str">
        <f t="shared" si="120"/>
        <v/>
      </c>
      <c r="Z109" s="18" t="str">
        <f t="shared" si="121"/>
        <v/>
      </c>
      <c r="AA109" s="18" t="str">
        <f t="shared" si="122"/>
        <v/>
      </c>
      <c r="AB109" s="18" t="b">
        <f>IF(AND(S109="",OR(C109="LIC",C109="LMIC",C109="UMIC")),TRUE,FALSE)</f>
        <v>1</v>
      </c>
      <c r="AJ109" s="18" t="b">
        <f t="shared" si="147"/>
        <v>1</v>
      </c>
      <c r="AK109" s="18" t="b">
        <v>1</v>
      </c>
      <c r="AL109" s="20">
        <v>19.581</v>
      </c>
      <c r="AM109" s="21">
        <v>18.464236328125001</v>
      </c>
      <c r="AN109" s="21">
        <v>9970</v>
      </c>
      <c r="AO109" s="22">
        <v>1.0000000149011611E-3</v>
      </c>
      <c r="AP109" s="23">
        <v>0</v>
      </c>
      <c r="AQ109" s="21">
        <v>1.9581000291779633E-2</v>
      </c>
      <c r="AR109" s="21">
        <v>0</v>
      </c>
      <c r="AS109" s="24">
        <v>0</v>
      </c>
      <c r="AT109" s="22">
        <v>0.34989999999999999</v>
      </c>
      <c r="AU109" s="21">
        <v>3488.5029999999997</v>
      </c>
      <c r="AV109" s="21">
        <f t="shared" si="123"/>
        <v>3488502.9480172554</v>
      </c>
      <c r="AW109" s="22">
        <v>0.41040276328544706</v>
      </c>
      <c r="AX109" s="21">
        <v>4091.7155499559071</v>
      </c>
      <c r="AY109" s="21">
        <f t="shared" si="124"/>
        <v>4091715.4889845955</v>
      </c>
      <c r="AZ109" s="21">
        <f t="shared" si="125"/>
        <v>68308.377242999995</v>
      </c>
      <c r="BA109" s="21">
        <f t="shared" si="126"/>
        <v>80119.882183686612</v>
      </c>
      <c r="BB109" s="21">
        <f t="shared" si="127"/>
        <v>11811.50494068662</v>
      </c>
      <c r="BC109" s="21">
        <v>0</v>
      </c>
      <c r="BD109" s="21">
        <v>0</v>
      </c>
      <c r="BE109" s="21">
        <f t="shared" si="128"/>
        <v>0</v>
      </c>
      <c r="BF109" s="21">
        <f t="shared" si="129"/>
        <v>0</v>
      </c>
      <c r="BH109" s="21">
        <v>0</v>
      </c>
      <c r="BI109" s="20">
        <v>398.8</v>
      </c>
      <c r="BJ109" s="20">
        <v>312.49601654665236</v>
      </c>
      <c r="BK109" s="20">
        <v>0</v>
      </c>
      <c r="BL109" s="25">
        <f t="shared" si="130"/>
        <v>711.29601654665237</v>
      </c>
      <c r="BM109" s="25">
        <f t="shared" si="131"/>
        <v>7808.9027999999998</v>
      </c>
      <c r="BN109" s="25">
        <f t="shared" si="132"/>
        <v>6118.9844999999996</v>
      </c>
      <c r="BO109" s="25">
        <f t="shared" si="133"/>
        <v>0</v>
      </c>
      <c r="BP109" s="25">
        <f t="shared" si="134"/>
        <v>13927.887299999999</v>
      </c>
      <c r="BQ109" s="25">
        <v>-1334.5617584313013</v>
      </c>
      <c r="BR109" s="25">
        <v>0</v>
      </c>
      <c r="BS109" s="26">
        <v>0</v>
      </c>
      <c r="BT109" s="25">
        <v>113.17965688260001</v>
      </c>
      <c r="BU109" s="25">
        <v>15756828</v>
      </c>
      <c r="BW109" s="20">
        <f t="shared" si="135"/>
        <v>0</v>
      </c>
      <c r="BX109" s="25">
        <v>0</v>
      </c>
      <c r="BY109" s="25">
        <v>0</v>
      </c>
      <c r="BZ109" s="25">
        <f t="shared" si="136"/>
        <v>0</v>
      </c>
      <c r="CA109" s="25">
        <f t="shared" si="137"/>
        <v>0</v>
      </c>
      <c r="CB109" s="25">
        <v>0</v>
      </c>
      <c r="CC109" s="25">
        <f t="shared" si="138"/>
        <v>0</v>
      </c>
      <c r="CD109" s="25">
        <f t="shared" si="139"/>
        <v>0</v>
      </c>
      <c r="CE109" s="25">
        <v>0</v>
      </c>
      <c r="CF109" s="25">
        <f t="shared" si="140"/>
        <v>0</v>
      </c>
      <c r="CG109" s="25">
        <f t="shared" si="141"/>
        <v>0</v>
      </c>
      <c r="CH109" s="25">
        <v>0</v>
      </c>
      <c r="CI109" s="25">
        <f t="shared" si="142"/>
        <v>0</v>
      </c>
      <c r="CJ109" s="25">
        <f t="shared" si="143"/>
        <v>0</v>
      </c>
      <c r="CK109" s="26">
        <v>0.19</v>
      </c>
      <c r="CL109" s="26">
        <v>4.9601654665236708E-2</v>
      </c>
      <c r="CM109" s="26">
        <v>0.15649461212399776</v>
      </c>
      <c r="CN109" s="25">
        <v>0</v>
      </c>
      <c r="CO109" s="25">
        <f t="shared" si="144"/>
        <v>0</v>
      </c>
      <c r="CP109" s="25">
        <f t="shared" si="145"/>
        <v>0</v>
      </c>
      <c r="CQ109" s="26">
        <v>2.876239606838527</v>
      </c>
      <c r="CR109" s="25">
        <f t="shared" si="146"/>
        <v>0</v>
      </c>
    </row>
    <row r="110" spans="1:96" x14ac:dyDescent="0.2">
      <c r="A110" s="18" t="s">
        <v>312</v>
      </c>
      <c r="B110" s="18" t="s">
        <v>290</v>
      </c>
      <c r="C110" s="18" t="s">
        <v>293</v>
      </c>
      <c r="D110" s="18" t="s">
        <v>293</v>
      </c>
      <c r="E110" s="18" t="s">
        <v>353</v>
      </c>
      <c r="G110" s="18" t="str">
        <f t="shared" si="112"/>
        <v>MIC</v>
      </c>
      <c r="H110" s="18" t="s">
        <v>353</v>
      </c>
      <c r="I110" s="18" t="s">
        <v>353</v>
      </c>
      <c r="J110" s="18" t="s">
        <v>353</v>
      </c>
      <c r="K110" s="18" t="s">
        <v>353</v>
      </c>
      <c r="L110" s="18" t="s">
        <v>353</v>
      </c>
      <c r="N110" s="19"/>
      <c r="U110" s="18" t="b">
        <f>IF(AND(T110=FALSE,OR(C110="LIC",C110="LMIC",C110="UMIC")),TRUE,FALSE)</f>
        <v>1</v>
      </c>
      <c r="W110" s="18" t="s">
        <v>353</v>
      </c>
      <c r="X110" s="19" t="str">
        <f t="shared" si="119"/>
        <v/>
      </c>
      <c r="Y110" s="18" t="str">
        <f t="shared" si="120"/>
        <v/>
      </c>
      <c r="Z110" s="18" t="str">
        <f t="shared" si="121"/>
        <v/>
      </c>
      <c r="AA110" s="18" t="str">
        <f t="shared" si="122"/>
        <v/>
      </c>
      <c r="AB110" s="18" t="b">
        <f>IF(AND(S110="",OR(C110="LIC",C110="LMIC",C110="UMIC")),TRUE,FALSE)</f>
        <v>1</v>
      </c>
      <c r="AJ110" s="18" t="b">
        <f t="shared" si="147"/>
        <v>1</v>
      </c>
      <c r="AK110" s="18" t="s">
        <v>353</v>
      </c>
      <c r="AL110" s="20">
        <v>143.965</v>
      </c>
      <c r="AM110" s="21">
        <v>140.54342187500001</v>
      </c>
      <c r="AN110" s="21">
        <v>9231.7202867861706</v>
      </c>
      <c r="AO110" s="22">
        <v>0</v>
      </c>
      <c r="AP110" s="23">
        <v>0</v>
      </c>
      <c r="AQ110" s="21">
        <v>0</v>
      </c>
      <c r="AR110" s="21">
        <v>0</v>
      </c>
      <c r="AS110" s="24">
        <v>0</v>
      </c>
      <c r="AT110" s="22">
        <v>0.3553</v>
      </c>
      <c r="AU110" s="21">
        <v>3280.0302178951265</v>
      </c>
      <c r="AV110" s="21" t="e">
        <f t="shared" si="123"/>
        <v>#DIV/0!</v>
      </c>
      <c r="AW110" s="22">
        <v>0.41839388805141908</v>
      </c>
      <c r="AX110" s="21">
        <v>3862.4953441916277</v>
      </c>
      <c r="AY110" s="21" t="e">
        <f t="shared" si="124"/>
        <v>#DIV/0!</v>
      </c>
      <c r="AZ110" s="21">
        <f t="shared" si="125"/>
        <v>472209.55031927192</v>
      </c>
      <c r="BA110" s="21">
        <f t="shared" si="126"/>
        <v>556064.1422265477</v>
      </c>
      <c r="BB110" s="21">
        <f t="shared" si="127"/>
        <v>83854.591907275782</v>
      </c>
      <c r="BC110" s="21">
        <v>0</v>
      </c>
      <c r="BD110" s="21">
        <v>0</v>
      </c>
      <c r="BE110" s="21">
        <f t="shared" si="128"/>
        <v>0</v>
      </c>
      <c r="BF110" s="21" t="e">
        <f t="shared" si="129"/>
        <v>#DIV/0!</v>
      </c>
      <c r="BH110" s="21">
        <v>0</v>
      </c>
      <c r="BI110" s="20">
        <v>369.26881147144684</v>
      </c>
      <c r="BJ110" s="20">
        <v>312.64982495745494</v>
      </c>
      <c r="BK110" s="20">
        <v>0</v>
      </c>
      <c r="BL110" s="25">
        <f t="shared" si="130"/>
        <v>681.91863642890178</v>
      </c>
      <c r="BM110" s="25">
        <f t="shared" si="131"/>
        <v>53161.784443486846</v>
      </c>
      <c r="BN110" s="25">
        <f t="shared" si="132"/>
        <v>45010.63205</v>
      </c>
      <c r="BO110" s="25">
        <f t="shared" si="133"/>
        <v>0</v>
      </c>
      <c r="BP110" s="25">
        <f t="shared" si="134"/>
        <v>98172.416493486846</v>
      </c>
      <c r="BQ110" s="25">
        <v>-1249.3290356669122</v>
      </c>
      <c r="BR110" s="25">
        <v>0</v>
      </c>
      <c r="BS110" s="26">
        <v>0</v>
      </c>
      <c r="BT110" s="25">
        <v>270.87789948134997</v>
      </c>
      <c r="BU110" s="25">
        <v>20957900</v>
      </c>
      <c r="BW110" s="20">
        <f t="shared" si="135"/>
        <v>0</v>
      </c>
      <c r="BX110" s="25">
        <v>0</v>
      </c>
      <c r="BY110" s="25">
        <v>0</v>
      </c>
      <c r="BZ110" s="25">
        <f t="shared" si="136"/>
        <v>0</v>
      </c>
      <c r="CA110" s="25" t="e">
        <f t="shared" si="137"/>
        <v>#DIV/0!</v>
      </c>
      <c r="CB110" s="25">
        <v>0</v>
      </c>
      <c r="CC110" s="25">
        <f t="shared" si="138"/>
        <v>0</v>
      </c>
      <c r="CD110" s="25" t="e">
        <f t="shared" si="139"/>
        <v>#DIV/0!</v>
      </c>
      <c r="CE110" s="25">
        <v>0</v>
      </c>
      <c r="CF110" s="25">
        <f t="shared" si="140"/>
        <v>0</v>
      </c>
      <c r="CG110" s="25" t="e">
        <f t="shared" si="141"/>
        <v>#DIV/0!</v>
      </c>
      <c r="CH110" s="25">
        <v>0</v>
      </c>
      <c r="CI110" s="25">
        <f t="shared" si="142"/>
        <v>0</v>
      </c>
      <c r="CJ110" s="25" t="e">
        <f t="shared" si="143"/>
        <v>#DIV/0!</v>
      </c>
      <c r="CK110" s="26">
        <v>0.35</v>
      </c>
      <c r="CL110" s="26">
        <v>6.4982495745493696E-2</v>
      </c>
      <c r="CM110" s="26">
        <v>0.168236363004897</v>
      </c>
      <c r="CN110" s="25">
        <v>0</v>
      </c>
      <c r="CO110" s="25">
        <f t="shared" si="144"/>
        <v>0</v>
      </c>
      <c r="CP110" s="25" t="e">
        <f t="shared" si="145"/>
        <v>#DIV/0!</v>
      </c>
      <c r="CQ110" s="26">
        <v>2.8320793257821011</v>
      </c>
      <c r="CR110" s="25">
        <f t="shared" si="146"/>
        <v>0</v>
      </c>
    </row>
    <row r="111" spans="1:96" x14ac:dyDescent="0.2">
      <c r="A111" s="18" t="s">
        <v>212</v>
      </c>
      <c r="B111" s="18" t="s">
        <v>213</v>
      </c>
      <c r="C111" s="18" t="s">
        <v>295</v>
      </c>
      <c r="D111" s="18" t="s">
        <v>316</v>
      </c>
      <c r="E111" s="18" t="s">
        <v>317</v>
      </c>
      <c r="F111" s="18" t="b">
        <f>IF(AND(C111="LIC",H111=TRUE),TRUE,FALSE)</f>
        <v>1</v>
      </c>
      <c r="G111" s="18" t="str">
        <f t="shared" si="112"/>
        <v/>
      </c>
      <c r="H111" s="18" t="b">
        <v>1</v>
      </c>
      <c r="I111" s="18" t="s">
        <v>353</v>
      </c>
      <c r="J111" s="18" t="s">
        <v>353</v>
      </c>
      <c r="K111" s="18" t="s">
        <v>353</v>
      </c>
      <c r="L111" s="18" t="s">
        <v>353</v>
      </c>
      <c r="M111" s="18" t="b">
        <v>1</v>
      </c>
      <c r="N111" s="19"/>
      <c r="Q111" s="18" t="b">
        <v>1</v>
      </c>
      <c r="R111" s="18" t="b">
        <v>1</v>
      </c>
      <c r="S111" s="18" t="b">
        <v>1</v>
      </c>
      <c r="T111" s="18" t="b">
        <v>1</v>
      </c>
      <c r="W111" s="18" t="b">
        <v>1</v>
      </c>
      <c r="X111" s="19" t="b">
        <f t="shared" si="119"/>
        <v>1</v>
      </c>
      <c r="Y111" s="18" t="str">
        <f t="shared" si="120"/>
        <v/>
      </c>
      <c r="Z111" s="18" t="b">
        <f t="shared" si="121"/>
        <v>1</v>
      </c>
      <c r="AA111" s="18" t="str">
        <f t="shared" si="122"/>
        <v/>
      </c>
      <c r="AC111" s="18" t="b">
        <f t="shared" ref="AC111:AC152" si="148">IF(BD111&gt;0,TRUE,FALSE)</f>
        <v>1</v>
      </c>
      <c r="AF111" s="18" t="b">
        <f>IF(AND(W111=TRUE,T111=TRUE),TRUE,FALSE)</f>
        <v>1</v>
      </c>
      <c r="AG111" s="18" t="b">
        <f>IF(AND(W111=TRUE,S111=TRUE),TRUE,FALSE)</f>
        <v>1</v>
      </c>
      <c r="AK111" s="18" t="b">
        <v>1</v>
      </c>
      <c r="AL111" s="20">
        <v>12.500999999999999</v>
      </c>
      <c r="AM111" s="21">
        <v>16.024251953124999</v>
      </c>
      <c r="AN111" s="21">
        <v>720</v>
      </c>
      <c r="AO111" s="22">
        <v>0.59400001525878909</v>
      </c>
      <c r="AP111" s="23">
        <v>0.30600000381469727</v>
      </c>
      <c r="AQ111" s="21">
        <v>7.4255941907501217</v>
      </c>
      <c r="AR111" s="21">
        <v>3.8253060476875302</v>
      </c>
      <c r="AS111" s="24">
        <v>4.9034213867187502</v>
      </c>
      <c r="AT111" s="22">
        <v>0.16619999999999999</v>
      </c>
      <c r="AU111" s="21">
        <v>119.66399999999999</v>
      </c>
      <c r="AV111" s="21">
        <f t="shared" si="123"/>
        <v>201.4545402795415</v>
      </c>
      <c r="AW111" s="22">
        <v>0.19594678586399672</v>
      </c>
      <c r="AX111" s="21">
        <v>141.08168582207765</v>
      </c>
      <c r="AY111" s="21">
        <f t="shared" si="124"/>
        <v>237.51124949148752</v>
      </c>
      <c r="AZ111" s="21">
        <f t="shared" si="125"/>
        <v>1495.9196639999998</v>
      </c>
      <c r="BA111" s="21">
        <f t="shared" si="126"/>
        <v>1763.6621544617924</v>
      </c>
      <c r="BB111" s="21">
        <f t="shared" si="127"/>
        <v>267.74249046179267</v>
      </c>
      <c r="BC111" s="21">
        <v>1008.9983333333333</v>
      </c>
      <c r="BD111" s="21">
        <v>956.49333333333334</v>
      </c>
      <c r="BE111" s="21">
        <f t="shared" si="128"/>
        <v>76.513345599018749</v>
      </c>
      <c r="BF111" s="21">
        <f t="shared" si="129"/>
        <v>128.81034281738872</v>
      </c>
      <c r="BG111" s="21">
        <v>67.040289790126252</v>
      </c>
      <c r="BH111" s="21">
        <v>27.72</v>
      </c>
      <c r="BI111" s="20">
        <v>54.200143988480924</v>
      </c>
      <c r="BJ111" s="20">
        <v>77.387523398128153</v>
      </c>
      <c r="BK111" s="20">
        <v>63.29011303289947</v>
      </c>
      <c r="BL111" s="25">
        <f t="shared" si="130"/>
        <v>194.87778041950855</v>
      </c>
      <c r="BM111" s="25">
        <f t="shared" si="131"/>
        <v>677.55600000000004</v>
      </c>
      <c r="BN111" s="25">
        <f t="shared" si="132"/>
        <v>967.42142999999999</v>
      </c>
      <c r="BO111" s="25">
        <f t="shared" si="133"/>
        <v>791.18970302427624</v>
      </c>
      <c r="BP111" s="25">
        <f t="shared" si="134"/>
        <v>2436.1671330242762</v>
      </c>
      <c r="BQ111" s="25">
        <v>124.33693750846973</v>
      </c>
      <c r="BR111" s="25">
        <v>39.365384102605127</v>
      </c>
      <c r="BS111" s="26">
        <v>0.31660249071136715</v>
      </c>
      <c r="BT111" s="25">
        <v>11.402032083750001</v>
      </c>
      <c r="BU111" s="25">
        <v>1443645</v>
      </c>
      <c r="BV111" s="25">
        <v>2.4303787254467402</v>
      </c>
      <c r="BW111" s="20">
        <f t="shared" si="135"/>
        <v>1554.33605579338</v>
      </c>
      <c r="BX111" s="25">
        <v>478.24666666666667</v>
      </c>
      <c r="BY111" s="25">
        <v>78.344574103906567</v>
      </c>
      <c r="BZ111" s="25">
        <f t="shared" si="136"/>
        <v>6.267064563147474</v>
      </c>
      <c r="CA111" s="25">
        <f t="shared" si="137"/>
        <v>10.550613471646276</v>
      </c>
      <c r="CB111" s="25">
        <v>256.31084407302995</v>
      </c>
      <c r="CC111" s="25">
        <f t="shared" si="138"/>
        <v>20.503227267660986</v>
      </c>
      <c r="CD111" s="25">
        <f t="shared" si="139"/>
        <v>34.517216735639821</v>
      </c>
      <c r="CE111" s="25">
        <v>9.8578490401396159</v>
      </c>
      <c r="CF111" s="25">
        <f t="shared" si="140"/>
        <v>0.78856483802412736</v>
      </c>
      <c r="CG111" s="25">
        <f t="shared" si="141"/>
        <v>1.3275501982614797</v>
      </c>
      <c r="CH111" s="25">
        <v>128.12282554705331</v>
      </c>
      <c r="CI111" s="25">
        <f t="shared" si="142"/>
        <v>10.249006123274404</v>
      </c>
      <c r="CJ111" s="25">
        <f t="shared" si="143"/>
        <v>17.254218619521751</v>
      </c>
      <c r="CK111" s="26">
        <v>0.53</v>
      </c>
      <c r="CL111" s="26">
        <v>0.13875233981281498</v>
      </c>
      <c r="CM111" s="26">
        <v>0.37956387489000881</v>
      </c>
      <c r="CN111" s="25">
        <v>956.49333333333334</v>
      </c>
      <c r="CO111" s="25">
        <f t="shared" si="144"/>
        <v>76.513345599018749</v>
      </c>
      <c r="CP111" s="25">
        <f t="shared" si="145"/>
        <v>128.81034281738872</v>
      </c>
      <c r="CQ111" s="26">
        <v>0.36197478624390783</v>
      </c>
      <c r="CR111" s="25">
        <f t="shared" si="146"/>
        <v>37.019297954082866</v>
      </c>
    </row>
    <row r="112" spans="1:96" x14ac:dyDescent="0.2">
      <c r="A112" s="18" t="s">
        <v>239</v>
      </c>
      <c r="B112" s="18" t="s">
        <v>240</v>
      </c>
      <c r="C112" s="18" t="s">
        <v>294</v>
      </c>
      <c r="D112" s="18" t="s">
        <v>343</v>
      </c>
      <c r="E112" s="18" t="s">
        <v>320</v>
      </c>
      <c r="G112" s="18" t="str">
        <f t="shared" si="112"/>
        <v>MIC</v>
      </c>
      <c r="H112" s="18" t="b">
        <v>1</v>
      </c>
      <c r="I112" s="18" t="b">
        <v>1</v>
      </c>
      <c r="J112" s="18" t="s">
        <v>353</v>
      </c>
      <c r="K112" s="18" t="s">
        <v>353</v>
      </c>
      <c r="L112" s="18" t="s">
        <v>353</v>
      </c>
      <c r="M112" s="18" t="b">
        <v>1</v>
      </c>
      <c r="N112" s="19" t="b">
        <v>1</v>
      </c>
      <c r="O112" s="18" t="b">
        <v>1</v>
      </c>
      <c r="Q112" s="18" t="b">
        <v>1</v>
      </c>
      <c r="S112" s="18" t="b">
        <v>1</v>
      </c>
      <c r="U112" s="18" t="b">
        <f>IF(AND(T112=FALSE,OR(C112="LIC",C112="LMIC",C112="UMIC")),TRUE,FALSE)</f>
        <v>1</v>
      </c>
      <c r="V112" s="18" t="b">
        <f>IF(AND(S112=TRUE,T112=FALSE),TRUE,FALSE)</f>
        <v>1</v>
      </c>
      <c r="W112" s="18" t="s">
        <v>353</v>
      </c>
      <c r="X112" s="19" t="str">
        <f t="shared" si="119"/>
        <v/>
      </c>
      <c r="Y112" s="18" t="str">
        <f t="shared" si="120"/>
        <v/>
      </c>
      <c r="Z112" s="18" t="str">
        <f t="shared" si="121"/>
        <v/>
      </c>
      <c r="AA112" s="18" t="str">
        <f t="shared" si="122"/>
        <v/>
      </c>
      <c r="AC112" s="18" t="b">
        <f t="shared" si="148"/>
        <v>1</v>
      </c>
      <c r="AD112" s="18" t="b">
        <f>IF(AND(AC112=TRUE,T112=FALSE),TRUE,FALSE)</f>
        <v>1</v>
      </c>
      <c r="AJ112" s="18" t="b">
        <f>IF(AND(OR(C112="LIC",C112="LMIC",C112="UMIC"),F112=""),TRUE,FALSE)</f>
        <v>1</v>
      </c>
      <c r="AK112" s="18" t="s">
        <v>353</v>
      </c>
      <c r="AL112" s="20">
        <v>41.512</v>
      </c>
      <c r="AM112" s="21">
        <v>54.842476562500003</v>
      </c>
      <c r="AN112" s="21">
        <v>2378.61043149735</v>
      </c>
      <c r="AO112" s="22">
        <v>8.1999998092651363E-2</v>
      </c>
      <c r="AP112" s="23">
        <v>6.0000002384185793E-3</v>
      </c>
      <c r="AQ112" s="21">
        <v>3.4039839208221436</v>
      </c>
      <c r="AR112" s="21">
        <v>0.24907200989723208</v>
      </c>
      <c r="AS112" s="24">
        <v>0.32905487060546879</v>
      </c>
      <c r="AT112" s="22">
        <v>0.1069</v>
      </c>
      <c r="AU112" s="21">
        <v>254.27345512706671</v>
      </c>
      <c r="AV112" s="21">
        <f t="shared" si="123"/>
        <v>3100.8958663604417</v>
      </c>
      <c r="AW112" s="22">
        <v>0.1648</v>
      </c>
      <c r="AX112" s="21">
        <v>391.99499911076327</v>
      </c>
      <c r="AY112" s="21">
        <f t="shared" si="124"/>
        <v>4780.426929618342</v>
      </c>
      <c r="AZ112" s="21">
        <f t="shared" si="125"/>
        <v>10555.399669234794</v>
      </c>
      <c r="BA112" s="21">
        <f t="shared" si="126"/>
        <v>16272.496403086005</v>
      </c>
      <c r="BB112" s="21">
        <f t="shared" si="127"/>
        <v>5717.0967338512128</v>
      </c>
      <c r="BC112" s="21">
        <v>468.46100000000001</v>
      </c>
      <c r="BD112" s="21">
        <v>492.93333333333334</v>
      </c>
      <c r="BE112" s="21">
        <f t="shared" si="128"/>
        <v>11.874478062568253</v>
      </c>
      <c r="BF112" s="21">
        <f t="shared" si="129"/>
        <v>144.81071144844836</v>
      </c>
      <c r="BG112" s="21">
        <v>465.15760735275217</v>
      </c>
      <c r="BH112" s="21">
        <v>411.13333333333338</v>
      </c>
      <c r="BI112" s="20">
        <v>95.144417259893999</v>
      </c>
      <c r="BJ112" s="20">
        <v>111.41139285026017</v>
      </c>
      <c r="BK112" s="20">
        <v>30.373789453157041</v>
      </c>
      <c r="BL112" s="25">
        <f t="shared" si="130"/>
        <v>236.9295995633112</v>
      </c>
      <c r="BM112" s="25">
        <f t="shared" si="131"/>
        <v>3949.6350492927195</v>
      </c>
      <c r="BN112" s="25">
        <f t="shared" si="132"/>
        <v>4624.9097400000001</v>
      </c>
      <c r="BO112" s="25">
        <f t="shared" si="133"/>
        <v>1260.8767477794552</v>
      </c>
      <c r="BP112" s="25">
        <f t="shared" si="134"/>
        <v>9835.421537072174</v>
      </c>
      <c r="BQ112" s="25">
        <v>40.932100007929563</v>
      </c>
      <c r="BR112" s="25">
        <v>10.889220787563437</v>
      </c>
      <c r="BS112" s="26">
        <v>0.26603132469269652</v>
      </c>
      <c r="BT112" s="25">
        <v>13.4939866278</v>
      </c>
      <c r="BU112" s="25">
        <v>34431105</v>
      </c>
      <c r="BV112" s="25">
        <v>419.89153415706767</v>
      </c>
      <c r="BW112" s="20">
        <f t="shared" si="135"/>
        <v>1699.1733355291719</v>
      </c>
      <c r="BX112" s="25">
        <v>246.46666666666667</v>
      </c>
      <c r="BY112" s="25">
        <v>21.351675057054635</v>
      </c>
      <c r="BZ112" s="25">
        <f t="shared" si="136"/>
        <v>0.5143494665892907</v>
      </c>
      <c r="CA112" s="25">
        <f t="shared" si="137"/>
        <v>6.2725546165029167</v>
      </c>
      <c r="CB112" s="25">
        <v>136.0114001879447</v>
      </c>
      <c r="CC112" s="25">
        <f t="shared" si="138"/>
        <v>3.2764357339551142</v>
      </c>
      <c r="CD112" s="25">
        <f t="shared" si="139"/>
        <v>39.956534270318969</v>
      </c>
      <c r="CE112" s="25">
        <v>1.6591824405960531</v>
      </c>
      <c r="CF112" s="25">
        <f t="shared" si="140"/>
        <v>3.9968742546638396E-2</v>
      </c>
      <c r="CG112" s="25">
        <f t="shared" si="141"/>
        <v>0.48742370093079668</v>
      </c>
      <c r="CH112" s="25">
        <v>246.47299201235066</v>
      </c>
      <c r="CI112" s="25">
        <f t="shared" si="142"/>
        <v>5.9373914051924901</v>
      </c>
      <c r="CJ112" s="25">
        <f t="shared" si="143"/>
        <v>72.407213942662082</v>
      </c>
      <c r="CK112" s="26">
        <v>0.57999999999999996</v>
      </c>
      <c r="CL112" s="26">
        <v>0.14113928502601658</v>
      </c>
      <c r="CM112" s="26">
        <v>0.38625118038157641</v>
      </c>
      <c r="CN112" s="25">
        <v>492.93333333333334</v>
      </c>
      <c r="CO112" s="25">
        <f t="shared" si="144"/>
        <v>11.874478062568253</v>
      </c>
      <c r="CP112" s="25">
        <f t="shared" si="145"/>
        <v>144.81071144844836</v>
      </c>
      <c r="CQ112" s="26">
        <v>0.82723939903088439</v>
      </c>
      <c r="CR112" s="25">
        <f t="shared" si="146"/>
        <v>9.7281766057368948</v>
      </c>
    </row>
    <row r="113" spans="1:96" x14ac:dyDescent="0.2">
      <c r="A113" s="18" t="s">
        <v>223</v>
      </c>
      <c r="B113" s="18" t="s">
        <v>224</v>
      </c>
      <c r="C113" s="18" t="s">
        <v>295</v>
      </c>
      <c r="D113" s="18" t="s">
        <v>316</v>
      </c>
      <c r="E113" s="18" t="s">
        <v>317</v>
      </c>
      <c r="F113" s="18" t="b">
        <f>IF(AND(C113="LIC",H113=TRUE),TRUE,FALSE)</f>
        <v>1</v>
      </c>
      <c r="G113" s="18" t="str">
        <f t="shared" si="112"/>
        <v/>
      </c>
      <c r="H113" s="18" t="b">
        <v>1</v>
      </c>
      <c r="I113" s="18" t="s">
        <v>353</v>
      </c>
      <c r="J113" s="18" t="s">
        <v>353</v>
      </c>
      <c r="K113" s="18" t="s">
        <v>353</v>
      </c>
      <c r="L113" s="18" t="s">
        <v>353</v>
      </c>
      <c r="N113" s="19"/>
      <c r="Q113" s="18" t="b">
        <v>1</v>
      </c>
      <c r="R113" s="18" t="b">
        <v>1</v>
      </c>
      <c r="S113" s="18" t="b">
        <v>1</v>
      </c>
      <c r="T113" s="18" t="b">
        <v>1</v>
      </c>
      <c r="W113" s="18" t="s">
        <v>353</v>
      </c>
      <c r="X113" s="19" t="str">
        <f t="shared" si="119"/>
        <v/>
      </c>
      <c r="Y113" s="18" t="str">
        <f t="shared" si="120"/>
        <v/>
      </c>
      <c r="Z113" s="18" t="str">
        <f t="shared" si="121"/>
        <v/>
      </c>
      <c r="AA113" s="18" t="str">
        <f t="shared" si="122"/>
        <v/>
      </c>
      <c r="AC113" s="18" t="b">
        <f t="shared" si="148"/>
        <v>1</v>
      </c>
      <c r="AK113" s="18" t="b">
        <v>1</v>
      </c>
      <c r="AL113" s="20">
        <v>16.294</v>
      </c>
      <c r="AM113" s="21">
        <v>22.123230468749998</v>
      </c>
      <c r="AN113" s="21">
        <v>950</v>
      </c>
      <c r="AO113" s="22">
        <v>0.37599998474121088</v>
      </c>
      <c r="AP113" s="23">
        <v>0.24</v>
      </c>
      <c r="AQ113" s="21">
        <v>6.1265437513732905</v>
      </c>
      <c r="AR113" s="21">
        <v>3.9105599999999998</v>
      </c>
      <c r="AS113" s="24">
        <v>5.3095751953125001</v>
      </c>
      <c r="AT113" s="22">
        <v>0.22209999999999999</v>
      </c>
      <c r="AU113" s="21">
        <v>210.995</v>
      </c>
      <c r="AV113" s="21">
        <f t="shared" si="123"/>
        <v>561.15693766642391</v>
      </c>
      <c r="AW113" s="22">
        <v>0.24093151868488452</v>
      </c>
      <c r="AX113" s="21">
        <v>228.88494275064031</v>
      </c>
      <c r="AY113" s="21">
        <f t="shared" si="124"/>
        <v>608.73657457240245</v>
      </c>
      <c r="AZ113" s="21">
        <f t="shared" si="125"/>
        <v>3437.95253</v>
      </c>
      <c r="BA113" s="21">
        <f t="shared" si="126"/>
        <v>3729.4512571789332</v>
      </c>
      <c r="BB113" s="21">
        <f t="shared" si="127"/>
        <v>291.49872717893311</v>
      </c>
      <c r="BC113" s="21">
        <v>855.76599999999996</v>
      </c>
      <c r="BD113" s="21">
        <v>859.76333333333332</v>
      </c>
      <c r="BE113" s="21">
        <f t="shared" si="128"/>
        <v>52.765639703776436</v>
      </c>
      <c r="BF113" s="21">
        <f t="shared" si="129"/>
        <v>140.33415384336621</v>
      </c>
      <c r="BG113" s="21">
        <v>109.06738914311988</v>
      </c>
      <c r="BH113" s="21">
        <v>24.876666666666665</v>
      </c>
      <c r="BI113" s="20">
        <v>91.052780164477724</v>
      </c>
      <c r="BJ113" s="20">
        <v>77.52988216521419</v>
      </c>
      <c r="BK113" s="20">
        <v>68.608384773927526</v>
      </c>
      <c r="BL113" s="25">
        <f t="shared" si="130"/>
        <v>237.19104710361944</v>
      </c>
      <c r="BM113" s="25">
        <f t="shared" si="131"/>
        <v>1483.614</v>
      </c>
      <c r="BN113" s="25">
        <f t="shared" si="132"/>
        <v>1263.2719</v>
      </c>
      <c r="BO113" s="25">
        <f t="shared" si="133"/>
        <v>1117.9050215063751</v>
      </c>
      <c r="BP113" s="25">
        <f t="shared" si="134"/>
        <v>3864.7909215063755</v>
      </c>
      <c r="BQ113" s="25">
        <v>122.74857572829929</v>
      </c>
      <c r="BR113" s="25">
        <v>27.146188781146432</v>
      </c>
      <c r="BS113" s="26">
        <v>0.22115278014495093</v>
      </c>
      <c r="BT113" s="25">
        <v>10.527718676999999</v>
      </c>
      <c r="BU113" s="25">
        <v>4465107</v>
      </c>
      <c r="BV113" s="25">
        <v>11.875285056389549</v>
      </c>
      <c r="BW113" s="20">
        <f t="shared" si="135"/>
        <v>2000.0652929169087</v>
      </c>
      <c r="BX113" s="25">
        <v>429.88166666666666</v>
      </c>
      <c r="BY113" s="25">
        <v>137.48408041347832</v>
      </c>
      <c r="BZ113" s="25">
        <f t="shared" si="136"/>
        <v>8.4377120666182837</v>
      </c>
      <c r="CA113" s="25">
        <f t="shared" si="137"/>
        <v>22.440724492118527</v>
      </c>
      <c r="CB113" s="25">
        <v>143.76497013021884</v>
      </c>
      <c r="CC113" s="25">
        <f t="shared" si="138"/>
        <v>8.8231846158229317</v>
      </c>
      <c r="CD113" s="25">
        <f t="shared" si="139"/>
        <v>23.465917483735154</v>
      </c>
      <c r="CE113" s="25">
        <v>3.3991821049805342</v>
      </c>
      <c r="CF113" s="25">
        <f t="shared" si="140"/>
        <v>0.20861557045418769</v>
      </c>
      <c r="CG113" s="25">
        <f t="shared" si="141"/>
        <v>0.55482866734096092</v>
      </c>
      <c r="CH113" s="25">
        <v>32.502409048194387</v>
      </c>
      <c r="CI113" s="25">
        <f t="shared" si="142"/>
        <v>1.9947470877742965</v>
      </c>
      <c r="CJ113" s="25">
        <f t="shared" si="143"/>
        <v>5.3051786402257939</v>
      </c>
      <c r="CK113" s="26">
        <v>0.56999999999999995</v>
      </c>
      <c r="CL113" s="26">
        <v>0.15298821652141892</v>
      </c>
      <c r="CM113" s="26">
        <v>0.39579857616300479</v>
      </c>
      <c r="CN113" s="25">
        <v>859.76333333333332</v>
      </c>
      <c r="CO113" s="25">
        <f t="shared" si="144"/>
        <v>52.765639703776436</v>
      </c>
      <c r="CP113" s="25">
        <f t="shared" si="145"/>
        <v>140.33415384336621</v>
      </c>
      <c r="CQ113" s="26">
        <v>0.48249068745552076</v>
      </c>
      <c r="CR113" s="25">
        <f t="shared" si="146"/>
        <v>19.25564377021551</v>
      </c>
    </row>
    <row r="114" spans="1:96" x14ac:dyDescent="0.2">
      <c r="A114" s="18" t="s">
        <v>214</v>
      </c>
      <c r="B114" s="18" t="s">
        <v>215</v>
      </c>
      <c r="C114" s="18" t="s">
        <v>359</v>
      </c>
      <c r="G114" s="18" t="str">
        <f t="shared" si="112"/>
        <v/>
      </c>
      <c r="I114" s="18" t="s">
        <v>353</v>
      </c>
      <c r="N114" s="19"/>
      <c r="W114" s="18" t="s">
        <v>353</v>
      </c>
      <c r="X114" s="19" t="str">
        <f t="shared" si="119"/>
        <v/>
      </c>
      <c r="Y114" s="18" t="str">
        <f t="shared" si="120"/>
        <v/>
      </c>
      <c r="Z114" s="18" t="str">
        <f t="shared" si="121"/>
        <v/>
      </c>
      <c r="AA114" s="18" t="str">
        <f t="shared" si="122"/>
        <v/>
      </c>
      <c r="AC114" s="18" t="b">
        <f t="shared" si="148"/>
        <v>1</v>
      </c>
      <c r="AD114" s="18" t="b">
        <f>IF(AND(AC114=TRUE,T114=FALSE),TRUE,FALSE)</f>
        <v>1</v>
      </c>
      <c r="AE114" s="18" t="b">
        <f>IF(AND(AC114=TRUE,S114=""),TRUE,FALSE)</f>
        <v>1</v>
      </c>
      <c r="AK114" s="18" t="s">
        <v>353</v>
      </c>
      <c r="AL114" s="20">
        <v>4.0000000000000001E-3</v>
      </c>
      <c r="AM114" s="21">
        <v>4.3029999732971192E-3</v>
      </c>
      <c r="AN114" s="21">
        <v>7800</v>
      </c>
      <c r="AO114" s="22">
        <v>0</v>
      </c>
      <c r="AP114" s="23">
        <v>0</v>
      </c>
      <c r="AQ114" s="21">
        <v>0</v>
      </c>
      <c r="AR114" s="21">
        <v>0</v>
      </c>
      <c r="AS114" s="24">
        <v>0</v>
      </c>
      <c r="AV114" s="21" t="e">
        <f t="shared" si="123"/>
        <v>#DIV/0!</v>
      </c>
      <c r="AX114" s="21">
        <v>0</v>
      </c>
      <c r="AY114" s="21" t="e">
        <f t="shared" si="124"/>
        <v>#DIV/0!</v>
      </c>
      <c r="AZ114" s="21">
        <f t="shared" si="125"/>
        <v>0</v>
      </c>
      <c r="BA114" s="21">
        <f t="shared" si="126"/>
        <v>0</v>
      </c>
      <c r="BB114" s="21">
        <f t="shared" si="127"/>
        <v>0</v>
      </c>
      <c r="BC114" s="21">
        <v>110.61166666666668</v>
      </c>
      <c r="BD114" s="21">
        <v>81.50333333333333</v>
      </c>
      <c r="BE114" s="21">
        <f t="shared" si="128"/>
        <v>20375.833333333332</v>
      </c>
      <c r="BF114" s="21" t="e">
        <f t="shared" si="129"/>
        <v>#DIV/0!</v>
      </c>
      <c r="BH114" s="21">
        <v>0</v>
      </c>
      <c r="BR114" s="25" t="s">
        <v>353</v>
      </c>
      <c r="BW114" s="20"/>
      <c r="BY114" s="25">
        <v>1.238915961874077</v>
      </c>
      <c r="BZ114" s="25">
        <f t="shared" si="136"/>
        <v>309.72899046851927</v>
      </c>
      <c r="CA114" s="25" t="e">
        <f t="shared" si="137"/>
        <v>#DIV/0!</v>
      </c>
      <c r="CB114" s="25">
        <v>29.454160961202845</v>
      </c>
      <c r="CC114" s="25">
        <f t="shared" si="138"/>
        <v>7363.540240300711</v>
      </c>
      <c r="CD114" s="25" t="e">
        <f t="shared" si="139"/>
        <v>#DIV/0!</v>
      </c>
      <c r="CE114" s="25">
        <v>7.6265270506108212E-3</v>
      </c>
      <c r="CF114" s="25">
        <f t="shared" si="140"/>
        <v>1.9066317626527052</v>
      </c>
      <c r="CG114" s="25" t="e">
        <f t="shared" si="141"/>
        <v>#DIV/0!</v>
      </c>
      <c r="CH114" s="25">
        <v>7.8047117062692974</v>
      </c>
      <c r="CI114" s="25">
        <f t="shared" si="142"/>
        <v>1951.1779265673242</v>
      </c>
      <c r="CJ114" s="25" t="e">
        <f t="shared" si="143"/>
        <v>#DIV/0!</v>
      </c>
      <c r="CK114" s="26"/>
      <c r="CM114" s="26" t="s">
        <v>353</v>
      </c>
      <c r="CN114" s="25">
        <v>17.1157</v>
      </c>
      <c r="CO114" s="25">
        <f t="shared" si="144"/>
        <v>4278.9250000000002</v>
      </c>
      <c r="CP114" s="25" t="e">
        <f t="shared" si="145"/>
        <v>#DIV/0!</v>
      </c>
      <c r="CQ114" s="26" t="s">
        <v>374</v>
      </c>
      <c r="CR114" s="25">
        <f t="shared" si="146"/>
        <v>9624.4471573365554</v>
      </c>
    </row>
    <row r="115" spans="1:96" x14ac:dyDescent="0.2">
      <c r="A115" s="18" t="s">
        <v>229</v>
      </c>
      <c r="B115" s="18" t="s">
        <v>230</v>
      </c>
      <c r="C115" s="18" t="s">
        <v>294</v>
      </c>
      <c r="D115" s="18" t="s">
        <v>343</v>
      </c>
      <c r="E115" s="18" t="s">
        <v>320</v>
      </c>
      <c r="G115" s="18" t="str">
        <f t="shared" si="112"/>
        <v>MIC</v>
      </c>
      <c r="H115" s="18" t="b">
        <v>1</v>
      </c>
      <c r="I115" s="18" t="b">
        <v>1</v>
      </c>
      <c r="J115" s="18" t="b">
        <v>1</v>
      </c>
      <c r="K115" s="18" t="b">
        <v>1</v>
      </c>
      <c r="L115" s="18" t="s">
        <v>353</v>
      </c>
      <c r="M115" s="18" t="b">
        <v>1</v>
      </c>
      <c r="N115" s="19"/>
      <c r="P115" s="18" t="b">
        <v>1</v>
      </c>
      <c r="U115" s="18" t="b">
        <f>IF(AND(T115=FALSE,OR(C115="LIC",C115="LMIC",C115="UMIC")),TRUE,FALSE)</f>
        <v>1</v>
      </c>
      <c r="W115" s="18" t="b">
        <v>1</v>
      </c>
      <c r="X115" s="19" t="str">
        <f t="shared" si="119"/>
        <v/>
      </c>
      <c r="Y115" s="18" t="b">
        <f t="shared" si="120"/>
        <v>1</v>
      </c>
      <c r="Z115" s="18" t="b">
        <f t="shared" si="121"/>
        <v>1</v>
      </c>
      <c r="AA115" s="18" t="str">
        <f t="shared" si="122"/>
        <v/>
      </c>
      <c r="AB115" s="18" t="b">
        <f>IF(AND(S115="",OR(C115="LIC",C115="LMIC",C115="UMIC")),TRUE,FALSE)</f>
        <v>1</v>
      </c>
      <c r="AC115" s="18" t="b">
        <f t="shared" si="148"/>
        <v>1</v>
      </c>
      <c r="AD115" s="18" t="b">
        <f>IF(AND(AC115=TRUE,T115=FALSE),TRUE,FALSE)</f>
        <v>1</v>
      </c>
      <c r="AE115" s="18" t="b">
        <f>IF(AND(AC115=TRUE,S115=""),TRUE,FALSE)</f>
        <v>1</v>
      </c>
      <c r="AH115" s="18" t="b">
        <f>IF(AND(W115=TRUE,T115=FALSE),TRUE,FALSE)</f>
        <v>1</v>
      </c>
      <c r="AI115" s="18" t="b">
        <f>IF(AND(W115=TRUE,S115=""),TRUE,FALSE)</f>
        <v>1</v>
      </c>
      <c r="AJ115" s="18" t="b">
        <f>IF(AND(OR(C115="LIC",C115="LMIC",C115="UMIC"),F115=""),TRUE,FALSE)</f>
        <v>1</v>
      </c>
      <c r="AK115" s="18" t="s">
        <v>353</v>
      </c>
      <c r="AL115" s="20">
        <v>0.623</v>
      </c>
      <c r="AM115" s="21">
        <v>0.77254498291015627</v>
      </c>
      <c r="AN115" s="21">
        <v>1920</v>
      </c>
      <c r="AO115" s="22">
        <v>0.25100000381469728</v>
      </c>
      <c r="AP115" s="23">
        <v>9.3999996185302734E-2</v>
      </c>
      <c r="AQ115" s="21">
        <v>0.15637300237655641</v>
      </c>
      <c r="AR115" s="21">
        <v>5.85619976234436E-2</v>
      </c>
      <c r="AS115" s="24">
        <v>7.2619224548339842E-2</v>
      </c>
      <c r="AT115" s="22">
        <v>0.36309999999999998</v>
      </c>
      <c r="AU115" s="21">
        <v>697.15199999999993</v>
      </c>
      <c r="AV115" s="21">
        <f t="shared" si="123"/>
        <v>2777.497965755721</v>
      </c>
      <c r="AW115" s="22">
        <v>0.42849634410249537</v>
      </c>
      <c r="AX115" s="21">
        <v>822.71298067679118</v>
      </c>
      <c r="AY115" s="21">
        <f t="shared" si="124"/>
        <v>3277.7409090565811</v>
      </c>
      <c r="AZ115" s="21">
        <f t="shared" si="125"/>
        <v>434.32569599999994</v>
      </c>
      <c r="BA115" s="21">
        <f t="shared" si="126"/>
        <v>512.55018696164086</v>
      </c>
      <c r="BB115" s="21">
        <f t="shared" si="127"/>
        <v>78.224490961640896</v>
      </c>
      <c r="BC115" s="21">
        <v>178.61133333333331</v>
      </c>
      <c r="BD115" s="21">
        <v>198.85666666666665</v>
      </c>
      <c r="BE115" s="21">
        <f t="shared" si="128"/>
        <v>319.19208132691278</v>
      </c>
      <c r="BF115" s="21">
        <f t="shared" si="129"/>
        <v>1271.6815795849902</v>
      </c>
      <c r="BG115" s="21">
        <v>260.08763534008699</v>
      </c>
      <c r="BH115" s="21">
        <v>4.6733333333333329</v>
      </c>
      <c r="BI115" s="20">
        <v>76.8</v>
      </c>
      <c r="BJ115" s="20">
        <v>111.32714285714286</v>
      </c>
      <c r="BK115" s="20">
        <v>75.306897928658515</v>
      </c>
      <c r="BL115" s="25">
        <f t="shared" ref="BL115:BL129" si="149">BI115+BJ115+BK115</f>
        <v>263.43404078580136</v>
      </c>
      <c r="BM115" s="25">
        <f t="shared" ref="BM115:BM129" si="150">BI115*$AL115</f>
        <v>47.846399999999996</v>
      </c>
      <c r="BN115" s="25">
        <f t="shared" ref="BN115:BN129" si="151">BJ115*$AL115</f>
        <v>69.356809999999996</v>
      </c>
      <c r="BO115" s="25">
        <f t="shared" ref="BO115:BO129" si="152">BK115*$AL115</f>
        <v>46.916197409554258</v>
      </c>
      <c r="BP115" s="25">
        <f t="shared" ref="BP115:BP129" si="153">BM115+BN115+BO115</f>
        <v>164.11940740955424</v>
      </c>
      <c r="BQ115" s="25">
        <v>-147.92244955259423</v>
      </c>
      <c r="BR115" s="25">
        <v>163.34670947030497</v>
      </c>
      <c r="BS115" s="26">
        <v>-1.104272610170822</v>
      </c>
      <c r="BU115" s="25">
        <v>0</v>
      </c>
      <c r="BV115" s="25">
        <v>0</v>
      </c>
      <c r="BW115" s="20">
        <f t="shared" ref="BW115:BW129" si="154">IF(BQ115&gt;0,BQ115*AL115,0)</f>
        <v>0</v>
      </c>
      <c r="BX115" s="25">
        <v>0</v>
      </c>
      <c r="BY115" s="25">
        <v>19.712025104040809</v>
      </c>
      <c r="BZ115" s="25">
        <f t="shared" si="136"/>
        <v>31.640489733612856</v>
      </c>
      <c r="CA115" s="25">
        <f t="shared" si="137"/>
        <v>126.05772610653702</v>
      </c>
      <c r="CB115" s="25">
        <v>18.008132299637538</v>
      </c>
      <c r="CC115" s="25">
        <f t="shared" si="138"/>
        <v>28.905509309209531</v>
      </c>
      <c r="CD115" s="25">
        <f t="shared" si="139"/>
        <v>115.16138991993502</v>
      </c>
      <c r="CE115" s="25">
        <v>47.999067660088606</v>
      </c>
      <c r="CF115" s="25">
        <f t="shared" si="140"/>
        <v>77.045052423898241</v>
      </c>
      <c r="CG115" s="25">
        <f t="shared" si="141"/>
        <v>306.95239543015049</v>
      </c>
      <c r="CH115" s="25">
        <v>3.4932927238555509</v>
      </c>
      <c r="CI115" s="25">
        <f t="shared" si="142"/>
        <v>5.6072114347601136</v>
      </c>
      <c r="CJ115" s="25">
        <f t="shared" si="143"/>
        <v>22.339487448373433</v>
      </c>
      <c r="CK115" s="26"/>
      <c r="CL115" s="26">
        <v>0.13271428571428573</v>
      </c>
      <c r="CM115" s="26">
        <v>0.37295987158908506</v>
      </c>
      <c r="CN115" s="25">
        <v>41.759899999999995</v>
      </c>
      <c r="CO115" s="25">
        <f t="shared" si="144"/>
        <v>67.030337078651684</v>
      </c>
      <c r="CP115" s="25">
        <f t="shared" si="145"/>
        <v>267.05313171284791</v>
      </c>
      <c r="CQ115" s="26">
        <v>1.5615160786030313</v>
      </c>
      <c r="CR115" s="25">
        <f t="shared" si="146"/>
        <v>66.153210477582505</v>
      </c>
    </row>
    <row r="116" spans="1:96" x14ac:dyDescent="0.2">
      <c r="A116" s="18" t="s">
        <v>227</v>
      </c>
      <c r="B116" s="18" t="s">
        <v>228</v>
      </c>
      <c r="C116" s="18" t="s">
        <v>295</v>
      </c>
      <c r="D116" s="18" t="s">
        <v>316</v>
      </c>
      <c r="E116" s="18" t="s">
        <v>317</v>
      </c>
      <c r="F116" s="18" t="b">
        <f>IF(AND(C116="LIC",H116=TRUE),TRUE,FALSE)</f>
        <v>1</v>
      </c>
      <c r="G116" s="18" t="str">
        <f t="shared" si="112"/>
        <v/>
      </c>
      <c r="H116" s="18" t="b">
        <v>1</v>
      </c>
      <c r="I116" s="18" t="s">
        <v>353</v>
      </c>
      <c r="J116" s="18" t="s">
        <v>353</v>
      </c>
      <c r="K116" s="18" t="b">
        <v>1</v>
      </c>
      <c r="L116" s="18" t="b">
        <v>1</v>
      </c>
      <c r="M116" s="18" t="b">
        <v>1</v>
      </c>
      <c r="N116" s="19"/>
      <c r="P116" s="18" t="b">
        <v>1</v>
      </c>
      <c r="Q116" s="18" t="b">
        <v>1</v>
      </c>
      <c r="S116" s="18" t="b">
        <v>1</v>
      </c>
      <c r="T116" s="18" t="b">
        <v>1</v>
      </c>
      <c r="W116" s="18" t="b">
        <v>1</v>
      </c>
      <c r="X116" s="19" t="b">
        <f t="shared" si="119"/>
        <v>1</v>
      </c>
      <c r="Y116" s="18" t="str">
        <f t="shared" si="120"/>
        <v/>
      </c>
      <c r="Z116" s="18" t="b">
        <f t="shared" si="121"/>
        <v>1</v>
      </c>
      <c r="AA116" s="18" t="str">
        <f t="shared" si="122"/>
        <v/>
      </c>
      <c r="AC116" s="18" t="b">
        <f t="shared" si="148"/>
        <v>1</v>
      </c>
      <c r="AF116" s="18" t="b">
        <f>IF(AND(W116=TRUE,T116=TRUE),TRUE,FALSE)</f>
        <v>1</v>
      </c>
      <c r="AG116" s="18" t="b">
        <f>IF(AND(W116=TRUE,S116=TRUE),TRUE,FALSE)</f>
        <v>1</v>
      </c>
      <c r="AK116" s="18" t="s">
        <v>353</v>
      </c>
      <c r="AL116" s="20">
        <v>7.72</v>
      </c>
      <c r="AM116" s="21">
        <v>9.7195312499999993</v>
      </c>
      <c r="AN116" s="21">
        <v>510</v>
      </c>
      <c r="AO116" s="22">
        <v>0.32</v>
      </c>
      <c r="AP116" s="23">
        <v>3.2000000476837161E-2</v>
      </c>
      <c r="AQ116" s="21">
        <v>2.4704000000000002</v>
      </c>
      <c r="AR116" s="21">
        <v>0.24704000368118287</v>
      </c>
      <c r="AS116" s="24">
        <v>0.31102499389648436</v>
      </c>
      <c r="AT116" s="22">
        <v>0.1011</v>
      </c>
      <c r="AU116" s="21">
        <v>51.561</v>
      </c>
      <c r="AV116" s="21">
        <f t="shared" si="123"/>
        <v>161.12812499999998</v>
      </c>
      <c r="AW116" s="22">
        <v>0.11494495279557725</v>
      </c>
      <c r="AX116" s="21">
        <v>58.621925925744392</v>
      </c>
      <c r="AY116" s="21">
        <f t="shared" si="124"/>
        <v>183.19351851795122</v>
      </c>
      <c r="AZ116" s="21">
        <f t="shared" si="125"/>
        <v>398.05091999999996</v>
      </c>
      <c r="BA116" s="21">
        <f t="shared" si="126"/>
        <v>452.56126814674667</v>
      </c>
      <c r="BB116" s="21">
        <f t="shared" si="127"/>
        <v>54.51034814674675</v>
      </c>
      <c r="BC116" s="21">
        <v>535.24833333333333</v>
      </c>
      <c r="BD116" s="21">
        <v>649.2833333333333</v>
      </c>
      <c r="BE116" s="21">
        <f t="shared" si="128"/>
        <v>84.104058721934365</v>
      </c>
      <c r="BF116" s="21">
        <f t="shared" si="129"/>
        <v>262.82518350604488</v>
      </c>
      <c r="BG116" s="21">
        <v>85.883544703983688</v>
      </c>
      <c r="BH116" s="21">
        <v>296.00000000000006</v>
      </c>
      <c r="BI116" s="20">
        <v>44.387564766839382</v>
      </c>
      <c r="BJ116" s="20">
        <v>77.47049611398964</v>
      </c>
      <c r="BK116" s="20">
        <v>27.423679323881061</v>
      </c>
      <c r="BL116" s="25">
        <f t="shared" si="149"/>
        <v>149.28174020471008</v>
      </c>
      <c r="BM116" s="25">
        <f t="shared" si="150"/>
        <v>342.67200000000003</v>
      </c>
      <c r="BN116" s="25">
        <f t="shared" si="151"/>
        <v>598.07222999999999</v>
      </c>
      <c r="BO116" s="25">
        <f t="shared" si="152"/>
        <v>211.71080438036179</v>
      </c>
      <c r="BP116" s="25">
        <f t="shared" si="153"/>
        <v>1152.4550343803619</v>
      </c>
      <c r="BQ116" s="25">
        <v>119.97077724183788</v>
      </c>
      <c r="BR116" s="25">
        <v>61.223013816925736</v>
      </c>
      <c r="BS116" s="26">
        <v>0.51031605549668135</v>
      </c>
      <c r="BT116" s="25">
        <v>4.8745807656000002</v>
      </c>
      <c r="BU116" s="25">
        <v>371768</v>
      </c>
      <c r="BV116" s="25">
        <v>1.161775</v>
      </c>
      <c r="BW116" s="20">
        <f t="shared" si="154"/>
        <v>926.17440030698845</v>
      </c>
      <c r="BX116" s="25">
        <v>324.64166666666665</v>
      </c>
      <c r="BY116" s="25">
        <v>20.460895086588803</v>
      </c>
      <c r="BZ116" s="25">
        <f t="shared" si="136"/>
        <v>2.6503750112161661</v>
      </c>
      <c r="CA116" s="25">
        <f t="shared" si="137"/>
        <v>8.2824219100505196</v>
      </c>
      <c r="CB116" s="25">
        <v>178.07192743992482</v>
      </c>
      <c r="CC116" s="25">
        <f t="shared" si="138"/>
        <v>23.066311844549848</v>
      </c>
      <c r="CD116" s="25">
        <f t="shared" si="139"/>
        <v>72.082224514218268</v>
      </c>
      <c r="CE116" s="25">
        <v>2.1690257081487445</v>
      </c>
      <c r="CF116" s="25">
        <f t="shared" si="140"/>
        <v>0.28096187929387884</v>
      </c>
      <c r="CG116" s="25">
        <f t="shared" si="141"/>
        <v>0.87800587279337139</v>
      </c>
      <c r="CH116" s="25">
        <v>41.159025036917704</v>
      </c>
      <c r="CI116" s="25">
        <f t="shared" si="142"/>
        <v>5.3314799270618787</v>
      </c>
      <c r="CJ116" s="25">
        <f t="shared" si="143"/>
        <v>16.660874772068372</v>
      </c>
      <c r="CK116" s="26">
        <v>0.54</v>
      </c>
      <c r="CL116" s="26">
        <v>0.14704961139896375</v>
      </c>
      <c r="CM116" s="26">
        <v>0.40059844559585495</v>
      </c>
      <c r="CN116" s="25">
        <v>699.89376623361522</v>
      </c>
      <c r="CO116" s="25">
        <f t="shared" si="144"/>
        <v>90.659814278965712</v>
      </c>
      <c r="CP116" s="25">
        <f t="shared" si="145"/>
        <v>283.31191962176786</v>
      </c>
      <c r="CQ116" s="26">
        <v>0.19634660557063485</v>
      </c>
      <c r="CR116" s="25">
        <f t="shared" si="146"/>
        <v>31.048166782827892</v>
      </c>
    </row>
    <row r="117" spans="1:96" x14ac:dyDescent="0.2">
      <c r="A117" s="27" t="s">
        <v>92</v>
      </c>
      <c r="B117" s="18" t="s">
        <v>93</v>
      </c>
      <c r="C117" s="18" t="s">
        <v>294</v>
      </c>
      <c r="D117" s="18" t="s">
        <v>344</v>
      </c>
      <c r="E117" s="18" t="s">
        <v>321</v>
      </c>
      <c r="G117" s="18" t="str">
        <f t="shared" si="112"/>
        <v>MIC</v>
      </c>
      <c r="H117" s="18" t="s">
        <v>353</v>
      </c>
      <c r="I117" s="18" t="s">
        <v>353</v>
      </c>
      <c r="J117" s="18" t="s">
        <v>353</v>
      </c>
      <c r="K117" s="18" t="s">
        <v>353</v>
      </c>
      <c r="L117" s="18" t="s">
        <v>353</v>
      </c>
      <c r="N117" s="19"/>
      <c r="P117" s="18" t="b">
        <v>1</v>
      </c>
      <c r="U117" s="18" t="b">
        <f>IF(AND(T117=FALSE,OR(C117="LIC",C117="LMIC",C117="UMIC")),TRUE,FALSE)</f>
        <v>1</v>
      </c>
      <c r="W117" s="18" t="s">
        <v>353</v>
      </c>
      <c r="X117" s="19" t="str">
        <f t="shared" si="119"/>
        <v/>
      </c>
      <c r="Y117" s="18" t="str">
        <f t="shared" si="120"/>
        <v/>
      </c>
      <c r="Z117" s="18" t="str">
        <f t="shared" si="121"/>
        <v/>
      </c>
      <c r="AA117" s="18" t="str">
        <f t="shared" si="122"/>
        <v/>
      </c>
      <c r="AB117" s="18" t="b">
        <f>IF(AND(S117="",OR(C117="LIC",C117="LMIC",C117="UMIC")),TRUE,FALSE)</f>
        <v>1</v>
      </c>
      <c r="AC117" s="18" t="b">
        <f t="shared" si="148"/>
        <v>1</v>
      </c>
      <c r="AD117" s="18" t="b">
        <f>IF(AND(AC117=TRUE,T117=FALSE),TRUE,FALSE)</f>
        <v>1</v>
      </c>
      <c r="AE117" s="18" t="b">
        <f>IF(AND(AC117=TRUE,S117=""),TRUE,FALSE)</f>
        <v>1</v>
      </c>
      <c r="AJ117" s="18" t="b">
        <f>IF(AND(OR(C117="LIC",C117="LMIC",C117="UMIC"),F117=""),TRUE,FALSE)</f>
        <v>1</v>
      </c>
      <c r="AK117" s="18" t="s">
        <v>353</v>
      </c>
      <c r="AL117" s="20">
        <v>6.4119999999999999</v>
      </c>
      <c r="AM117" s="21">
        <v>6.7855830078124999</v>
      </c>
      <c r="AN117" s="21">
        <v>3560</v>
      </c>
      <c r="AO117" s="22">
        <v>3.2000000476837161E-2</v>
      </c>
      <c r="AP117" s="23">
        <v>2.4000000953674321E-2</v>
      </c>
      <c r="AQ117" s="21">
        <v>0.20518400305747989</v>
      </c>
      <c r="AR117" s="21">
        <v>0.15388800611495973</v>
      </c>
      <c r="AS117" s="24">
        <v>0.16285400390624999</v>
      </c>
      <c r="AT117" s="22">
        <v>0.15720000000000001</v>
      </c>
      <c r="AU117" s="21">
        <v>559.63200000000006</v>
      </c>
      <c r="AV117" s="21">
        <f t="shared" si="123"/>
        <v>17488.499739401046</v>
      </c>
      <c r="AW117" s="22">
        <v>0.24246422100019105</v>
      </c>
      <c r="AX117" s="21">
        <v>863.17262676068015</v>
      </c>
      <c r="AY117" s="21">
        <f t="shared" si="124"/>
        <v>26974.144184325181</v>
      </c>
      <c r="AZ117" s="21">
        <f t="shared" si="125"/>
        <v>3588.3603840000005</v>
      </c>
      <c r="BA117" s="21">
        <f t="shared" si="126"/>
        <v>5534.662882789481</v>
      </c>
      <c r="BB117" s="21">
        <f t="shared" si="127"/>
        <v>1946.3024987894808</v>
      </c>
      <c r="BC117" s="21">
        <v>118.00066666666667</v>
      </c>
      <c r="BD117" s="21">
        <v>152.77333333333334</v>
      </c>
      <c r="BE117" s="21">
        <f t="shared" si="128"/>
        <v>23.826159284674571</v>
      </c>
      <c r="BF117" s="21">
        <f t="shared" si="129"/>
        <v>744.56746655116046</v>
      </c>
      <c r="BG117" s="21">
        <v>1285.6082279951013</v>
      </c>
      <c r="BH117" s="21">
        <v>11.663333333333334</v>
      </c>
      <c r="BI117" s="20">
        <v>142.4</v>
      </c>
      <c r="BJ117" s="20">
        <v>110.90463973799126</v>
      </c>
      <c r="BK117" s="20">
        <v>32.951040181700023</v>
      </c>
      <c r="BL117" s="25">
        <f t="shared" si="149"/>
        <v>286.25567991969126</v>
      </c>
      <c r="BM117" s="25">
        <f t="shared" si="150"/>
        <v>913.06880000000001</v>
      </c>
      <c r="BN117" s="25">
        <f t="shared" si="151"/>
        <v>711.12054999999998</v>
      </c>
      <c r="BO117" s="25">
        <f t="shared" si="152"/>
        <v>211.28206964506055</v>
      </c>
      <c r="BP117" s="25">
        <f t="shared" si="153"/>
        <v>1835.4714196450607</v>
      </c>
      <c r="BQ117" s="25">
        <v>-145.33063346064881</v>
      </c>
      <c r="BR117" s="25">
        <v>12.822572260345186</v>
      </c>
      <c r="BS117" s="26">
        <v>-8.8230347277865231E-2</v>
      </c>
      <c r="BT117" s="25">
        <v>34.860586553100006</v>
      </c>
      <c r="BU117" s="25">
        <v>4454389</v>
      </c>
      <c r="BV117" s="25">
        <v>139.1996541757635</v>
      </c>
      <c r="BW117" s="20">
        <f t="shared" si="154"/>
        <v>0</v>
      </c>
      <c r="BX117" s="25">
        <v>0</v>
      </c>
      <c r="BY117" s="25">
        <v>23.068753188347429</v>
      </c>
      <c r="BZ117" s="25">
        <f t="shared" si="136"/>
        <v>3.5977469102226185</v>
      </c>
      <c r="CA117" s="25">
        <f t="shared" si="137"/>
        <v>112.42958926912539</v>
      </c>
      <c r="CB117" s="25">
        <v>10.441363605853136</v>
      </c>
      <c r="CC117" s="25">
        <f t="shared" si="138"/>
        <v>1.6284097950488359</v>
      </c>
      <c r="CD117" s="25">
        <f t="shared" si="139"/>
        <v>50.887805336988727</v>
      </c>
      <c r="CE117" s="25">
        <v>4.9257870183917305</v>
      </c>
      <c r="CF117" s="25">
        <f t="shared" si="140"/>
        <v>0.76821382070987687</v>
      </c>
      <c r="CG117" s="25">
        <f t="shared" si="141"/>
        <v>24.006681539456221</v>
      </c>
      <c r="CH117" s="25">
        <v>21.938116190092632</v>
      </c>
      <c r="CI117" s="25">
        <f t="shared" si="142"/>
        <v>3.4214155006382772</v>
      </c>
      <c r="CJ117" s="25">
        <f t="shared" si="143"/>
        <v>106.91923280172543</v>
      </c>
      <c r="CK117" s="26">
        <v>0.52</v>
      </c>
      <c r="CL117" s="26">
        <v>9.0463973799126643E-2</v>
      </c>
      <c r="CM117" s="26">
        <v>0.27868402994385522</v>
      </c>
      <c r="CN117" s="25">
        <v>32.0824</v>
      </c>
      <c r="CO117" s="25">
        <f t="shared" si="144"/>
        <v>5.0034934497816597</v>
      </c>
      <c r="CP117" s="25">
        <f t="shared" si="145"/>
        <v>156.35916797574367</v>
      </c>
      <c r="CQ117" s="26">
        <v>1.5076951957823896</v>
      </c>
      <c r="CR117" s="25">
        <f t="shared" si="146"/>
        <v>8.6475722059097322</v>
      </c>
    </row>
    <row r="118" spans="1:96" x14ac:dyDescent="0.2">
      <c r="A118" s="18" t="s">
        <v>231</v>
      </c>
      <c r="B118" s="18" t="s">
        <v>232</v>
      </c>
      <c r="C118" s="18" t="s">
        <v>295</v>
      </c>
      <c r="D118" s="18" t="s">
        <v>315</v>
      </c>
      <c r="E118" s="18" t="s">
        <v>353</v>
      </c>
      <c r="F118" s="18" t="b">
        <f>IF(AND(C118="LIC",H118=TRUE),TRUE,FALSE)</f>
        <v>1</v>
      </c>
      <c r="G118" s="18" t="str">
        <f t="shared" ref="G118:G152" si="155">IF(OR(C118="LMIC",C118="UMIC"),"MIC","")</f>
        <v/>
      </c>
      <c r="H118" s="18" t="b">
        <v>1</v>
      </c>
      <c r="I118" s="18" t="b">
        <v>1</v>
      </c>
      <c r="J118" s="18" t="b">
        <v>1</v>
      </c>
      <c r="K118" s="18" t="b">
        <v>1</v>
      </c>
      <c r="L118" s="18" t="b">
        <v>1</v>
      </c>
      <c r="M118" s="18" t="b">
        <v>1</v>
      </c>
      <c r="N118" s="19" t="b">
        <v>1</v>
      </c>
      <c r="O118" s="18" t="b">
        <v>1</v>
      </c>
      <c r="P118" s="18" t="b">
        <v>1</v>
      </c>
      <c r="Q118" s="18" t="b">
        <v>1</v>
      </c>
      <c r="R118" s="18" t="b">
        <v>1</v>
      </c>
      <c r="S118" s="18" t="b">
        <v>1</v>
      </c>
      <c r="T118" s="18" t="b">
        <v>1</v>
      </c>
      <c r="W118" s="18" t="s">
        <v>353</v>
      </c>
      <c r="X118" s="19" t="str">
        <f t="shared" si="119"/>
        <v/>
      </c>
      <c r="Y118" s="18" t="str">
        <f t="shared" si="120"/>
        <v/>
      </c>
      <c r="Z118" s="18" t="str">
        <f t="shared" si="121"/>
        <v/>
      </c>
      <c r="AA118" s="18" t="str">
        <f t="shared" si="122"/>
        <v/>
      </c>
      <c r="AC118" s="18" t="b">
        <f t="shared" si="148"/>
        <v>1</v>
      </c>
      <c r="AK118" s="18" t="s">
        <v>353</v>
      </c>
      <c r="AL118" s="20">
        <v>15.182</v>
      </c>
      <c r="AM118" s="21">
        <v>21.535019531250001</v>
      </c>
      <c r="AN118" s="21">
        <v>499.8</v>
      </c>
      <c r="AO118" s="22">
        <v>0.5259999847412109</v>
      </c>
      <c r="AP118" s="23">
        <v>0.39099998474121089</v>
      </c>
      <c r="AQ118" s="21">
        <v>7.985731768341064</v>
      </c>
      <c r="AR118" s="21">
        <v>5.9361617683410639</v>
      </c>
      <c r="AS118" s="24">
        <v>8.4201923828125</v>
      </c>
      <c r="AT118" s="22">
        <v>1.8700000000000001E-2</v>
      </c>
      <c r="AU118" s="21">
        <v>9.3462600000000009</v>
      </c>
      <c r="AV118" s="21">
        <f t="shared" si="123"/>
        <v>17.768555648529741</v>
      </c>
      <c r="AW118" s="22">
        <v>0.06</v>
      </c>
      <c r="AX118" s="21">
        <v>29.988</v>
      </c>
      <c r="AY118" s="21">
        <f t="shared" si="124"/>
        <v>57.011408497956381</v>
      </c>
      <c r="AZ118" s="21">
        <f t="shared" si="125"/>
        <v>141.89491932000001</v>
      </c>
      <c r="BA118" s="21">
        <f t="shared" si="126"/>
        <v>455.27781599999997</v>
      </c>
      <c r="BB118" s="21">
        <f t="shared" si="127"/>
        <v>313.38289667999999</v>
      </c>
      <c r="BC118" s="21">
        <v>661.68499999999995</v>
      </c>
      <c r="BD118" s="21">
        <v>547.42333333333329</v>
      </c>
      <c r="BE118" s="21">
        <f t="shared" si="128"/>
        <v>36.057392526237209</v>
      </c>
      <c r="BF118" s="21">
        <f t="shared" si="129"/>
        <v>68.550177893973228</v>
      </c>
      <c r="BG118" s="21">
        <v>69.55055847594349</v>
      </c>
      <c r="BH118" s="21">
        <v>439.64333333333326</v>
      </c>
      <c r="BI118" s="20">
        <v>19.493083915162693</v>
      </c>
      <c r="BJ118" s="20">
        <v>77.682578052957453</v>
      </c>
      <c r="BK118" s="20">
        <v>75.490922063120337</v>
      </c>
      <c r="BL118" s="25">
        <f t="shared" si="149"/>
        <v>172.66658403124049</v>
      </c>
      <c r="BM118" s="25">
        <f t="shared" si="150"/>
        <v>295.94400000000002</v>
      </c>
      <c r="BN118" s="25">
        <f t="shared" si="151"/>
        <v>1179.3769</v>
      </c>
      <c r="BO118" s="25">
        <f t="shared" si="152"/>
        <v>1146.1031787622931</v>
      </c>
      <c r="BP118" s="25">
        <f t="shared" si="153"/>
        <v>2621.424078762293</v>
      </c>
      <c r="BQ118" s="25">
        <v>157.67258403124049</v>
      </c>
      <c r="BR118" s="25">
        <v>32.50779431783252</v>
      </c>
      <c r="BS118" s="26">
        <v>0.20617277580350674</v>
      </c>
      <c r="BT118" s="25">
        <v>0.73499999999999999</v>
      </c>
      <c r="BU118" s="25">
        <v>151201</v>
      </c>
      <c r="BV118" s="25">
        <v>0.28745438096236842</v>
      </c>
      <c r="BW118" s="20">
        <f t="shared" si="154"/>
        <v>2393.7851707622931</v>
      </c>
      <c r="BX118" s="25">
        <v>273.71166666666664</v>
      </c>
      <c r="BY118" s="25">
        <v>43.313439052221781</v>
      </c>
      <c r="BZ118" s="25">
        <f t="shared" si="136"/>
        <v>2.8529468483876816</v>
      </c>
      <c r="CA118" s="25">
        <f t="shared" si="137"/>
        <v>5.4238534812720873</v>
      </c>
      <c r="CB118" s="25">
        <v>106.98461840515505</v>
      </c>
      <c r="CC118" s="25">
        <f t="shared" si="138"/>
        <v>7.0468066397809936</v>
      </c>
      <c r="CD118" s="25">
        <f t="shared" si="139"/>
        <v>13.396971186696867</v>
      </c>
      <c r="CE118" s="25">
        <v>7.4927352664787215</v>
      </c>
      <c r="CF118" s="25">
        <f t="shared" si="140"/>
        <v>0.49352755015668037</v>
      </c>
      <c r="CG118" s="25">
        <f t="shared" si="141"/>
        <v>0.93826533169861825</v>
      </c>
      <c r="CH118" s="25">
        <v>161.00259867096256</v>
      </c>
      <c r="CI118" s="25">
        <f t="shared" si="142"/>
        <v>10.604834585098311</v>
      </c>
      <c r="CJ118" s="25">
        <f t="shared" si="143"/>
        <v>20.161283066036269</v>
      </c>
      <c r="CK118" s="26"/>
      <c r="CL118" s="26">
        <v>0.16825780529574494</v>
      </c>
      <c r="CM118" s="26">
        <v>0.42750948491634827</v>
      </c>
      <c r="CN118" s="25">
        <v>2166.1462627622932</v>
      </c>
      <c r="CO118" s="25">
        <f t="shared" si="144"/>
        <v>142.67858403124049</v>
      </c>
      <c r="CP118" s="25">
        <f t="shared" si="145"/>
        <v>271.25206876467416</v>
      </c>
      <c r="CQ118" s="26">
        <v>8.6837879397018369E-2</v>
      </c>
      <c r="CR118" s="25">
        <f t="shared" si="146"/>
        <v>20.504588073266987</v>
      </c>
    </row>
    <row r="119" spans="1:96" x14ac:dyDescent="0.2">
      <c r="A119" s="18" t="s">
        <v>225</v>
      </c>
      <c r="B119" s="18" t="s">
        <v>226</v>
      </c>
      <c r="C119" s="18" t="s">
        <v>293</v>
      </c>
      <c r="D119" s="18" t="s">
        <v>293</v>
      </c>
      <c r="E119" s="18" t="s">
        <v>353</v>
      </c>
      <c r="G119" s="18" t="str">
        <f t="shared" si="155"/>
        <v>MIC</v>
      </c>
      <c r="H119" s="18" t="s">
        <v>353</v>
      </c>
      <c r="I119" s="18" t="s">
        <v>353</v>
      </c>
      <c r="J119" s="18" t="s">
        <v>353</v>
      </c>
      <c r="K119" s="18" t="s">
        <v>353</v>
      </c>
      <c r="L119" s="18" t="s">
        <v>353</v>
      </c>
      <c r="N119" s="19"/>
      <c r="U119" s="18" t="b">
        <f>IF(AND(T119=FALSE,OR(C119="LIC",C119="LMIC",C119="UMIC")),TRUE,FALSE)</f>
        <v>1</v>
      </c>
      <c r="W119" s="18" t="s">
        <v>353</v>
      </c>
      <c r="X119" s="19" t="str">
        <f t="shared" si="119"/>
        <v/>
      </c>
      <c r="Y119" s="18" t="str">
        <f t="shared" si="120"/>
        <v/>
      </c>
      <c r="Z119" s="18" t="str">
        <f t="shared" si="121"/>
        <v/>
      </c>
      <c r="AA119" s="18" t="str">
        <f t="shared" si="122"/>
        <v/>
      </c>
      <c r="AB119" s="18" t="b">
        <f>IF(AND(S119="",OR(C119="LIC",C119="LMIC",C119="UMIC")),TRUE,FALSE)</f>
        <v>1</v>
      </c>
      <c r="AC119" s="18" t="b">
        <f t="shared" si="148"/>
        <v>1</v>
      </c>
      <c r="AD119" s="18" t="b">
        <f>IF(AND(AC119=TRUE,T119=FALSE),TRUE,FALSE)</f>
        <v>1</v>
      </c>
      <c r="AE119" s="18" t="b">
        <f>IF(AND(AC119=TRUE,S119=""),TRUE,FALSE)</f>
        <v>1</v>
      </c>
      <c r="AJ119" s="18" t="b">
        <f>IF(AND(OR(C119="LIC",C119="LMIC",C119="UMIC"),F119=""),TRUE,FALSE)</f>
        <v>1</v>
      </c>
      <c r="AK119" s="18" t="s">
        <v>353</v>
      </c>
      <c r="AL119" s="20">
        <v>6.9711860000000003</v>
      </c>
      <c r="AM119" s="21">
        <v>6.5339750976562501</v>
      </c>
      <c r="AN119" s="21">
        <v>5180</v>
      </c>
      <c r="AO119" s="22">
        <v>3.0000001192092901E-3</v>
      </c>
      <c r="AP119" s="23">
        <v>6.9999998807907101E-3</v>
      </c>
      <c r="AQ119" s="21">
        <v>2.0913558831030136E-2</v>
      </c>
      <c r="AR119" s="21">
        <v>4.8798301168969868E-2</v>
      </c>
      <c r="AS119" s="24">
        <v>4.5737823486328134E-2</v>
      </c>
      <c r="AT119" s="22">
        <v>0.40189999999999998</v>
      </c>
      <c r="AU119" s="21">
        <v>2081.8420000000001</v>
      </c>
      <c r="AV119" s="21">
        <f t="shared" si="123"/>
        <v>693947.30575834482</v>
      </c>
      <c r="AW119" s="22">
        <v>0.43005479452054801</v>
      </c>
      <c r="AX119" s="21">
        <v>2227.6838356164385</v>
      </c>
      <c r="AY119" s="21">
        <f t="shared" si="124"/>
        <v>742561.24903207971</v>
      </c>
      <c r="AZ119" s="21">
        <f t="shared" si="125"/>
        <v>14512.907804612001</v>
      </c>
      <c r="BA119" s="21">
        <f t="shared" si="126"/>
        <v>15529.598367275621</v>
      </c>
      <c r="BB119" s="21">
        <f t="shared" si="127"/>
        <v>1016.6905626636196</v>
      </c>
      <c r="BC119" s="21">
        <v>402.52233333333334</v>
      </c>
      <c r="BD119" s="21">
        <v>611.23333333333323</v>
      </c>
      <c r="BE119" s="21">
        <f t="shared" si="128"/>
        <v>87.679963399819371</v>
      </c>
      <c r="BF119" s="21">
        <f t="shared" si="129"/>
        <v>29226.653305243592</v>
      </c>
      <c r="BG119" s="21">
        <v>1367.4447301032469</v>
      </c>
      <c r="BH119" s="21">
        <v>31.423333333333332</v>
      </c>
      <c r="BI119" s="20">
        <v>207.20000000000002</v>
      </c>
      <c r="BJ119" s="20">
        <v>181.84627745551478</v>
      </c>
      <c r="BK119" s="20">
        <v>27.135072801193811</v>
      </c>
      <c r="BL119" s="25">
        <f t="shared" si="149"/>
        <v>416.18135025670858</v>
      </c>
      <c r="BM119" s="25">
        <f t="shared" si="150"/>
        <v>1444.4297392000001</v>
      </c>
      <c r="BN119" s="25">
        <f t="shared" si="151"/>
        <v>1267.6842235500003</v>
      </c>
      <c r="BO119" s="25">
        <f t="shared" si="152"/>
        <v>189.16363962066308</v>
      </c>
      <c r="BP119" s="25">
        <f t="shared" si="153"/>
        <v>2901.2776023706638</v>
      </c>
      <c r="BQ119" s="25">
        <v>-697.66056755151067</v>
      </c>
      <c r="BR119" s="25">
        <v>46.09378279869928</v>
      </c>
      <c r="BS119" s="26">
        <v>-6.6069067025629216E-2</v>
      </c>
      <c r="BT119" s="25">
        <v>131.58314150520002</v>
      </c>
      <c r="BU119" s="25">
        <v>1120342</v>
      </c>
      <c r="BV119" s="25">
        <v>373.44731849387006</v>
      </c>
      <c r="BW119" s="20">
        <f t="shared" si="154"/>
        <v>0</v>
      </c>
      <c r="BX119" s="25">
        <v>0</v>
      </c>
      <c r="BY119" s="25">
        <v>51.083412874211312</v>
      </c>
      <c r="BZ119" s="25">
        <f t="shared" si="136"/>
        <v>7.3277937031390801</v>
      </c>
      <c r="CA119" s="25">
        <f t="shared" si="137"/>
        <v>2442.5978039862434</v>
      </c>
      <c r="CB119" s="25">
        <v>10.606384078399785</v>
      </c>
      <c r="CC119" s="25">
        <f t="shared" si="138"/>
        <v>1.5214604915719914</v>
      </c>
      <c r="CD119" s="25">
        <f t="shared" si="139"/>
        <v>507.15347703819515</v>
      </c>
      <c r="CE119" s="25">
        <v>22.86174822123775</v>
      </c>
      <c r="CF119" s="25">
        <f t="shared" si="140"/>
        <v>3.2794632392877983</v>
      </c>
      <c r="CG119" s="25">
        <f t="shared" si="141"/>
        <v>1093.1543696578806</v>
      </c>
      <c r="CH119" s="25">
        <v>10.53479963753524</v>
      </c>
      <c r="CI119" s="25">
        <f t="shared" si="142"/>
        <v>1.5111918743145341</v>
      </c>
      <c r="CJ119" s="25">
        <f t="shared" si="143"/>
        <v>503.73060475505542</v>
      </c>
      <c r="CK119" s="26">
        <v>0.52</v>
      </c>
      <c r="CL119" s="26">
        <v>6.7127745551474313E-2</v>
      </c>
      <c r="CM119" s="26">
        <v>0.21162683078603842</v>
      </c>
      <c r="CN119" s="25">
        <v>128.35899999999998</v>
      </c>
      <c r="CO119" s="25">
        <f t="shared" si="144"/>
        <v>18.412792313962068</v>
      </c>
      <c r="CP119" s="25">
        <f t="shared" si="145"/>
        <v>6137.5971941011549</v>
      </c>
      <c r="CQ119" s="26">
        <v>2.6763378924144017</v>
      </c>
      <c r="CR119" s="25">
        <f t="shared" si="146"/>
        <v>10.360446069025606</v>
      </c>
    </row>
    <row r="120" spans="1:96" x14ac:dyDescent="0.2">
      <c r="A120" s="18" t="s">
        <v>235</v>
      </c>
      <c r="B120" s="18" t="s">
        <v>236</v>
      </c>
      <c r="C120" s="18" t="s">
        <v>295</v>
      </c>
      <c r="D120" s="18" t="s">
        <v>315</v>
      </c>
      <c r="E120" s="18" t="s">
        <v>353</v>
      </c>
      <c r="F120" s="18" t="b">
        <f>IF(AND(C120="LIC",H120=TRUE),TRUE,FALSE)</f>
        <v>1</v>
      </c>
      <c r="G120" s="18" t="str">
        <f t="shared" si="155"/>
        <v/>
      </c>
      <c r="H120" s="18" t="b">
        <v>1</v>
      </c>
      <c r="I120" s="18" t="b">
        <v>1</v>
      </c>
      <c r="J120" s="18" t="b">
        <v>1</v>
      </c>
      <c r="K120" s="18" t="b">
        <v>1</v>
      </c>
      <c r="L120" s="18" t="b">
        <v>1</v>
      </c>
      <c r="M120" s="18" t="b">
        <v>1</v>
      </c>
      <c r="N120" s="19" t="b">
        <v>1</v>
      </c>
      <c r="O120" s="18" t="b">
        <v>1</v>
      </c>
      <c r="P120" s="18" t="b">
        <v>1</v>
      </c>
      <c r="Q120" s="18" t="b">
        <v>1</v>
      </c>
      <c r="R120" s="18" t="b">
        <v>1</v>
      </c>
      <c r="S120" s="18" t="b">
        <v>1</v>
      </c>
      <c r="T120" s="18" t="b">
        <v>1</v>
      </c>
      <c r="W120" s="18" t="s">
        <v>353</v>
      </c>
      <c r="X120" s="19" t="str">
        <f t="shared" si="119"/>
        <v/>
      </c>
      <c r="Y120" s="18" t="str">
        <f t="shared" si="120"/>
        <v/>
      </c>
      <c r="Z120" s="18" t="str">
        <f t="shared" si="121"/>
        <v/>
      </c>
      <c r="AA120" s="18" t="str">
        <f t="shared" si="122"/>
        <v/>
      </c>
      <c r="AC120" s="18" t="b">
        <f t="shared" si="148"/>
        <v>1</v>
      </c>
      <c r="AK120" s="18" t="s">
        <v>353</v>
      </c>
      <c r="AL120" s="20">
        <v>12.919</v>
      </c>
      <c r="AM120" s="21">
        <v>17.254367187500002</v>
      </c>
      <c r="AN120" s="21">
        <v>390</v>
      </c>
      <c r="AO120" s="22">
        <v>0.62</v>
      </c>
      <c r="AP120" s="23">
        <v>0.31</v>
      </c>
      <c r="AQ120" s="21">
        <v>8.009780000000001</v>
      </c>
      <c r="AR120" s="21">
        <v>4.0048900000000005</v>
      </c>
      <c r="AS120" s="24">
        <v>5.3488540039062498</v>
      </c>
      <c r="AT120" s="22">
        <v>0.28599999999999998</v>
      </c>
      <c r="AU120" s="21">
        <v>111.53999999999999</v>
      </c>
      <c r="AV120" s="21">
        <f t="shared" si="123"/>
        <v>179.90322580645159</v>
      </c>
      <c r="AW120" s="22">
        <v>0.29417155089369118</v>
      </c>
      <c r="AX120" s="21">
        <v>114.72690484853956</v>
      </c>
      <c r="AY120" s="21">
        <f t="shared" si="124"/>
        <v>185.04339491699929</v>
      </c>
      <c r="AZ120" s="21">
        <f t="shared" si="125"/>
        <v>1440.9852599999999</v>
      </c>
      <c r="BA120" s="21">
        <f t="shared" si="126"/>
        <v>1482.1568837382827</v>
      </c>
      <c r="BB120" s="21">
        <f t="shared" si="127"/>
        <v>41.171623738282698</v>
      </c>
      <c r="BC120" s="21">
        <v>572.98599999999999</v>
      </c>
      <c r="BD120" s="21">
        <v>892.43333333333339</v>
      </c>
      <c r="BE120" s="21">
        <f t="shared" si="128"/>
        <v>69.079134091905985</v>
      </c>
      <c r="BF120" s="21">
        <f t="shared" si="129"/>
        <v>111.41795821275159</v>
      </c>
      <c r="BG120" s="21">
        <v>0</v>
      </c>
      <c r="BH120" s="21">
        <v>1031.6400000000001</v>
      </c>
      <c r="BI120" s="20">
        <v>51.743168975926935</v>
      </c>
      <c r="BJ120" s="20">
        <v>77.457104265035994</v>
      </c>
      <c r="BK120" s="20">
        <v>89.528732832365975</v>
      </c>
      <c r="BL120" s="25">
        <f t="shared" si="149"/>
        <v>218.72900607332889</v>
      </c>
      <c r="BM120" s="25">
        <f t="shared" si="150"/>
        <v>668.47000000000014</v>
      </c>
      <c r="BN120" s="25">
        <f t="shared" si="151"/>
        <v>1000.6683300000001</v>
      </c>
      <c r="BO120" s="25">
        <f t="shared" si="152"/>
        <v>1156.621699461336</v>
      </c>
      <c r="BP120" s="25">
        <f t="shared" si="153"/>
        <v>2825.7600294613362</v>
      </c>
      <c r="BQ120" s="25">
        <v>161.36555364905911</v>
      </c>
      <c r="BR120" s="25">
        <v>74.466805996336149</v>
      </c>
      <c r="BS120" s="26">
        <v>0.46147894834041214</v>
      </c>
      <c r="BT120" s="25">
        <v>47.3308651368</v>
      </c>
      <c r="BU120" s="25">
        <v>2279189</v>
      </c>
      <c r="BV120" s="25">
        <v>3.6761112903225808</v>
      </c>
      <c r="BW120" s="20">
        <f t="shared" si="154"/>
        <v>2084.6815875921948</v>
      </c>
      <c r="BX120" s="25">
        <v>446.2166666666667</v>
      </c>
      <c r="BY120" s="25">
        <v>68.106588803866302</v>
      </c>
      <c r="BZ120" s="25">
        <f t="shared" si="136"/>
        <v>5.2718158374383695</v>
      </c>
      <c r="CA120" s="25">
        <f t="shared" si="137"/>
        <v>8.502928770061887</v>
      </c>
      <c r="CB120" s="25">
        <v>183.40901597529867</v>
      </c>
      <c r="CC120" s="25">
        <f t="shared" si="138"/>
        <v>14.196843097399077</v>
      </c>
      <c r="CD120" s="25">
        <f t="shared" si="139"/>
        <v>22.898134028063026</v>
      </c>
      <c r="CE120" s="25">
        <v>24.43977144583166</v>
      </c>
      <c r="CF120" s="25">
        <f t="shared" si="140"/>
        <v>1.8917695987175214</v>
      </c>
      <c r="CG120" s="25">
        <f t="shared" si="141"/>
        <v>3.0512412882540669</v>
      </c>
      <c r="CH120" s="25">
        <v>543.70903208484356</v>
      </c>
      <c r="CI120" s="25">
        <f t="shared" si="142"/>
        <v>42.085999851756604</v>
      </c>
      <c r="CJ120" s="25">
        <f t="shared" si="143"/>
        <v>67.880644922188068</v>
      </c>
      <c r="CK120" s="26"/>
      <c r="CL120" s="26">
        <v>0.14571042650359933</v>
      </c>
      <c r="CM120" s="26">
        <v>0.38706687824134994</v>
      </c>
      <c r="CN120" s="25">
        <v>1343.6031457230536</v>
      </c>
      <c r="CO120" s="25">
        <f t="shared" si="144"/>
        <v>104.00210122478934</v>
      </c>
      <c r="CP120" s="25">
        <f t="shared" si="145"/>
        <v>167.74532455611185</v>
      </c>
      <c r="CQ120" s="26">
        <v>0.26225809486391888</v>
      </c>
      <c r="CR120" s="25">
        <f t="shared" si="146"/>
        <v>61.554658786594047</v>
      </c>
    </row>
    <row r="121" spans="1:96" x14ac:dyDescent="0.2">
      <c r="A121" s="18" t="s">
        <v>302</v>
      </c>
      <c r="B121" s="18" t="s">
        <v>222</v>
      </c>
      <c r="C121" s="18" t="s">
        <v>294</v>
      </c>
      <c r="D121" s="18" t="s">
        <v>343</v>
      </c>
      <c r="E121" s="18" t="s">
        <v>320</v>
      </c>
      <c r="G121" s="18" t="str">
        <f t="shared" si="155"/>
        <v>MIC</v>
      </c>
      <c r="H121" s="18" t="b">
        <v>1</v>
      </c>
      <c r="I121" s="18" t="s">
        <v>353</v>
      </c>
      <c r="J121" s="18" t="s">
        <v>353</v>
      </c>
      <c r="K121" s="18" t="b">
        <v>1</v>
      </c>
      <c r="L121" s="18" t="s">
        <v>353</v>
      </c>
      <c r="N121" s="19"/>
      <c r="Q121" s="18" t="b">
        <v>1</v>
      </c>
      <c r="R121" s="18" t="b">
        <v>1</v>
      </c>
      <c r="S121" s="18" t="b">
        <v>1</v>
      </c>
      <c r="U121" s="18" t="b">
        <f>IF(AND(T121=FALSE,OR(C121="LIC",C121="LMIC",C121="UMIC")),TRUE,FALSE)</f>
        <v>1</v>
      </c>
      <c r="V121" s="18" t="b">
        <f>IF(AND(S121=TRUE,T121=FALSE),TRUE,FALSE)</f>
        <v>1</v>
      </c>
      <c r="W121" s="18" t="s">
        <v>353</v>
      </c>
      <c r="X121" s="19" t="str">
        <f t="shared" si="119"/>
        <v/>
      </c>
      <c r="Y121" s="18" t="str">
        <f t="shared" si="120"/>
        <v/>
      </c>
      <c r="Z121" s="18" t="str">
        <f t="shared" si="121"/>
        <v/>
      </c>
      <c r="AA121" s="18" t="str">
        <f t="shared" si="122"/>
        <v/>
      </c>
      <c r="AC121" s="18" t="b">
        <f t="shared" si="148"/>
        <v>1</v>
      </c>
      <c r="AD121" s="18" t="b">
        <f>IF(AND(AC121=TRUE,T121=FALSE),TRUE,FALSE)</f>
        <v>1</v>
      </c>
      <c r="AJ121" s="18" t="b">
        <f>IF(AND(OR(C121="LIC",C121="LMIC",C121="UMIC"),F121=""),TRUE,FALSE)</f>
        <v>1</v>
      </c>
      <c r="AK121" s="18" t="b">
        <v>1</v>
      </c>
      <c r="AL121" s="20">
        <v>0.20899999999999999</v>
      </c>
      <c r="AM121" s="21">
        <v>0.2684710083007813</v>
      </c>
      <c r="AN121" s="21">
        <v>1770</v>
      </c>
      <c r="AO121" s="22">
        <v>0.29100000381469732</v>
      </c>
      <c r="AP121" s="23">
        <v>0.27500000000000002</v>
      </c>
      <c r="AQ121" s="21">
        <v>6.081900079727174E-2</v>
      </c>
      <c r="AR121" s="21">
        <v>5.7475000000000005E-2</v>
      </c>
      <c r="AS121" s="24">
        <v>7.3829528808593753E-2</v>
      </c>
      <c r="AT121" s="22">
        <v>0.16539999999999999</v>
      </c>
      <c r="AU121" s="21">
        <v>292.75799999999998</v>
      </c>
      <c r="AV121" s="21">
        <f t="shared" si="123"/>
        <v>1006.0412239252826</v>
      </c>
      <c r="AW121" s="22">
        <v>0.19634234824698277</v>
      </c>
      <c r="AX121" s="21">
        <v>347.52595639715952</v>
      </c>
      <c r="AY121" s="21">
        <f t="shared" si="124"/>
        <v>1194.2472571871742</v>
      </c>
      <c r="AZ121" s="21">
        <f t="shared" si="125"/>
        <v>61.186421999999993</v>
      </c>
      <c r="BA121" s="21">
        <f t="shared" si="126"/>
        <v>72.632924887006325</v>
      </c>
      <c r="BB121" s="21">
        <f t="shared" si="127"/>
        <v>11.446502887006337</v>
      </c>
      <c r="BC121" s="21">
        <v>41.964999999999996</v>
      </c>
      <c r="BD121" s="21">
        <v>51.656666666666666</v>
      </c>
      <c r="BE121" s="21">
        <f t="shared" si="128"/>
        <v>247.16108452950559</v>
      </c>
      <c r="BF121" s="21">
        <f t="shared" si="129"/>
        <v>849.35079480924185</v>
      </c>
      <c r="BG121" s="21">
        <v>124.63654575629781</v>
      </c>
      <c r="BH121" s="21">
        <v>7.3333333333333334E-2</v>
      </c>
      <c r="BI121" s="20">
        <v>70.8</v>
      </c>
      <c r="BJ121" s="20">
        <v>111.48143540669857</v>
      </c>
      <c r="BK121" s="20">
        <v>61.577846037333565</v>
      </c>
      <c r="BL121" s="25">
        <f t="shared" si="149"/>
        <v>243.85928144403212</v>
      </c>
      <c r="BM121" s="25">
        <f t="shared" si="150"/>
        <v>14.797199999999998</v>
      </c>
      <c r="BN121" s="25">
        <f t="shared" si="151"/>
        <v>23.299620000000001</v>
      </c>
      <c r="BO121" s="25">
        <f t="shared" si="152"/>
        <v>12.869769821802715</v>
      </c>
      <c r="BP121" s="25">
        <f t="shared" si="153"/>
        <v>50.966589821802714</v>
      </c>
      <c r="BQ121" s="25">
        <v>70.096303245452361</v>
      </c>
      <c r="BR121" s="25">
        <v>123.75598086124401</v>
      </c>
      <c r="BS121" s="26">
        <v>1.7655136595134626</v>
      </c>
      <c r="BT121" s="25">
        <v>0</v>
      </c>
      <c r="BU121" s="25">
        <v>48322</v>
      </c>
      <c r="BV121" s="25">
        <v>0.16605498064106702</v>
      </c>
      <c r="BW121" s="20">
        <f t="shared" si="154"/>
        <v>14.650127378299542</v>
      </c>
      <c r="BX121" s="25">
        <v>25.828333333333333</v>
      </c>
      <c r="BY121" s="25">
        <v>4.8213964961739828</v>
      </c>
      <c r="BZ121" s="25">
        <f t="shared" si="136"/>
        <v>23.068882756813316</v>
      </c>
      <c r="CA121" s="25">
        <f t="shared" si="137"/>
        <v>79.274510152594686</v>
      </c>
      <c r="CB121" s="25">
        <v>8.3135135588669637</v>
      </c>
      <c r="CC121" s="25">
        <f t="shared" si="138"/>
        <v>39.777576836684041</v>
      </c>
      <c r="CD121" s="25">
        <f t="shared" si="139"/>
        <v>136.69270211423628</v>
      </c>
      <c r="CE121" s="25">
        <v>7.6447174117331179E-2</v>
      </c>
      <c r="CF121" s="25">
        <f t="shared" si="140"/>
        <v>0.36577595271450325</v>
      </c>
      <c r="CG121" s="25">
        <f t="shared" si="141"/>
        <v>1.2569620203421774</v>
      </c>
      <c r="CH121" s="25">
        <v>2.6405171835145658</v>
      </c>
      <c r="CI121" s="25">
        <f t="shared" si="142"/>
        <v>12.634053509639072</v>
      </c>
      <c r="CJ121" s="25">
        <f t="shared" si="143"/>
        <v>43.415990872921675</v>
      </c>
      <c r="CK121" s="26">
        <v>0.56000000000000005</v>
      </c>
      <c r="CL121" s="26">
        <v>0.14814354066985647</v>
      </c>
      <c r="CM121" s="26">
        <v>0.40653588516746414</v>
      </c>
      <c r="CN121" s="25">
        <v>51.656666666666666</v>
      </c>
      <c r="CO121" s="25">
        <f t="shared" si="144"/>
        <v>247.16108452950559</v>
      </c>
      <c r="CP121" s="25">
        <f t="shared" si="145"/>
        <v>849.35079480924185</v>
      </c>
      <c r="CQ121" s="26">
        <v>0.71255429430296213</v>
      </c>
      <c r="CR121" s="25">
        <f t="shared" si="146"/>
        <v>75.480513103136431</v>
      </c>
    </row>
    <row r="122" spans="1:96" x14ac:dyDescent="0.2">
      <c r="A122" s="18" t="s">
        <v>241</v>
      </c>
      <c r="B122" s="18" t="s">
        <v>242</v>
      </c>
      <c r="C122" s="18" t="s">
        <v>293</v>
      </c>
      <c r="D122" s="18" t="s">
        <v>293</v>
      </c>
      <c r="E122" s="18" t="s">
        <v>353</v>
      </c>
      <c r="G122" s="18" t="str">
        <f t="shared" si="155"/>
        <v>MIC</v>
      </c>
      <c r="H122" s="18" t="s">
        <v>353</v>
      </c>
      <c r="I122" s="18" t="s">
        <v>353</v>
      </c>
      <c r="J122" s="18" t="s">
        <v>353</v>
      </c>
      <c r="K122" s="18" t="s">
        <v>353</v>
      </c>
      <c r="L122" s="18" t="s">
        <v>353</v>
      </c>
      <c r="N122" s="19"/>
      <c r="U122" s="18" t="b">
        <f>IF(AND(T122=FALSE,OR(C122="LIC",C122="LMIC",C122="UMIC")),TRUE,FALSE)</f>
        <v>1</v>
      </c>
      <c r="W122" s="18" t="s">
        <v>353</v>
      </c>
      <c r="X122" s="19" t="str">
        <f t="shared" si="119"/>
        <v/>
      </c>
      <c r="Y122" s="18" t="str">
        <f t="shared" si="120"/>
        <v/>
      </c>
      <c r="Z122" s="18" t="str">
        <f t="shared" si="121"/>
        <v/>
      </c>
      <c r="AA122" s="18" t="str">
        <f t="shared" si="122"/>
        <v/>
      </c>
      <c r="AB122" s="18" t="b">
        <f>IF(AND(S122="",OR(C122="LIC",C122="LMIC",C122="UMIC")),TRUE,FALSE)</f>
        <v>1</v>
      </c>
      <c r="AC122" s="18" t="b">
        <f t="shared" si="148"/>
        <v>1</v>
      </c>
      <c r="AD122" s="18" t="b">
        <f>IF(AND(AC122=TRUE,T122=FALSE),TRUE,FALSE)</f>
        <v>1</v>
      </c>
      <c r="AE122" s="18" t="b">
        <f>IF(AND(AC122=TRUE,S122=""),TRUE,FALSE)</f>
        <v>1</v>
      </c>
      <c r="AJ122" s="18" t="b">
        <f>IF(AND(OR(C122="LIC",C122="LMIC",C122="UMIC"),F122=""),TRUE,FALSE)</f>
        <v>1</v>
      </c>
      <c r="AK122" s="18" t="s">
        <v>353</v>
      </c>
      <c r="AL122" s="20">
        <v>0.56799999999999995</v>
      </c>
      <c r="AM122" s="21">
        <v>0.61672802734374998</v>
      </c>
      <c r="AN122" s="21">
        <v>6020</v>
      </c>
      <c r="AO122" s="22">
        <v>0.18399999618530269</v>
      </c>
      <c r="AP122" s="23">
        <v>0.1510000038146973</v>
      </c>
      <c r="AQ122" s="21">
        <v>0.10451199783325192</v>
      </c>
      <c r="AR122" s="21">
        <v>8.5768002166748056E-2</v>
      </c>
      <c r="AS122" s="24">
        <v>9.3125930786132807E-2</v>
      </c>
      <c r="AT122" s="22">
        <v>0.22120000000000001</v>
      </c>
      <c r="AU122" s="21">
        <v>1331.624</v>
      </c>
      <c r="AV122" s="21">
        <f t="shared" si="123"/>
        <v>7237.0871065613956</v>
      </c>
      <c r="AW122" s="22">
        <v>0.25857697474914665</v>
      </c>
      <c r="AX122" s="21">
        <v>1556.6333879898627</v>
      </c>
      <c r="AY122" s="21">
        <f t="shared" si="124"/>
        <v>8459.9642405547038</v>
      </c>
      <c r="AZ122" s="21">
        <f t="shared" si="125"/>
        <v>756.3624319999999</v>
      </c>
      <c r="BA122" s="21">
        <f t="shared" si="126"/>
        <v>884.16776437824194</v>
      </c>
      <c r="BB122" s="21">
        <f t="shared" si="127"/>
        <v>127.80533237824204</v>
      </c>
      <c r="BC122" s="21">
        <v>14.269</v>
      </c>
      <c r="BD122" s="21">
        <v>13.1</v>
      </c>
      <c r="BE122" s="21">
        <f t="shared" si="128"/>
        <v>23.063380281690144</v>
      </c>
      <c r="BF122" s="21">
        <f t="shared" si="129"/>
        <v>125.34446065131152</v>
      </c>
      <c r="BG122" s="21">
        <v>342.18182468807885</v>
      </c>
      <c r="BH122" s="21">
        <v>0.04</v>
      </c>
      <c r="BI122" s="20">
        <v>240.8</v>
      </c>
      <c r="BJ122" s="20">
        <v>312.88413732394366</v>
      </c>
      <c r="BK122" s="20">
        <v>169.78754838170079</v>
      </c>
      <c r="BL122" s="25">
        <f t="shared" si="149"/>
        <v>723.4716857056444</v>
      </c>
      <c r="BM122" s="25">
        <f t="shared" si="150"/>
        <v>136.77439999999999</v>
      </c>
      <c r="BN122" s="25">
        <f t="shared" si="151"/>
        <v>177.71818999999999</v>
      </c>
      <c r="BO122" s="25">
        <f t="shared" si="152"/>
        <v>96.439327480806043</v>
      </c>
      <c r="BP122" s="25">
        <f t="shared" si="153"/>
        <v>410.93191748080596</v>
      </c>
      <c r="BQ122" s="25">
        <v>-54.845008289286966</v>
      </c>
      <c r="BR122" s="25">
        <v>11.566901408450704</v>
      </c>
      <c r="BS122" s="26">
        <v>-0.21090162567648113</v>
      </c>
      <c r="BU122" s="25">
        <v>44739</v>
      </c>
      <c r="BV122" s="25">
        <v>0.24314674417136539</v>
      </c>
      <c r="BW122" s="20">
        <f t="shared" si="154"/>
        <v>0</v>
      </c>
      <c r="BX122" s="25">
        <v>0</v>
      </c>
      <c r="BY122" s="25">
        <v>2.4001104175057058</v>
      </c>
      <c r="BZ122" s="25">
        <f t="shared" si="136"/>
        <v>4.2255465096931442</v>
      </c>
      <c r="CA122" s="25">
        <f t="shared" si="137"/>
        <v>22.964927159224946</v>
      </c>
      <c r="CB122" s="25">
        <v>3.0066072627198284</v>
      </c>
      <c r="CC122" s="25">
        <f t="shared" si="138"/>
        <v>5.2933226456335012</v>
      </c>
      <c r="CD122" s="25">
        <f t="shared" si="139"/>
        <v>28.768058453124656</v>
      </c>
      <c r="CE122" s="25">
        <v>2.6524701302188213E-2</v>
      </c>
      <c r="CF122" s="25">
        <f t="shared" si="140"/>
        <v>4.669841778554263E-2</v>
      </c>
      <c r="CG122" s="25">
        <f t="shared" si="141"/>
        <v>0.25379575409617722</v>
      </c>
      <c r="CH122" s="25">
        <v>0.91305040945093296</v>
      </c>
      <c r="CI122" s="25">
        <f t="shared" si="142"/>
        <v>1.607483115230516</v>
      </c>
      <c r="CJ122" s="25">
        <f t="shared" si="143"/>
        <v>8.7363214595485754</v>
      </c>
      <c r="CK122" s="26"/>
      <c r="CL122" s="26">
        <v>8.8413732394366201E-2</v>
      </c>
      <c r="CM122" s="26">
        <v>0.26239964788732401</v>
      </c>
      <c r="CN122" s="25">
        <v>2.7509999999999999</v>
      </c>
      <c r="CO122" s="25">
        <f t="shared" si="144"/>
        <v>4.84330985915493</v>
      </c>
      <c r="CP122" s="25">
        <f t="shared" si="145"/>
        <v>26.322336736775419</v>
      </c>
      <c r="CQ122" s="26">
        <v>1.0758080922486877</v>
      </c>
      <c r="CR122" s="25">
        <f t="shared" si="146"/>
        <v>11.12635227055716</v>
      </c>
    </row>
    <row r="123" spans="1:96" x14ac:dyDescent="0.2">
      <c r="A123" s="18" t="s">
        <v>243</v>
      </c>
      <c r="B123" s="18" t="s">
        <v>244</v>
      </c>
      <c r="C123" s="18" t="s">
        <v>294</v>
      </c>
      <c r="D123" s="18" t="s">
        <v>344</v>
      </c>
      <c r="E123" s="18" t="s">
        <v>321</v>
      </c>
      <c r="G123" s="18" t="str">
        <f t="shared" si="155"/>
        <v>MIC</v>
      </c>
      <c r="H123" s="18" t="s">
        <v>353</v>
      </c>
      <c r="I123" s="18" t="s">
        <v>353</v>
      </c>
      <c r="J123" s="18" t="b">
        <v>1</v>
      </c>
      <c r="K123" s="18" t="s">
        <v>353</v>
      </c>
      <c r="L123" s="18" t="s">
        <v>353</v>
      </c>
      <c r="M123" s="18" t="b">
        <v>1</v>
      </c>
      <c r="N123" s="19"/>
      <c r="P123" s="18" t="b">
        <v>1</v>
      </c>
      <c r="Q123" s="18" t="b">
        <v>1</v>
      </c>
      <c r="R123" s="18" t="b">
        <v>1</v>
      </c>
      <c r="U123" s="18" t="b">
        <f>IF(AND(T123=FALSE,OR(C123="LIC",C123="LMIC",C123="UMIC")),TRUE,FALSE)</f>
        <v>1</v>
      </c>
      <c r="W123" s="18" t="s">
        <v>353</v>
      </c>
      <c r="X123" s="19" t="str">
        <f t="shared" si="119"/>
        <v/>
      </c>
      <c r="Y123" s="18" t="str">
        <f t="shared" si="120"/>
        <v/>
      </c>
      <c r="Z123" s="18" t="str">
        <f t="shared" si="121"/>
        <v/>
      </c>
      <c r="AA123" s="18" t="str">
        <f t="shared" si="122"/>
        <v/>
      </c>
      <c r="AB123" s="18" t="b">
        <f>IF(AND(S123="",OR(C123="LIC",C123="LMIC",C123="UMIC")),TRUE,FALSE)</f>
        <v>1</v>
      </c>
      <c r="AC123" s="18" t="b">
        <f t="shared" si="148"/>
        <v>1</v>
      </c>
      <c r="AD123" s="18" t="b">
        <f>IF(AND(AC123=TRUE,T123=FALSE),TRUE,FALSE)</f>
        <v>1</v>
      </c>
      <c r="AE123" s="18" t="b">
        <f>IF(AND(AC123=TRUE,S123=""),TRUE,FALSE)</f>
        <v>1</v>
      </c>
      <c r="AJ123" s="18" t="b">
        <f>IF(AND(OR(C123="LIC",C123="LMIC",C123="UMIC"),F123=""),TRUE,FALSE)</f>
        <v>1</v>
      </c>
      <c r="AK123" s="18" t="s">
        <v>353</v>
      </c>
      <c r="AL123" s="20">
        <v>1.391</v>
      </c>
      <c r="AM123" s="21">
        <v>1.66643505859375</v>
      </c>
      <c r="AN123" s="21">
        <v>2960</v>
      </c>
      <c r="AO123" s="22">
        <v>0.38500000000000001</v>
      </c>
      <c r="AP123" s="23">
        <v>0.28999999999999998</v>
      </c>
      <c r="AQ123" s="21">
        <v>0.53553499999999998</v>
      </c>
      <c r="AR123" s="21">
        <v>0.40338999999999997</v>
      </c>
      <c r="AS123" s="24">
        <v>0.48326617431640628</v>
      </c>
      <c r="AT123" s="22">
        <v>0.28360000000000002</v>
      </c>
      <c r="AU123" s="21">
        <v>839.45600000000002</v>
      </c>
      <c r="AV123" s="21">
        <f t="shared" si="123"/>
        <v>2180.4051948051947</v>
      </c>
      <c r="AW123" s="22">
        <v>0.3441459486982133</v>
      </c>
      <c r="AX123" s="21">
        <v>1018.6720081467114</v>
      </c>
      <c r="AY123" s="21">
        <f t="shared" si="124"/>
        <v>2645.901319861588</v>
      </c>
      <c r="AZ123" s="21">
        <f t="shared" si="125"/>
        <v>1167.6832959999999</v>
      </c>
      <c r="BA123" s="21">
        <f t="shared" si="126"/>
        <v>1416.9727633320756</v>
      </c>
      <c r="BB123" s="21">
        <f t="shared" si="127"/>
        <v>249.28946733207545</v>
      </c>
      <c r="BC123" s="21">
        <v>112.556</v>
      </c>
      <c r="BD123" s="21">
        <v>101.72333333333334</v>
      </c>
      <c r="BE123" s="21">
        <f t="shared" si="128"/>
        <v>73.12964294272706</v>
      </c>
      <c r="BF123" s="21">
        <f t="shared" si="129"/>
        <v>189.94712452656378</v>
      </c>
      <c r="BG123" s="21">
        <v>373.80945874902335</v>
      </c>
      <c r="BH123" s="21">
        <v>2.8933333333333331</v>
      </c>
      <c r="BI123" s="20">
        <v>118.4</v>
      </c>
      <c r="BJ123" s="20">
        <v>111.28189072609634</v>
      </c>
      <c r="BK123" s="20">
        <v>90.298571699458236</v>
      </c>
      <c r="BL123" s="25">
        <f t="shared" si="149"/>
        <v>319.98046242555461</v>
      </c>
      <c r="BM123" s="25">
        <f t="shared" si="150"/>
        <v>164.6944</v>
      </c>
      <c r="BN123" s="25">
        <f t="shared" si="151"/>
        <v>154.79311000000001</v>
      </c>
      <c r="BO123" s="25">
        <f t="shared" si="152"/>
        <v>125.6053132339464</v>
      </c>
      <c r="BP123" s="25">
        <f t="shared" si="153"/>
        <v>445.09282323394643</v>
      </c>
      <c r="BQ123" s="25">
        <v>-189.35554164780109</v>
      </c>
      <c r="BR123" s="25">
        <v>37.60484064222382</v>
      </c>
      <c r="BS123" s="26">
        <v>-0.19859382152209915</v>
      </c>
      <c r="BT123" s="25">
        <v>64.299928058100008</v>
      </c>
      <c r="BU123" s="25">
        <v>485086</v>
      </c>
      <c r="BV123" s="25">
        <v>1.2599636363636364</v>
      </c>
      <c r="BW123" s="20">
        <f t="shared" si="154"/>
        <v>0</v>
      </c>
      <c r="BX123" s="25">
        <v>0</v>
      </c>
      <c r="BY123" s="25">
        <v>5.7765317492280843</v>
      </c>
      <c r="BZ123" s="25">
        <f t="shared" si="136"/>
        <v>4.1527906177053087</v>
      </c>
      <c r="CA123" s="25">
        <f t="shared" si="137"/>
        <v>10.786469136896905</v>
      </c>
      <c r="CB123" s="25">
        <v>65.413094375083901</v>
      </c>
      <c r="CC123" s="25">
        <f t="shared" si="138"/>
        <v>47.025948508327751</v>
      </c>
      <c r="CD123" s="25">
        <f t="shared" si="139"/>
        <v>122.14532080085129</v>
      </c>
      <c r="CE123" s="25">
        <v>4.8290374546919049E-2</v>
      </c>
      <c r="CF123" s="25">
        <f t="shared" si="140"/>
        <v>3.471630089641916E-2</v>
      </c>
      <c r="CG123" s="25">
        <f t="shared" si="141"/>
        <v>9.0172210120569238E-2</v>
      </c>
      <c r="CH123" s="25">
        <v>1.4882014364344209</v>
      </c>
      <c r="CI123" s="25">
        <f t="shared" si="142"/>
        <v>1.0698788184287713</v>
      </c>
      <c r="CJ123" s="25">
        <f t="shared" si="143"/>
        <v>2.7789060218929125</v>
      </c>
      <c r="CK123" s="26">
        <v>0.55000000000000004</v>
      </c>
      <c r="CL123" s="26">
        <v>0.12818907260963336</v>
      </c>
      <c r="CM123" s="26">
        <v>0.35698202731847589</v>
      </c>
      <c r="CN123" s="25">
        <v>21.361900000000002</v>
      </c>
      <c r="CO123" s="25">
        <f t="shared" si="144"/>
        <v>15.357225017972683</v>
      </c>
      <c r="CP123" s="25">
        <f t="shared" si="145"/>
        <v>39.888896150578397</v>
      </c>
      <c r="CQ123" s="26">
        <v>1.5917721982536852</v>
      </c>
      <c r="CR123" s="25">
        <f t="shared" si="146"/>
        <v>52.248617944461827</v>
      </c>
    </row>
    <row r="124" spans="1:96" x14ac:dyDescent="0.2">
      <c r="A124" s="18" t="s">
        <v>8</v>
      </c>
      <c r="B124" s="18" t="s">
        <v>9</v>
      </c>
      <c r="C124" s="18" t="s">
        <v>19</v>
      </c>
      <c r="D124" s="18" t="s">
        <v>19</v>
      </c>
      <c r="G124" s="18" t="str">
        <f t="shared" si="155"/>
        <v/>
      </c>
      <c r="H124" s="18" t="s">
        <v>353</v>
      </c>
      <c r="I124" s="18" t="s">
        <v>353</v>
      </c>
      <c r="J124" s="18" t="s">
        <v>353</v>
      </c>
      <c r="K124" s="18" t="s">
        <v>353</v>
      </c>
      <c r="L124" s="18" t="s">
        <v>353</v>
      </c>
      <c r="N124" s="19"/>
      <c r="Q124" s="18" t="b">
        <v>1</v>
      </c>
      <c r="W124" s="18" t="b">
        <v>1</v>
      </c>
      <c r="X124" s="19" t="str">
        <f t="shared" si="119"/>
        <v/>
      </c>
      <c r="Y124" s="18" t="b">
        <f t="shared" si="120"/>
        <v>1</v>
      </c>
      <c r="Z124" s="18" t="str">
        <f t="shared" si="121"/>
        <v/>
      </c>
      <c r="AA124" s="18" t="b">
        <f t="shared" si="122"/>
        <v>1</v>
      </c>
      <c r="AC124" s="18" t="b">
        <f t="shared" si="148"/>
        <v>1</v>
      </c>
      <c r="AD124" s="18" t="b">
        <f>IF(AND(AC124=TRUE,T124=FALSE),TRUE,FALSE)</f>
        <v>1</v>
      </c>
      <c r="AE124" s="18" t="b">
        <f>IF(AND(AC124=TRUE,S124=""),TRUE,FALSE)</f>
        <v>1</v>
      </c>
      <c r="AH124" s="18" t="b">
        <f>IF(AND(W124=TRUE,T124=FALSE),TRUE,FALSE)</f>
        <v>1</v>
      </c>
      <c r="AI124" s="18" t="b">
        <f>IF(AND(W124=TRUE,S124=""),TRUE,FALSE)</f>
        <v>1</v>
      </c>
      <c r="AK124" s="18" t="b">
        <v>1</v>
      </c>
      <c r="AL124" s="20">
        <v>9.5000000000000001E-2</v>
      </c>
      <c r="AM124" s="21">
        <v>9.801000213623047E-2</v>
      </c>
      <c r="AN124" s="21">
        <v>14180</v>
      </c>
      <c r="AO124" s="22">
        <v>0.01</v>
      </c>
      <c r="AP124" s="23">
        <v>6.0000002384185793E-3</v>
      </c>
      <c r="AQ124" s="21">
        <v>9.5E-4</v>
      </c>
      <c r="AR124" s="21">
        <v>5.7000002264976507E-4</v>
      </c>
      <c r="AS124" s="24">
        <v>5.8806002140045167E-4</v>
      </c>
      <c r="AT124" s="22">
        <v>0.34399999999999997</v>
      </c>
      <c r="AU124" s="21">
        <v>4877.9199999999992</v>
      </c>
      <c r="AV124" s="21">
        <f t="shared" si="123"/>
        <v>487791.99999999988</v>
      </c>
      <c r="AW124" s="22">
        <v>0.40885652644291781</v>
      </c>
      <c r="AX124" s="21">
        <v>5797.5855449605742</v>
      </c>
      <c r="AY124" s="21">
        <f t="shared" si="124"/>
        <v>579758.55449605745</v>
      </c>
      <c r="AZ124" s="21">
        <f t="shared" si="125"/>
        <v>463.40239999999994</v>
      </c>
      <c r="BA124" s="21">
        <f t="shared" si="126"/>
        <v>550.77062677125457</v>
      </c>
      <c r="BB124" s="21">
        <f t="shared" si="127"/>
        <v>87.368226771254626</v>
      </c>
      <c r="BC124" s="21">
        <v>12.767333333333335</v>
      </c>
      <c r="BD124" s="21">
        <v>19.760000000000002</v>
      </c>
      <c r="BE124" s="21">
        <f t="shared" si="128"/>
        <v>208</v>
      </c>
      <c r="BF124" s="21">
        <f t="shared" si="129"/>
        <v>20800</v>
      </c>
      <c r="BG124" s="21">
        <v>443.79110109725042</v>
      </c>
      <c r="BH124" s="21">
        <v>0.01</v>
      </c>
      <c r="BI124" s="20">
        <v>567.20000000000005</v>
      </c>
      <c r="BJ124" s="20">
        <v>312.82</v>
      </c>
      <c r="BK124" s="20">
        <v>41.177797296719874</v>
      </c>
      <c r="BL124" s="25">
        <f t="shared" si="149"/>
        <v>921.19779729671984</v>
      </c>
      <c r="BM124" s="25">
        <f t="shared" si="150"/>
        <v>53.884000000000007</v>
      </c>
      <c r="BN124" s="25">
        <f t="shared" si="151"/>
        <v>29.7179</v>
      </c>
      <c r="BO124" s="25">
        <f t="shared" si="152"/>
        <v>3.9118907431883883</v>
      </c>
      <c r="BP124" s="25">
        <f t="shared" si="153"/>
        <v>87.513790743188395</v>
      </c>
      <c r="BQ124" s="25">
        <v>-1977.5949751835674</v>
      </c>
      <c r="BR124" s="25">
        <v>104.05263157894738</v>
      </c>
      <c r="BS124" s="26">
        <v>-5.2615744318064345E-2</v>
      </c>
      <c r="BT124" s="25">
        <v>380.72376306195002</v>
      </c>
      <c r="BU124" s="25">
        <v>20515</v>
      </c>
      <c r="BV124" s="25">
        <v>2.0514999999999999</v>
      </c>
      <c r="BW124" s="20">
        <f t="shared" si="154"/>
        <v>0</v>
      </c>
      <c r="BX124" s="25">
        <v>0</v>
      </c>
      <c r="BY124" s="25">
        <v>1.4848268223922674</v>
      </c>
      <c r="BZ124" s="25">
        <f t="shared" si="136"/>
        <v>15.629756025181761</v>
      </c>
      <c r="CA124" s="25">
        <f t="shared" si="137"/>
        <v>1562.9756025181762</v>
      </c>
      <c r="CB124" s="25">
        <v>1.7766592831252517</v>
      </c>
      <c r="CC124" s="25">
        <f t="shared" si="138"/>
        <v>18.701676664476334</v>
      </c>
      <c r="CD124" s="25">
        <f t="shared" si="139"/>
        <v>1870.1676664476333</v>
      </c>
      <c r="CE124" s="25">
        <v>0.12722110350382601</v>
      </c>
      <c r="CF124" s="25">
        <f t="shared" si="140"/>
        <v>1.3391695105665895</v>
      </c>
      <c r="CG124" s="25">
        <f t="shared" si="141"/>
        <v>133.91695105665895</v>
      </c>
      <c r="CH124" s="25">
        <v>0.16672103638072222</v>
      </c>
      <c r="CI124" s="25">
        <f t="shared" si="142"/>
        <v>1.7549582776918129</v>
      </c>
      <c r="CJ124" s="25">
        <f t="shared" si="143"/>
        <v>175.49582776918129</v>
      </c>
      <c r="CK124" s="26">
        <v>0.3</v>
      </c>
      <c r="CL124" s="26">
        <v>8.2000000000000003E-2</v>
      </c>
      <c r="CM124" s="26">
        <v>0.21456842105263157</v>
      </c>
      <c r="CN124" s="25">
        <v>4.1496000000000004</v>
      </c>
      <c r="CO124" s="25">
        <f t="shared" si="144"/>
        <v>43.680000000000007</v>
      </c>
      <c r="CP124" s="25">
        <f t="shared" si="145"/>
        <v>4368.0000000000009</v>
      </c>
      <c r="CQ124" s="26">
        <v>3.146764767552499</v>
      </c>
      <c r="CR124" s="25">
        <f t="shared" si="146"/>
        <v>36.086390967349907</v>
      </c>
    </row>
    <row r="125" spans="1:96" x14ac:dyDescent="0.2">
      <c r="A125" s="18" t="s">
        <v>245</v>
      </c>
      <c r="B125" s="18" t="s">
        <v>246</v>
      </c>
      <c r="C125" s="18" t="s">
        <v>295</v>
      </c>
      <c r="D125" s="18" t="s">
        <v>316</v>
      </c>
      <c r="E125" s="18" t="s">
        <v>318</v>
      </c>
      <c r="G125" s="18" t="str">
        <f t="shared" si="155"/>
        <v/>
      </c>
      <c r="H125" s="18" t="s">
        <v>353</v>
      </c>
      <c r="I125" s="18" t="b">
        <v>1</v>
      </c>
      <c r="J125" s="18" t="s">
        <v>353</v>
      </c>
      <c r="K125" s="18" t="s">
        <v>353</v>
      </c>
      <c r="L125" s="18" t="s">
        <v>353</v>
      </c>
      <c r="M125" s="18" t="b">
        <v>1</v>
      </c>
      <c r="N125" s="19" t="b">
        <v>1</v>
      </c>
      <c r="O125" s="18" t="b">
        <v>1</v>
      </c>
      <c r="P125" s="18" t="b">
        <v>1</v>
      </c>
      <c r="R125" s="18" t="b">
        <v>1</v>
      </c>
      <c r="S125" s="18" t="b">
        <v>1</v>
      </c>
      <c r="U125" s="18" t="b">
        <f>IF(AND(T125=FALSE,OR(C125="LIC",C125="LMIC",C125="UMIC")),TRUE,FALSE)</f>
        <v>1</v>
      </c>
      <c r="V125" s="18" t="b">
        <f>IF(AND(S125=TRUE,T125=FALSE),TRUE,FALSE)</f>
        <v>1</v>
      </c>
      <c r="W125" s="18" t="s">
        <v>353</v>
      </c>
      <c r="X125" s="19" t="str">
        <f t="shared" si="119"/>
        <v/>
      </c>
      <c r="Y125" s="18" t="str">
        <f t="shared" si="120"/>
        <v/>
      </c>
      <c r="Z125" s="18" t="str">
        <f t="shared" si="121"/>
        <v/>
      </c>
      <c r="AA125" s="18" t="str">
        <f t="shared" si="122"/>
        <v/>
      </c>
      <c r="AC125" s="18" t="b">
        <f t="shared" si="148"/>
        <v>1</v>
      </c>
      <c r="AD125" s="18" t="b">
        <f>IF(AND(AC125=TRUE,T125=FALSE),TRUE,FALSE)</f>
        <v>1</v>
      </c>
      <c r="AJ125" s="18" t="b">
        <f>IF(AND(OR(C125="LIC",C125="LMIC",C125="UMIC"),F125=""),TRUE,FALSE)</f>
        <v>1</v>
      </c>
      <c r="AK125" s="18" t="s">
        <v>353</v>
      </c>
      <c r="AL125" s="20">
        <v>18.283999999999999</v>
      </c>
      <c r="AM125" s="21">
        <v>26.608488281250001</v>
      </c>
      <c r="AN125" s="21">
        <v>990</v>
      </c>
      <c r="AO125" s="22">
        <v>0.75</v>
      </c>
      <c r="AP125" s="23">
        <v>0.375</v>
      </c>
      <c r="AQ125" s="21">
        <v>13.712999999999999</v>
      </c>
      <c r="AR125" s="21">
        <v>6.8564999999999996</v>
      </c>
      <c r="AS125" s="24">
        <v>9.9781835937499999</v>
      </c>
      <c r="AT125" s="22">
        <v>0.2006</v>
      </c>
      <c r="AU125" s="21">
        <v>198.59399999999999</v>
      </c>
      <c r="AV125" s="21">
        <f t="shared" si="123"/>
        <v>264.79199999999997</v>
      </c>
      <c r="AW125" s="22">
        <v>0.24318541276620062</v>
      </c>
      <c r="AX125" s="21">
        <v>240.75355863853861</v>
      </c>
      <c r="AY125" s="21">
        <f t="shared" si="124"/>
        <v>321.00474485138483</v>
      </c>
      <c r="AZ125" s="21">
        <f t="shared" si="125"/>
        <v>3631.0926959999997</v>
      </c>
      <c r="BA125" s="21">
        <f t="shared" si="126"/>
        <v>4401.9380661470395</v>
      </c>
      <c r="BB125" s="21">
        <f t="shared" si="127"/>
        <v>770.84537014703994</v>
      </c>
      <c r="BC125" s="21">
        <v>385.82633333333337</v>
      </c>
      <c r="BD125" s="21">
        <v>719.42666666666662</v>
      </c>
      <c r="BE125" s="21">
        <f t="shared" si="128"/>
        <v>39.347334645956394</v>
      </c>
      <c r="BF125" s="21">
        <f t="shared" si="129"/>
        <v>52.463112861275192</v>
      </c>
      <c r="BG125" s="21">
        <v>97.913898311203639</v>
      </c>
      <c r="BH125" s="21">
        <v>5430.8866666666663</v>
      </c>
      <c r="BI125" s="20">
        <v>39.6</v>
      </c>
      <c r="BJ125" s="20">
        <v>77.223776525924308</v>
      </c>
      <c r="BK125" s="20">
        <v>103.04506314153979</v>
      </c>
      <c r="BL125" s="25">
        <f t="shared" si="149"/>
        <v>219.8688396674641</v>
      </c>
      <c r="BM125" s="25">
        <f t="shared" si="150"/>
        <v>724.04639999999995</v>
      </c>
      <c r="BN125" s="25">
        <f t="shared" si="151"/>
        <v>1411.9595299999999</v>
      </c>
      <c r="BO125" s="25">
        <f t="shared" si="152"/>
        <v>1884.0759344799133</v>
      </c>
      <c r="BP125" s="25">
        <f t="shared" si="153"/>
        <v>4020.0818644799128</v>
      </c>
      <c r="BQ125" s="25">
        <v>99.492060348194798</v>
      </c>
      <c r="BR125" s="25">
        <v>168.18839787063371</v>
      </c>
      <c r="BS125" s="26">
        <v>1.6904705489264233</v>
      </c>
      <c r="BU125" s="25">
        <v>46000</v>
      </c>
      <c r="BV125" s="25">
        <v>6.133333333333333E-2</v>
      </c>
      <c r="BW125" s="20">
        <f t="shared" si="154"/>
        <v>1819.1128314063935</v>
      </c>
      <c r="BX125" s="25">
        <v>359.71333333333331</v>
      </c>
      <c r="BY125" s="25">
        <v>91.049774130755807</v>
      </c>
      <c r="BZ125" s="25">
        <f t="shared" si="136"/>
        <v>4.9797513744670647</v>
      </c>
      <c r="CA125" s="25">
        <f t="shared" si="137"/>
        <v>6.6396684992894199</v>
      </c>
      <c r="CB125" s="25">
        <v>14.142745334944289</v>
      </c>
      <c r="CC125" s="25">
        <f t="shared" si="138"/>
        <v>0.77350390149553105</v>
      </c>
      <c r="CD125" s="25">
        <f t="shared" si="139"/>
        <v>1.0313385353273747</v>
      </c>
      <c r="CE125" s="25">
        <v>1.4771855282588267</v>
      </c>
      <c r="CF125" s="25">
        <f t="shared" si="140"/>
        <v>8.0791157747693437E-2</v>
      </c>
      <c r="CG125" s="25">
        <f t="shared" si="141"/>
        <v>0.10772154366359125</v>
      </c>
      <c r="CH125" s="25">
        <v>699.38309706000803</v>
      </c>
      <c r="CI125" s="25">
        <f t="shared" si="142"/>
        <v>38.251099161015539</v>
      </c>
      <c r="CJ125" s="25">
        <f t="shared" si="143"/>
        <v>51.001465548020718</v>
      </c>
      <c r="CK125" s="26"/>
      <c r="CL125" s="26">
        <v>0.12237765259243055</v>
      </c>
      <c r="CM125" s="26">
        <v>0.39031218551739227</v>
      </c>
      <c r="CN125" s="25">
        <v>719.42666666666662</v>
      </c>
      <c r="CO125" s="25">
        <f t="shared" si="144"/>
        <v>39.347334645956394</v>
      </c>
      <c r="CP125" s="25">
        <f t="shared" si="145"/>
        <v>52.463112861275192</v>
      </c>
      <c r="CQ125" s="26">
        <v>0.54749358527261338</v>
      </c>
      <c r="CR125" s="25">
        <f t="shared" si="146"/>
        <v>44.004354436978133</v>
      </c>
    </row>
    <row r="126" spans="1:96" x14ac:dyDescent="0.2">
      <c r="A126" s="18" t="s">
        <v>64</v>
      </c>
      <c r="B126" s="18" t="s">
        <v>65</v>
      </c>
      <c r="C126" s="18" t="s">
        <v>295</v>
      </c>
      <c r="D126" s="18" t="s">
        <v>316</v>
      </c>
      <c r="E126" s="18" t="s">
        <v>317</v>
      </c>
      <c r="F126" s="18" t="b">
        <f>IF(AND(C126="LIC",H126=TRUE),TRUE,FALSE)</f>
        <v>1</v>
      </c>
      <c r="G126" s="18" t="str">
        <f t="shared" si="155"/>
        <v/>
      </c>
      <c r="H126" s="18" t="b">
        <v>1</v>
      </c>
      <c r="I126" s="18" t="b">
        <v>1</v>
      </c>
      <c r="J126" s="18" t="b">
        <v>1</v>
      </c>
      <c r="K126" s="18" t="b">
        <v>1</v>
      </c>
      <c r="L126" s="18" t="b">
        <v>1</v>
      </c>
      <c r="M126" s="18" t="b">
        <v>1</v>
      </c>
      <c r="N126" s="19" t="b">
        <v>1</v>
      </c>
      <c r="O126" s="18" t="b">
        <v>1</v>
      </c>
      <c r="P126" s="18" t="b">
        <v>1</v>
      </c>
      <c r="Q126" s="18" t="b">
        <v>1</v>
      </c>
      <c r="S126" s="18" t="b">
        <v>1</v>
      </c>
      <c r="T126" s="18" t="b">
        <v>1</v>
      </c>
      <c r="W126" s="18" t="s">
        <v>353</v>
      </c>
      <c r="X126" s="19" t="str">
        <f t="shared" si="119"/>
        <v/>
      </c>
      <c r="Y126" s="18" t="str">
        <f t="shared" si="120"/>
        <v/>
      </c>
      <c r="Z126" s="18" t="str">
        <f t="shared" si="121"/>
        <v/>
      </c>
      <c r="AA126" s="18" t="str">
        <f t="shared" si="122"/>
        <v/>
      </c>
      <c r="AC126" s="18" t="b">
        <f t="shared" si="148"/>
        <v>1</v>
      </c>
      <c r="AK126" s="18" t="b">
        <v>1</v>
      </c>
      <c r="AL126" s="20">
        <v>15.353</v>
      </c>
      <c r="AM126" s="21">
        <v>21.459962890625</v>
      </c>
      <c r="AN126" s="21">
        <v>630</v>
      </c>
      <c r="AO126" s="22">
        <v>0.34900001525878915</v>
      </c>
      <c r="AP126" s="23">
        <v>6.0999999046325686E-2</v>
      </c>
      <c r="AQ126" s="21">
        <v>5.3581972342681894</v>
      </c>
      <c r="AR126" s="21">
        <v>0.93653298535823826</v>
      </c>
      <c r="AS126" s="24">
        <v>1.3090577392578129</v>
      </c>
      <c r="AT126" s="22">
        <v>9.6000000000000002E-2</v>
      </c>
      <c r="AU126" s="21">
        <v>60.480000000000004</v>
      </c>
      <c r="AV126" s="21">
        <f t="shared" si="123"/>
        <v>173.29512136311257</v>
      </c>
      <c r="AW126" s="22">
        <v>0.10830784263836718</v>
      </c>
      <c r="AX126" s="21">
        <v>68.233940862171323</v>
      </c>
      <c r="AY126" s="21">
        <f t="shared" si="124"/>
        <v>195.512715985341</v>
      </c>
      <c r="AZ126" s="21">
        <f t="shared" si="125"/>
        <v>928.54944</v>
      </c>
      <c r="BA126" s="21">
        <f t="shared" si="126"/>
        <v>1047.5956940569163</v>
      </c>
      <c r="BB126" s="21">
        <f t="shared" si="127"/>
        <v>119.04625405691631</v>
      </c>
      <c r="BC126" s="21">
        <v>364.58133333333336</v>
      </c>
      <c r="BD126" s="21">
        <v>266.23666666666668</v>
      </c>
      <c r="BE126" s="21">
        <f t="shared" si="128"/>
        <v>17.341019127640635</v>
      </c>
      <c r="BF126" s="21">
        <f t="shared" si="129"/>
        <v>49.68773171766766</v>
      </c>
      <c r="BG126" s="21">
        <v>69.75743814717562</v>
      </c>
      <c r="BH126" s="21">
        <v>151.57000000000002</v>
      </c>
      <c r="BI126" s="20">
        <v>62.477821924053927</v>
      </c>
      <c r="BJ126" s="20">
        <v>77.69389956360321</v>
      </c>
      <c r="BK126" s="20">
        <v>54.340481847435598</v>
      </c>
      <c r="BL126" s="25">
        <f t="shared" si="149"/>
        <v>194.51220333509272</v>
      </c>
      <c r="BM126" s="25">
        <f t="shared" si="150"/>
        <v>959.22199999999998</v>
      </c>
      <c r="BN126" s="25">
        <f t="shared" si="151"/>
        <v>1192.8344400000001</v>
      </c>
      <c r="BO126" s="25">
        <f t="shared" si="152"/>
        <v>834.2894178036787</v>
      </c>
      <c r="BP126" s="25">
        <f t="shared" si="153"/>
        <v>2986.3458578036789</v>
      </c>
      <c r="BQ126" s="25">
        <v>160.39523290400706</v>
      </c>
      <c r="BR126" s="25">
        <v>13.606678390759679</v>
      </c>
      <c r="BS126" s="26">
        <v>8.4832186994628273E-2</v>
      </c>
      <c r="BT126" s="25">
        <v>5.0155890592500008</v>
      </c>
      <c r="BU126" s="25">
        <v>879152</v>
      </c>
      <c r="BV126" s="25">
        <v>2.5190600617827901</v>
      </c>
      <c r="BW126" s="20">
        <f t="shared" si="154"/>
        <v>2462.5480107752205</v>
      </c>
      <c r="BX126" s="25">
        <v>133.11833333333334</v>
      </c>
      <c r="BY126" s="25">
        <v>13.286097798362198</v>
      </c>
      <c r="BZ126" s="25">
        <f t="shared" si="136"/>
        <v>0.86537470190595955</v>
      </c>
      <c r="CA126" s="25">
        <f t="shared" si="137"/>
        <v>2.4795835646719677</v>
      </c>
      <c r="CB126" s="25">
        <v>63.544329775808833</v>
      </c>
      <c r="CC126" s="25">
        <f t="shared" si="138"/>
        <v>4.1388868479000092</v>
      </c>
      <c r="CD126" s="25">
        <f t="shared" si="139"/>
        <v>11.859274117311879</v>
      </c>
      <c r="CE126" s="25">
        <v>2.364317022419117</v>
      </c>
      <c r="CF126" s="25">
        <f t="shared" si="140"/>
        <v>0.15399707043699062</v>
      </c>
      <c r="CG126" s="25">
        <f t="shared" si="141"/>
        <v>0.44125233153012705</v>
      </c>
      <c r="CH126" s="25">
        <v>93.049771445831652</v>
      </c>
      <c r="CI126" s="25">
        <f t="shared" si="142"/>
        <v>6.0606898616447378</v>
      </c>
      <c r="CJ126" s="25">
        <f t="shared" si="143"/>
        <v>17.365872769806725</v>
      </c>
      <c r="CK126" s="26">
        <v>0.59</v>
      </c>
      <c r="CL126" s="26">
        <v>0.16938995636032045</v>
      </c>
      <c r="CM126" s="26">
        <v>0.43415860092490077</v>
      </c>
      <c r="CN126" s="25">
        <v>1938.7501637467626</v>
      </c>
      <c r="CO126" s="25">
        <f t="shared" si="144"/>
        <v>126.27826247292143</v>
      </c>
      <c r="CP126" s="25">
        <f t="shared" si="145"/>
        <v>361.82881648095071</v>
      </c>
      <c r="CQ126" s="26">
        <v>0.1753975835249329</v>
      </c>
      <c r="CR126" s="25">
        <f t="shared" si="146"/>
        <v>11.064951411450707</v>
      </c>
    </row>
    <row r="127" spans="1:96" x14ac:dyDescent="0.2">
      <c r="A127" s="18" t="s">
        <v>255</v>
      </c>
      <c r="B127" s="18" t="s">
        <v>256</v>
      </c>
      <c r="C127" s="18" t="s">
        <v>295</v>
      </c>
      <c r="D127" s="18" t="s">
        <v>316</v>
      </c>
      <c r="E127" s="18" t="s">
        <v>317</v>
      </c>
      <c r="F127" s="18" t="b">
        <f>IF(AND(C127="LIC",H127=TRUE),TRUE,FALSE)</f>
        <v>1</v>
      </c>
      <c r="G127" s="18" t="str">
        <f t="shared" si="155"/>
        <v/>
      </c>
      <c r="H127" s="18" t="b">
        <v>1</v>
      </c>
      <c r="I127" s="18" t="b">
        <v>1</v>
      </c>
      <c r="J127" s="18" t="b">
        <v>1</v>
      </c>
      <c r="K127" s="18" t="b">
        <v>1</v>
      </c>
      <c r="L127" s="18" t="s">
        <v>353</v>
      </c>
      <c r="N127" s="19"/>
      <c r="Q127" s="18" t="b">
        <v>1</v>
      </c>
      <c r="R127" s="18" t="b">
        <v>1</v>
      </c>
      <c r="S127" s="18" t="b">
        <v>1</v>
      </c>
      <c r="T127" s="18" t="b">
        <v>1</v>
      </c>
      <c r="W127" s="18" t="s">
        <v>353</v>
      </c>
      <c r="X127" s="19" t="str">
        <f t="shared" si="119"/>
        <v/>
      </c>
      <c r="Y127" s="18" t="str">
        <f t="shared" si="120"/>
        <v/>
      </c>
      <c r="Z127" s="18" t="str">
        <f t="shared" si="121"/>
        <v/>
      </c>
      <c r="AA127" s="18" t="str">
        <f t="shared" si="122"/>
        <v/>
      </c>
      <c r="AC127" s="18" t="b">
        <f t="shared" si="148"/>
        <v>1</v>
      </c>
      <c r="AK127" s="18" t="b">
        <v>1</v>
      </c>
      <c r="AL127" s="20">
        <v>7.9909999999999997</v>
      </c>
      <c r="AM127" s="21">
        <v>10.507241210937501</v>
      </c>
      <c r="AN127" s="21">
        <v>610</v>
      </c>
      <c r="AO127" s="22">
        <v>0.53599998474121091</v>
      </c>
      <c r="AP127" s="23">
        <v>0.48099998474121086</v>
      </c>
      <c r="AQ127" s="21">
        <v>4.2831758780670164</v>
      </c>
      <c r="AR127" s="21">
        <v>3.8436708780670159</v>
      </c>
      <c r="AS127" s="24">
        <v>5.0539829101562503</v>
      </c>
      <c r="AT127" s="22">
        <v>0.22889999999999999</v>
      </c>
      <c r="AU127" s="21">
        <v>139.62899999999999</v>
      </c>
      <c r="AV127" s="21">
        <f t="shared" si="123"/>
        <v>260.50187308758046</v>
      </c>
      <c r="AW127" s="22">
        <v>0.24069715236480912</v>
      </c>
      <c r="AX127" s="21">
        <v>146.82526294253356</v>
      </c>
      <c r="AY127" s="21">
        <f t="shared" si="124"/>
        <v>273.92773716854316</v>
      </c>
      <c r="AZ127" s="21">
        <f t="shared" si="125"/>
        <v>1115.7753389999998</v>
      </c>
      <c r="BA127" s="21">
        <f t="shared" si="126"/>
        <v>1173.2806761737857</v>
      </c>
      <c r="BB127" s="21">
        <f t="shared" si="127"/>
        <v>57.505337173785762</v>
      </c>
      <c r="BC127" s="21">
        <v>188.52100000000004</v>
      </c>
      <c r="BD127" s="21">
        <v>184.65333333333334</v>
      </c>
      <c r="BE127" s="21">
        <f t="shared" si="128"/>
        <v>23.107662787302385</v>
      </c>
      <c r="BF127" s="21">
        <f t="shared" si="129"/>
        <v>43.111312397628375</v>
      </c>
      <c r="BG127" s="21">
        <v>69.75743814717562</v>
      </c>
      <c r="BH127" s="21">
        <v>1.5633333333333332</v>
      </c>
      <c r="BI127" s="20">
        <v>40.283318733575278</v>
      </c>
      <c r="BJ127" s="20">
        <v>77.454563884369918</v>
      </c>
      <c r="BK127" s="20">
        <v>115.07979721489872</v>
      </c>
      <c r="BL127" s="25">
        <f t="shared" si="149"/>
        <v>232.81767983284391</v>
      </c>
      <c r="BM127" s="25">
        <f t="shared" si="150"/>
        <v>321.90400000000005</v>
      </c>
      <c r="BN127" s="25">
        <f t="shared" si="151"/>
        <v>618.93942000000004</v>
      </c>
      <c r="BO127" s="25">
        <f t="shared" si="152"/>
        <v>919.60265954425563</v>
      </c>
      <c r="BP127" s="25">
        <f t="shared" si="153"/>
        <v>1860.4460795442558</v>
      </c>
      <c r="BQ127" s="25">
        <v>159.40504836157714</v>
      </c>
      <c r="BR127" s="25">
        <v>11.65164977266091</v>
      </c>
      <c r="BS127" s="26">
        <v>7.3094609564883853E-2</v>
      </c>
      <c r="BT127" s="25">
        <v>0.47855375294999997</v>
      </c>
      <c r="BU127" s="25">
        <v>141646</v>
      </c>
      <c r="BV127" s="25">
        <v>0.2642649328961994</v>
      </c>
      <c r="BW127" s="20">
        <f t="shared" si="154"/>
        <v>1273.805741457363</v>
      </c>
      <c r="BX127" s="25">
        <v>92.326666666666668</v>
      </c>
      <c r="BY127" s="25">
        <v>21.385455094643579</v>
      </c>
      <c r="BZ127" s="25">
        <f t="shared" si="136"/>
        <v>2.6761926035093957</v>
      </c>
      <c r="CA127" s="25">
        <f t="shared" si="137"/>
        <v>4.9928967904756618</v>
      </c>
      <c r="CB127" s="25">
        <v>37.793811921063231</v>
      </c>
      <c r="CC127" s="25">
        <f t="shared" si="138"/>
        <v>4.7295472307675173</v>
      </c>
      <c r="CD127" s="25">
        <f t="shared" si="139"/>
        <v>8.82378239814879</v>
      </c>
      <c r="CE127" s="25">
        <v>1.5285055040945092</v>
      </c>
      <c r="CF127" s="25">
        <f t="shared" si="140"/>
        <v>0.1912783761850218</v>
      </c>
      <c r="CG127" s="25">
        <f t="shared" si="141"/>
        <v>0.35686265229536146</v>
      </c>
      <c r="CH127" s="25">
        <v>10.248629346220969</v>
      </c>
      <c r="CI127" s="25">
        <f t="shared" si="142"/>
        <v>1.2825215049707133</v>
      </c>
      <c r="CJ127" s="25">
        <f t="shared" si="143"/>
        <v>2.3927640699279769</v>
      </c>
      <c r="CK127" s="26">
        <v>0.56000000000000005</v>
      </c>
      <c r="CL127" s="26">
        <v>0.14545638843699163</v>
      </c>
      <c r="CM127" s="26">
        <v>0.39010211487923913</v>
      </c>
      <c r="CN127" s="25">
        <v>687.16540337047013</v>
      </c>
      <c r="CO127" s="25">
        <f t="shared" si="144"/>
        <v>85.992416890310366</v>
      </c>
      <c r="CP127" s="25">
        <f t="shared" si="145"/>
        <v>160.43361816853192</v>
      </c>
      <c r="CQ127" s="26">
        <v>0.31532240817782753</v>
      </c>
      <c r="CR127" s="25">
        <f t="shared" si="146"/>
        <v>8.6882613392476262</v>
      </c>
    </row>
    <row r="128" spans="1:96" x14ac:dyDescent="0.2">
      <c r="A128" s="18" t="s">
        <v>251</v>
      </c>
      <c r="B128" s="18" t="s">
        <v>252</v>
      </c>
      <c r="C128" s="18" t="s">
        <v>293</v>
      </c>
      <c r="D128" s="18" t="s">
        <v>293</v>
      </c>
      <c r="E128" s="18" t="s">
        <v>353</v>
      </c>
      <c r="G128" s="18" t="str">
        <f t="shared" si="155"/>
        <v>MIC</v>
      </c>
      <c r="H128" s="18" t="s">
        <v>353</v>
      </c>
      <c r="I128" s="18" t="s">
        <v>353</v>
      </c>
      <c r="J128" s="18" t="s">
        <v>353</v>
      </c>
      <c r="K128" s="18" t="s">
        <v>353</v>
      </c>
      <c r="L128" s="18" t="s">
        <v>353</v>
      </c>
      <c r="N128" s="19"/>
      <c r="U128" s="18" t="b">
        <f>IF(AND(T128=FALSE,OR(C128="LIC",C128="LMIC",C128="UMIC")),TRUE,FALSE)</f>
        <v>1</v>
      </c>
      <c r="W128" s="18" t="s">
        <v>353</v>
      </c>
      <c r="X128" s="19" t="str">
        <f t="shared" si="119"/>
        <v/>
      </c>
      <c r="Y128" s="18" t="str">
        <f t="shared" si="120"/>
        <v/>
      </c>
      <c r="Z128" s="18" t="str">
        <f t="shared" si="121"/>
        <v/>
      </c>
      <c r="AA128" s="18" t="str">
        <f t="shared" si="122"/>
        <v/>
      </c>
      <c r="AB128" s="18" t="b">
        <f>IF(AND(S128="",OR(C128="LIC",C128="LMIC",C128="UMIC")),TRUE,FALSE)</f>
        <v>1</v>
      </c>
      <c r="AC128" s="18" t="b">
        <f t="shared" si="148"/>
        <v>1</v>
      </c>
      <c r="AD128" s="18" t="b">
        <f t="shared" ref="AD128:AD136" si="156">IF(AND(AC128=TRUE,T128=FALSE),TRUE,FALSE)</f>
        <v>1</v>
      </c>
      <c r="AE128" s="18" t="b">
        <f t="shared" ref="AE128:AE136" si="157">IF(AND(AC128=TRUE,S128=""),TRUE,FALSE)</f>
        <v>1</v>
      </c>
      <c r="AJ128" s="18" t="b">
        <f>IF(AND(OR(C128="LIC",C128="LMIC",C128="UMIC"),F128=""),TRUE,FALSE)</f>
        <v>1</v>
      </c>
      <c r="AK128" s="18" t="s">
        <v>353</v>
      </c>
      <c r="AL128" s="20">
        <v>69.183000000000007</v>
      </c>
      <c r="AM128" s="21">
        <v>69.626210937500005</v>
      </c>
      <c r="AN128" s="21">
        <v>5960</v>
      </c>
      <c r="AO128" s="22">
        <v>0</v>
      </c>
      <c r="AP128" s="23">
        <v>0</v>
      </c>
      <c r="AQ128" s="21">
        <v>0</v>
      </c>
      <c r="AR128" s="21">
        <v>0</v>
      </c>
      <c r="AS128" s="24">
        <v>0</v>
      </c>
      <c r="AT128" s="22">
        <v>0.22170000000000001</v>
      </c>
      <c r="AU128" s="21">
        <v>1321.3320000000001</v>
      </c>
      <c r="AV128" s="21" t="e">
        <f t="shared" si="123"/>
        <v>#DIV/0!</v>
      </c>
      <c r="AW128" s="22">
        <v>0.31208000000000002</v>
      </c>
      <c r="AX128" s="21">
        <v>1859.9968000000001</v>
      </c>
      <c r="AY128" s="21" t="e">
        <f t="shared" si="124"/>
        <v>#DIV/0!</v>
      </c>
      <c r="AZ128" s="21">
        <f t="shared" si="125"/>
        <v>91413.711756000019</v>
      </c>
      <c r="BA128" s="21">
        <f t="shared" si="126"/>
        <v>128680.15861440002</v>
      </c>
      <c r="BB128" s="21">
        <f t="shared" si="127"/>
        <v>37266.446858400013</v>
      </c>
      <c r="BC128" s="21">
        <v>404.39133333333331</v>
      </c>
      <c r="BD128" s="21">
        <v>406.05999999999995</v>
      </c>
      <c r="BE128" s="21">
        <f t="shared" si="128"/>
        <v>5.8693609701805345</v>
      </c>
      <c r="BF128" s="21" t="e">
        <f t="shared" si="129"/>
        <v>#DIV/0!</v>
      </c>
      <c r="BH128" s="21">
        <v>53.150000000000006</v>
      </c>
      <c r="BI128" s="20">
        <v>238.4</v>
      </c>
      <c r="BJ128" s="20">
        <v>256.05559906335372</v>
      </c>
      <c r="BK128" s="20">
        <v>0</v>
      </c>
      <c r="BL128" s="25">
        <f t="shared" si="149"/>
        <v>494.4555990633537</v>
      </c>
      <c r="BM128" s="25">
        <f t="shared" si="150"/>
        <v>16493.227200000001</v>
      </c>
      <c r="BN128" s="25">
        <f t="shared" si="151"/>
        <v>17714.694510000001</v>
      </c>
      <c r="BO128" s="25">
        <f t="shared" si="152"/>
        <v>0</v>
      </c>
      <c r="BP128" s="25">
        <f t="shared" si="153"/>
        <v>34207.921710000002</v>
      </c>
      <c r="BQ128" s="25">
        <v>-435.54280093664636</v>
      </c>
      <c r="BR128" s="25">
        <v>3.3188066432505088</v>
      </c>
      <c r="BS128" s="26">
        <v>-7.6199322686847926E-3</v>
      </c>
      <c r="BT128" s="25">
        <v>27.262823615999999</v>
      </c>
      <c r="BU128" s="25">
        <v>55518408</v>
      </c>
      <c r="BW128" s="20">
        <f t="shared" si="154"/>
        <v>0</v>
      </c>
      <c r="BX128" s="25">
        <v>0</v>
      </c>
      <c r="BY128" s="25">
        <v>0</v>
      </c>
      <c r="BZ128" s="25">
        <f t="shared" si="136"/>
        <v>0</v>
      </c>
      <c r="CA128" s="25" t="e">
        <f t="shared" si="137"/>
        <v>#DIV/0!</v>
      </c>
      <c r="CB128" s="25">
        <v>0</v>
      </c>
      <c r="CC128" s="25">
        <f t="shared" si="138"/>
        <v>0</v>
      </c>
      <c r="CD128" s="25" t="e">
        <f t="shared" si="139"/>
        <v>#DIV/0!</v>
      </c>
      <c r="CE128" s="25">
        <v>0</v>
      </c>
      <c r="CF128" s="25">
        <f t="shared" si="140"/>
        <v>0</v>
      </c>
      <c r="CG128" s="25" t="e">
        <f t="shared" si="141"/>
        <v>#DIV/0!</v>
      </c>
      <c r="CH128" s="25">
        <v>0</v>
      </c>
      <c r="CI128" s="25">
        <f t="shared" si="142"/>
        <v>0</v>
      </c>
      <c r="CJ128" s="25" t="e">
        <f t="shared" si="143"/>
        <v>#DIV/0!</v>
      </c>
      <c r="CK128" s="26">
        <v>0.38</v>
      </c>
      <c r="CL128" s="26">
        <v>5.5559906335371403E-2</v>
      </c>
      <c r="CM128" s="26">
        <v>0.17855254903661302</v>
      </c>
      <c r="CN128" s="25">
        <v>85.272599999999983</v>
      </c>
      <c r="CO128" s="25">
        <f t="shared" si="144"/>
        <v>1.2325658037379121</v>
      </c>
      <c r="CP128" s="25" t="e">
        <f t="shared" si="145"/>
        <v>#DIV/0!</v>
      </c>
      <c r="CQ128" s="26">
        <v>1.8808532085827205</v>
      </c>
      <c r="CR128" s="25">
        <f t="shared" si="146"/>
        <v>0</v>
      </c>
    </row>
    <row r="129" spans="1:96" x14ac:dyDescent="0.2">
      <c r="A129" s="18" t="s">
        <v>247</v>
      </c>
      <c r="B129" s="18" t="s">
        <v>248</v>
      </c>
      <c r="C129" s="18" t="s">
        <v>295</v>
      </c>
      <c r="D129" s="18" t="s">
        <v>316</v>
      </c>
      <c r="E129" s="18" t="s">
        <v>318</v>
      </c>
      <c r="G129" s="18" t="str">
        <f t="shared" si="155"/>
        <v/>
      </c>
      <c r="H129" s="18" t="s">
        <v>353</v>
      </c>
      <c r="I129" s="18" t="s">
        <v>353</v>
      </c>
      <c r="J129" s="18" t="s">
        <v>353</v>
      </c>
      <c r="K129" s="18" t="s">
        <v>353</v>
      </c>
      <c r="L129" s="18" t="s">
        <v>353</v>
      </c>
      <c r="M129" s="18" t="b">
        <v>1</v>
      </c>
      <c r="N129" s="19"/>
      <c r="O129" s="18" t="b">
        <v>1</v>
      </c>
      <c r="P129" s="18" t="b">
        <v>1</v>
      </c>
      <c r="U129" s="18" t="b">
        <f>IF(AND(T129=FALSE,OR(C129="LIC",C129="LMIC",C129="UMIC")),TRUE,FALSE)</f>
        <v>1</v>
      </c>
      <c r="W129" s="18" t="s">
        <v>353</v>
      </c>
      <c r="X129" s="19" t="str">
        <f t="shared" si="119"/>
        <v/>
      </c>
      <c r="Y129" s="18" t="str">
        <f t="shared" si="120"/>
        <v/>
      </c>
      <c r="Z129" s="18" t="str">
        <f t="shared" si="121"/>
        <v/>
      </c>
      <c r="AA129" s="18" t="str">
        <f t="shared" si="122"/>
        <v/>
      </c>
      <c r="AB129" s="18" t="b">
        <f>IF(AND(S129="",OR(C129="LIC",C129="LMIC",C129="UMIC")),TRUE,FALSE)</f>
        <v>1</v>
      </c>
      <c r="AC129" s="18" t="b">
        <f t="shared" si="148"/>
        <v>1</v>
      </c>
      <c r="AD129" s="18" t="b">
        <f t="shared" si="156"/>
        <v>1</v>
      </c>
      <c r="AE129" s="18" t="b">
        <f t="shared" si="157"/>
        <v>1</v>
      </c>
      <c r="AJ129" s="18" t="b">
        <f>IF(AND(OR(C129="LIC",C129="LMIC",C129="UMIC"),F129=""),TRUE,FALSE)</f>
        <v>1</v>
      </c>
      <c r="AK129" s="18" t="s">
        <v>353</v>
      </c>
      <c r="AL129" s="20">
        <v>9.1069999999999993</v>
      </c>
      <c r="AM129" s="21">
        <v>11.194411132812499</v>
      </c>
      <c r="AN129" s="21">
        <v>990</v>
      </c>
      <c r="AO129" s="22">
        <v>3.5000000000000003E-2</v>
      </c>
      <c r="AP129" s="23">
        <v>0</v>
      </c>
      <c r="AQ129" s="21">
        <v>0.318745</v>
      </c>
      <c r="AR129" s="21">
        <v>0</v>
      </c>
      <c r="AS129" s="24">
        <v>0</v>
      </c>
      <c r="AT129" s="22">
        <v>0.23449999999999999</v>
      </c>
      <c r="AU129" s="21">
        <v>232.15499999999997</v>
      </c>
      <c r="AV129" s="21">
        <f t="shared" si="123"/>
        <v>6632.9999999999982</v>
      </c>
      <c r="AW129" s="22">
        <v>0.28291084771091085</v>
      </c>
      <c r="AX129" s="21">
        <v>280.08173923380173</v>
      </c>
      <c r="AY129" s="21">
        <f t="shared" si="124"/>
        <v>8002.3354066800484</v>
      </c>
      <c r="AZ129" s="21">
        <f t="shared" si="125"/>
        <v>2114.2355849999994</v>
      </c>
      <c r="BA129" s="21">
        <f t="shared" si="126"/>
        <v>2550.7043992022323</v>
      </c>
      <c r="BB129" s="21">
        <f t="shared" si="127"/>
        <v>436.46881420223252</v>
      </c>
      <c r="BC129" s="21">
        <v>382.48600000000005</v>
      </c>
      <c r="BD129" s="21">
        <v>376.94333333333333</v>
      </c>
      <c r="BE129" s="21">
        <f t="shared" si="128"/>
        <v>41.390505471981264</v>
      </c>
      <c r="BF129" s="21">
        <f t="shared" si="129"/>
        <v>1182.585870628036</v>
      </c>
      <c r="BG129" s="21">
        <v>97.913898311203639</v>
      </c>
      <c r="BH129" s="21">
        <v>10.486666666666666</v>
      </c>
      <c r="BI129" s="20">
        <v>28.933128362797849</v>
      </c>
      <c r="BJ129" s="20">
        <v>77.279288459426809</v>
      </c>
      <c r="BK129" s="20">
        <v>0</v>
      </c>
      <c r="BL129" s="25">
        <f t="shared" si="149"/>
        <v>106.21241682222465</v>
      </c>
      <c r="BM129" s="25">
        <f t="shared" si="150"/>
        <v>263.49399999999997</v>
      </c>
      <c r="BN129" s="25">
        <f t="shared" si="151"/>
        <v>703.78247999999985</v>
      </c>
      <c r="BO129" s="25">
        <f t="shared" si="152"/>
        <v>0</v>
      </c>
      <c r="BP129" s="25">
        <f t="shared" si="153"/>
        <v>967.27647999999976</v>
      </c>
      <c r="BQ129" s="25">
        <v>-33.82845279467621</v>
      </c>
      <c r="BR129" s="25">
        <v>21.271000329416935</v>
      </c>
      <c r="BS129" s="26">
        <v>-0.62879022160790288</v>
      </c>
      <c r="BT129" s="25">
        <v>7.1313680151000014</v>
      </c>
      <c r="BU129" s="25">
        <v>401842</v>
      </c>
      <c r="BV129" s="25">
        <v>11.481199999999998</v>
      </c>
      <c r="BW129" s="20">
        <f t="shared" si="154"/>
        <v>0</v>
      </c>
      <c r="BX129" s="25">
        <v>0</v>
      </c>
      <c r="BY129" s="25">
        <v>13.421708618606525</v>
      </c>
      <c r="BZ129" s="25">
        <f t="shared" si="136"/>
        <v>1.4737793585820276</v>
      </c>
      <c r="CA129" s="25">
        <f t="shared" si="137"/>
        <v>42.107981673772215</v>
      </c>
      <c r="CB129" s="25">
        <v>42.22225869244194</v>
      </c>
      <c r="CC129" s="25">
        <f t="shared" si="138"/>
        <v>4.6362423072847196</v>
      </c>
      <c r="CD129" s="25">
        <f t="shared" si="139"/>
        <v>132.46406592242056</v>
      </c>
      <c r="CE129" s="25">
        <v>15.352246945898779</v>
      </c>
      <c r="CF129" s="25">
        <f t="shared" si="140"/>
        <v>1.6857633628965389</v>
      </c>
      <c r="CG129" s="25">
        <f t="shared" si="141"/>
        <v>48.164667511329682</v>
      </c>
      <c r="CH129" s="25">
        <v>13.230648744797959</v>
      </c>
      <c r="CI129" s="25">
        <f t="shared" si="142"/>
        <v>1.4527999060939891</v>
      </c>
      <c r="CJ129" s="25">
        <f t="shared" si="143"/>
        <v>41.50856874554254</v>
      </c>
      <c r="CK129" s="26"/>
      <c r="CL129" s="26">
        <v>0.12792884594268147</v>
      </c>
      <c r="CM129" s="26">
        <v>0.32967925771384649</v>
      </c>
      <c r="CN129" s="25">
        <v>79.15809999999999</v>
      </c>
      <c r="CO129" s="25">
        <f t="shared" si="144"/>
        <v>8.6920061491160645</v>
      </c>
      <c r="CP129" s="25">
        <f t="shared" si="145"/>
        <v>248.34303283188754</v>
      </c>
      <c r="CQ129" s="26">
        <v>1.3184980984972532</v>
      </c>
      <c r="CR129" s="25">
        <f t="shared" si="146"/>
        <v>7.5628215719607361</v>
      </c>
    </row>
    <row r="130" spans="1:96" x14ac:dyDescent="0.2">
      <c r="A130" s="18" t="s">
        <v>257</v>
      </c>
      <c r="B130" s="18" t="s">
        <v>258</v>
      </c>
      <c r="C130" s="18" t="s">
        <v>359</v>
      </c>
      <c r="G130" s="18" t="str">
        <f t="shared" si="155"/>
        <v/>
      </c>
      <c r="I130" s="18" t="s">
        <v>353</v>
      </c>
      <c r="N130" s="19"/>
      <c r="W130" s="18" t="s">
        <v>353</v>
      </c>
      <c r="X130" s="19" t="str">
        <f t="shared" ref="X130:X152" si="158">IF(AND(C130="LIC",W130=TRUE),TRUE,"")</f>
        <v/>
      </c>
      <c r="Y130" s="18" t="str">
        <f t="shared" ref="Y130:Y152" si="159">IF(AND(OR(C130="UMIC",C130="LMIC",C130="HIC"),W130=TRUE),TRUE,"")</f>
        <v/>
      </c>
      <c r="Z130" s="18" t="str">
        <f t="shared" ref="Z130:Z152" si="160">IF(AND(W130=TRUE,H130=TRUE),TRUE,"")</f>
        <v/>
      </c>
      <c r="AA130" s="18" t="str">
        <f t="shared" ref="AA130:AA152" si="161">IF(AND(W130=TRUE,H130=""),TRUE,"")</f>
        <v/>
      </c>
      <c r="AC130" s="18" t="b">
        <f t="shared" si="148"/>
        <v>1</v>
      </c>
      <c r="AD130" s="18" t="b">
        <f t="shared" si="156"/>
        <v>1</v>
      </c>
      <c r="AE130" s="18" t="b">
        <f t="shared" si="157"/>
        <v>1</v>
      </c>
      <c r="AK130" s="18" t="s">
        <v>353</v>
      </c>
      <c r="AL130" s="20">
        <v>1E-3</v>
      </c>
      <c r="AM130" s="21">
        <v>1.4440000057220459E-3</v>
      </c>
      <c r="AN130" s="21">
        <v>6275</v>
      </c>
      <c r="AO130" s="22">
        <v>0</v>
      </c>
      <c r="AP130" s="23">
        <v>0</v>
      </c>
      <c r="AQ130" s="21">
        <v>0</v>
      </c>
      <c r="AR130" s="21">
        <v>0</v>
      </c>
      <c r="AS130" s="24">
        <v>0</v>
      </c>
      <c r="AV130" s="21" t="e">
        <f t="shared" ref="AV130:AV152" si="162">AU130/AO130</f>
        <v>#DIV/0!</v>
      </c>
      <c r="AX130" s="21">
        <v>0</v>
      </c>
      <c r="AY130" s="21" t="e">
        <f t="shared" ref="AY130:AY152" si="163">AX130/AO130</f>
        <v>#DIV/0!</v>
      </c>
      <c r="AZ130" s="21">
        <f t="shared" ref="AZ130:AZ152" si="164">AT130*AN130*AL130</f>
        <v>0</v>
      </c>
      <c r="BA130" s="21">
        <f t="shared" ref="BA130:BA152" si="165">AW130*AL130*AN130</f>
        <v>0</v>
      </c>
      <c r="BB130" s="21">
        <f t="shared" ref="BB130:BB152" si="166">(AW130-AT130)*AN130*AL130</f>
        <v>0</v>
      </c>
      <c r="BC130" s="21">
        <v>11.116666666666667</v>
      </c>
      <c r="BD130" s="21">
        <v>9.08</v>
      </c>
      <c r="BE130" s="21">
        <f t="shared" ref="BE130:BE152" si="167">BD130/AL130</f>
        <v>9080</v>
      </c>
      <c r="BF130" s="21" t="e">
        <f t="shared" ref="BF130:BF152" si="168">BE130/AO130</f>
        <v>#DIV/0!</v>
      </c>
      <c r="BH130" s="21">
        <v>2.6666666666666668E-2</v>
      </c>
      <c r="BR130" s="25" t="s">
        <v>353</v>
      </c>
      <c r="BW130" s="20"/>
      <c r="BY130" s="25">
        <v>0.87866727077460061</v>
      </c>
      <c r="BZ130" s="25">
        <f t="shared" ref="BZ130:BZ152" si="169">BY130/AL130</f>
        <v>878.66727077460064</v>
      </c>
      <c r="CA130" s="25" t="e">
        <f t="shared" ref="CA130:CA152" si="170">BZ130/AO130</f>
        <v>#DIV/0!</v>
      </c>
      <c r="CB130" s="25">
        <v>0.20739663042019063</v>
      </c>
      <c r="CC130" s="25">
        <f t="shared" ref="CC130:CC152" si="171">CB130/AL130</f>
        <v>207.39663042019063</v>
      </c>
      <c r="CD130" s="25" t="e">
        <f t="shared" ref="CD130:CD152" si="172">CC130/AO130</f>
        <v>#DIV/0!</v>
      </c>
      <c r="CE130" s="25">
        <v>5.7229158276278702E-3</v>
      </c>
      <c r="CF130" s="25">
        <f t="shared" ref="CF130:CF152" si="173">CE130/AL130</f>
        <v>5.7229158276278698</v>
      </c>
      <c r="CG130" s="25" t="e">
        <f t="shared" ref="CG130:CG152" si="174">CF130/AO130</f>
        <v>#DIV/0!</v>
      </c>
      <c r="CH130" s="25">
        <v>3.0262451335749765E-3</v>
      </c>
      <c r="CI130" s="25">
        <f t="shared" ref="CI130:CI152" si="175">CH130/AL130</f>
        <v>3.0262451335749763</v>
      </c>
      <c r="CJ130" s="25" t="e">
        <f t="shared" ref="CJ130:CJ152" si="176">CI130/AO130</f>
        <v>#DIV/0!</v>
      </c>
      <c r="CK130" s="26"/>
      <c r="CM130" s="26" t="s">
        <v>353</v>
      </c>
      <c r="CN130" s="25">
        <v>1.9068000000000001</v>
      </c>
      <c r="CO130" s="25">
        <f t="shared" ref="CO130:CO152" si="177">CN130/AL130</f>
        <v>1906.8</v>
      </c>
      <c r="CP130" s="25" t="e">
        <f t="shared" ref="CP130:CP152" si="178">CO130/AO130</f>
        <v>#DIV/0!</v>
      </c>
      <c r="CQ130" s="26" t="s">
        <v>374</v>
      </c>
      <c r="CR130" s="25">
        <f t="shared" ref="CR130:CR152" si="179">CC130+BZ130+CI130</f>
        <v>1089.0901463283662</v>
      </c>
    </row>
    <row r="131" spans="1:96" x14ac:dyDescent="0.2">
      <c r="A131" s="18" t="s">
        <v>265</v>
      </c>
      <c r="B131" s="18" t="s">
        <v>266</v>
      </c>
      <c r="C131" s="18" t="s">
        <v>293</v>
      </c>
      <c r="D131" s="18" t="s">
        <v>293</v>
      </c>
      <c r="E131" s="18" t="s">
        <v>353</v>
      </c>
      <c r="G131" s="18" t="str">
        <f t="shared" si="155"/>
        <v>MIC</v>
      </c>
      <c r="H131" s="18" t="s">
        <v>353</v>
      </c>
      <c r="I131" s="18" t="s">
        <v>353</v>
      </c>
      <c r="J131" s="18" t="s">
        <v>353</v>
      </c>
      <c r="K131" s="18" t="s">
        <v>353</v>
      </c>
      <c r="L131" s="18" t="s">
        <v>353</v>
      </c>
      <c r="N131" s="19"/>
      <c r="O131" s="18" t="b">
        <v>1</v>
      </c>
      <c r="U131" s="18" t="b">
        <f t="shared" ref="U131:U136" si="180">IF(AND(T131=FALSE,OR(C131="LIC",C131="LMIC",C131="UMIC")),TRUE,FALSE)</f>
        <v>1</v>
      </c>
      <c r="W131" s="18" t="s">
        <v>353</v>
      </c>
      <c r="X131" s="19" t="str">
        <f t="shared" si="158"/>
        <v/>
      </c>
      <c r="Y131" s="18" t="str">
        <f t="shared" si="159"/>
        <v/>
      </c>
      <c r="Z131" s="18" t="str">
        <f t="shared" si="160"/>
        <v/>
      </c>
      <c r="AA131" s="18" t="str">
        <f t="shared" si="161"/>
        <v/>
      </c>
      <c r="AB131" s="18" t="b">
        <f t="shared" ref="AB131:AB136" si="181">IF(AND(S131="",OR(C131="LIC",C131="LMIC",C131="UMIC")),TRUE,FALSE)</f>
        <v>1</v>
      </c>
      <c r="AC131" s="18" t="b">
        <f t="shared" si="148"/>
        <v>1</v>
      </c>
      <c r="AD131" s="18" t="b">
        <f t="shared" si="156"/>
        <v>1</v>
      </c>
      <c r="AE131" s="18" t="b">
        <f t="shared" si="157"/>
        <v>1</v>
      </c>
      <c r="AJ131" s="18" t="b">
        <f t="shared" ref="AJ131:AJ136" si="182">IF(AND(OR(C131="LIC",C131="LMIC",C131="UMIC"),F131=""),TRUE,FALSE)</f>
        <v>1</v>
      </c>
      <c r="AK131" s="18" t="s">
        <v>353</v>
      </c>
      <c r="AL131" s="20">
        <v>5.851</v>
      </c>
      <c r="AM131" s="21">
        <v>6.7674179687500002</v>
      </c>
      <c r="AN131" s="21">
        <v>6650</v>
      </c>
      <c r="AO131" s="22">
        <v>0.05</v>
      </c>
      <c r="AP131" s="23">
        <v>0</v>
      </c>
      <c r="AQ131" s="21">
        <v>0.29255000000000003</v>
      </c>
      <c r="AR131" s="21">
        <v>0</v>
      </c>
      <c r="AS131" s="24">
        <v>0</v>
      </c>
      <c r="AT131" s="22">
        <v>0.1787</v>
      </c>
      <c r="AU131" s="21">
        <v>1188.355</v>
      </c>
      <c r="AV131" s="21">
        <f t="shared" si="162"/>
        <v>23767.1</v>
      </c>
      <c r="AW131" s="22">
        <v>0.19375197702141034</v>
      </c>
      <c r="AX131" s="21">
        <v>1288.4506471923787</v>
      </c>
      <c r="AY131" s="21">
        <f t="shared" si="163"/>
        <v>25769.012943847574</v>
      </c>
      <c r="AZ131" s="21">
        <f t="shared" si="164"/>
        <v>6953.0651049999997</v>
      </c>
      <c r="BA131" s="21">
        <f t="shared" si="165"/>
        <v>7538.7247367226082</v>
      </c>
      <c r="BB131" s="21">
        <f t="shared" si="166"/>
        <v>585.6596317226082</v>
      </c>
      <c r="BC131" s="21">
        <v>28.171000000000003</v>
      </c>
      <c r="BD131" s="21">
        <v>27.453333333333333</v>
      </c>
      <c r="BE131" s="21">
        <f t="shared" si="167"/>
        <v>4.6920754287016466</v>
      </c>
      <c r="BF131" s="21">
        <f t="shared" si="168"/>
        <v>93.841508574032929</v>
      </c>
      <c r="BG131" s="21">
        <v>303.50158962810167</v>
      </c>
      <c r="BH131" s="21">
        <v>0.36000000000000004</v>
      </c>
      <c r="BI131" s="20">
        <v>266</v>
      </c>
      <c r="BJ131" s="20">
        <v>313.16008545547771</v>
      </c>
      <c r="BK131" s="20">
        <v>0</v>
      </c>
      <c r="BL131" s="25">
        <f t="shared" ref="BL131:BL145" si="183">BI131+BJ131+BK131</f>
        <v>579.16008545547766</v>
      </c>
      <c r="BM131" s="25">
        <f t="shared" ref="BM131:BM145" si="184">BI131*$AL131</f>
        <v>1556.366</v>
      </c>
      <c r="BN131" s="25">
        <f t="shared" ref="BN131:BN145" si="185">BJ131*$AL131</f>
        <v>1832.2996600000001</v>
      </c>
      <c r="BO131" s="25">
        <f t="shared" ref="BO131:BO145" si="186">BK131*$AL131</f>
        <v>0</v>
      </c>
      <c r="BP131" s="25">
        <f t="shared" ref="BP131:BP145" si="187">BM131+BN131+BO131</f>
        <v>3388.6656600000001</v>
      </c>
      <c r="BQ131" s="25">
        <v>-65.065238140711699</v>
      </c>
      <c r="BR131" s="25">
        <v>2.3768016863214263</v>
      </c>
      <c r="BS131" s="26">
        <v>-3.652951643981224E-2</v>
      </c>
      <c r="BW131" s="20">
        <f t="shared" ref="BW131:BW152" si="188">IF(BQ131&gt;0,BQ131*AL131,0)</f>
        <v>0</v>
      </c>
      <c r="BX131" s="25">
        <v>0</v>
      </c>
      <c r="BY131" s="25">
        <v>2.9762887635924287</v>
      </c>
      <c r="BZ131" s="25">
        <f t="shared" si="169"/>
        <v>0.5086803561087726</v>
      </c>
      <c r="CA131" s="25">
        <f t="shared" si="170"/>
        <v>10.173607122175451</v>
      </c>
      <c r="CB131" s="25">
        <v>7.2815636327023769</v>
      </c>
      <c r="CC131" s="25">
        <f t="shared" si="171"/>
        <v>1.2444989972145577</v>
      </c>
      <c r="CD131" s="25">
        <f t="shared" si="172"/>
        <v>24.889979944291152</v>
      </c>
      <c r="CE131" s="25">
        <v>0.99057591623036645</v>
      </c>
      <c r="CF131" s="25">
        <f t="shared" si="173"/>
        <v>0.16930027623147606</v>
      </c>
      <c r="CG131" s="25">
        <f t="shared" si="174"/>
        <v>3.3860055246295211</v>
      </c>
      <c r="CH131" s="25">
        <v>0.28729795945764536</v>
      </c>
      <c r="CI131" s="25">
        <f t="shared" si="175"/>
        <v>4.9102368733147383E-2</v>
      </c>
      <c r="CJ131" s="25">
        <f t="shared" si="176"/>
        <v>0.98204737466294767</v>
      </c>
      <c r="CK131" s="26"/>
      <c r="CL131" s="26">
        <v>0.11600854554776961</v>
      </c>
      <c r="CM131" s="26">
        <v>0.2895749444539395</v>
      </c>
      <c r="CN131" s="25">
        <v>5.7652000000000001</v>
      </c>
      <c r="CO131" s="25">
        <f t="shared" si="177"/>
        <v>0.98533584002734576</v>
      </c>
      <c r="CP131" s="25">
        <f t="shared" si="178"/>
        <v>19.706716800546914</v>
      </c>
      <c r="CQ131" s="26">
        <v>1.1123441338149909</v>
      </c>
      <c r="CR131" s="25">
        <f t="shared" si="179"/>
        <v>1.8022817220564777</v>
      </c>
    </row>
    <row r="132" spans="1:96" x14ac:dyDescent="0.2">
      <c r="A132" s="18" t="s">
        <v>253</v>
      </c>
      <c r="B132" s="18" t="s">
        <v>254</v>
      </c>
      <c r="C132" s="18" t="s">
        <v>294</v>
      </c>
      <c r="D132" s="18" t="s">
        <v>343</v>
      </c>
      <c r="E132" s="18" t="s">
        <v>320</v>
      </c>
      <c r="G132" s="18" t="str">
        <f t="shared" si="155"/>
        <v>MIC</v>
      </c>
      <c r="H132" s="18" t="b">
        <v>1</v>
      </c>
      <c r="I132" s="18" t="b">
        <v>1</v>
      </c>
      <c r="J132" s="18" t="b">
        <v>1</v>
      </c>
      <c r="K132" s="18" t="b">
        <v>1</v>
      </c>
      <c r="L132" s="18" t="b">
        <v>1</v>
      </c>
      <c r="M132" s="18" t="b">
        <v>1</v>
      </c>
      <c r="N132" s="19"/>
      <c r="P132" s="18" t="b">
        <v>1</v>
      </c>
      <c r="U132" s="18" t="b">
        <f t="shared" si="180"/>
        <v>1</v>
      </c>
      <c r="W132" s="18" t="s">
        <v>353</v>
      </c>
      <c r="X132" s="19" t="str">
        <f t="shared" si="158"/>
        <v/>
      </c>
      <c r="Y132" s="18" t="str">
        <f t="shared" si="159"/>
        <v/>
      </c>
      <c r="Z132" s="18" t="str">
        <f t="shared" si="160"/>
        <v/>
      </c>
      <c r="AA132" s="18" t="str">
        <f t="shared" si="161"/>
        <v/>
      </c>
      <c r="AB132" s="18" t="b">
        <f t="shared" si="181"/>
        <v>1</v>
      </c>
      <c r="AC132" s="18" t="b">
        <f t="shared" si="148"/>
        <v>1</v>
      </c>
      <c r="AD132" s="18" t="b">
        <f t="shared" si="156"/>
        <v>1</v>
      </c>
      <c r="AE132" s="18" t="b">
        <f t="shared" si="157"/>
        <v>1</v>
      </c>
      <c r="AJ132" s="18" t="b">
        <f t="shared" si="182"/>
        <v>1</v>
      </c>
      <c r="AK132" s="18" t="s">
        <v>353</v>
      </c>
      <c r="AL132" s="20">
        <v>1.3240000000000001</v>
      </c>
      <c r="AM132" s="21">
        <v>1.70410498046875</v>
      </c>
      <c r="AN132" s="21">
        <v>1790</v>
      </c>
      <c r="AO132" s="22">
        <v>0.30299999237060549</v>
      </c>
      <c r="AP132" s="23">
        <v>5.3000001907348632E-2</v>
      </c>
      <c r="AQ132" s="21">
        <v>0.40117198989868169</v>
      </c>
      <c r="AR132" s="21">
        <v>7.0172002525329596E-2</v>
      </c>
      <c r="AS132" s="24">
        <v>9.0317565917968745E-2</v>
      </c>
      <c r="AT132" s="22">
        <v>0.50480000000000003</v>
      </c>
      <c r="AU132" s="21">
        <v>903.5920000000001</v>
      </c>
      <c r="AV132" s="21">
        <f t="shared" si="162"/>
        <v>2982.1518902706712</v>
      </c>
      <c r="AW132" s="22">
        <v>0.51380415856175288</v>
      </c>
      <c r="AX132" s="21">
        <v>919.70944382553762</v>
      </c>
      <c r="AY132" s="21">
        <f t="shared" si="163"/>
        <v>3035.3447755227076</v>
      </c>
      <c r="AZ132" s="21">
        <f t="shared" si="164"/>
        <v>1196.3558080000003</v>
      </c>
      <c r="BA132" s="21">
        <f t="shared" si="165"/>
        <v>1217.695303625012</v>
      </c>
      <c r="BB132" s="21">
        <f t="shared" si="166"/>
        <v>21.339495625011786</v>
      </c>
      <c r="BC132" s="21">
        <v>204.68566666666666</v>
      </c>
      <c r="BD132" s="21">
        <v>187.00333333333333</v>
      </c>
      <c r="BE132" s="21">
        <f t="shared" si="167"/>
        <v>141.24118831822759</v>
      </c>
      <c r="BF132" s="21">
        <f t="shared" si="168"/>
        <v>466.14254744096695</v>
      </c>
      <c r="BG132" s="21">
        <v>142.79071867888365</v>
      </c>
      <c r="BH132" s="21">
        <v>3.1</v>
      </c>
      <c r="BI132" s="20">
        <v>71.600000000000009</v>
      </c>
      <c r="BJ132" s="20">
        <v>111.54321752265861</v>
      </c>
      <c r="BK132" s="20">
        <v>48.831279068579114</v>
      </c>
      <c r="BL132" s="25">
        <f t="shared" si="183"/>
        <v>231.97449659123774</v>
      </c>
      <c r="BM132" s="25">
        <f t="shared" si="184"/>
        <v>94.798400000000015</v>
      </c>
      <c r="BN132" s="25">
        <f t="shared" si="185"/>
        <v>147.68322000000001</v>
      </c>
      <c r="BO132" s="25">
        <f t="shared" si="186"/>
        <v>64.652613486798757</v>
      </c>
      <c r="BP132" s="25">
        <f t="shared" si="187"/>
        <v>307.13423348679879</v>
      </c>
      <c r="BQ132" s="25">
        <v>-227.88022532153107</v>
      </c>
      <c r="BR132" s="25">
        <v>71.791289023162122</v>
      </c>
      <c r="BS132" s="26">
        <v>-0.31503957362630791</v>
      </c>
      <c r="BT132" s="25">
        <v>62.942159700000005</v>
      </c>
      <c r="BU132" s="25">
        <v>775451</v>
      </c>
      <c r="BV132" s="25">
        <v>2.5592442888629847</v>
      </c>
      <c r="BW132" s="20">
        <f t="shared" si="188"/>
        <v>0</v>
      </c>
      <c r="BX132" s="25">
        <v>0</v>
      </c>
      <c r="BY132" s="25">
        <v>29.90010571888844</v>
      </c>
      <c r="BZ132" s="25">
        <f t="shared" si="169"/>
        <v>22.58316141910003</v>
      </c>
      <c r="CA132" s="25">
        <f t="shared" si="170"/>
        <v>74.531887748294409</v>
      </c>
      <c r="CB132" s="25">
        <v>25.318007450664521</v>
      </c>
      <c r="CC132" s="25">
        <f t="shared" si="171"/>
        <v>19.122362122858398</v>
      </c>
      <c r="CD132" s="25">
        <f t="shared" si="172"/>
        <v>63.110107605116525</v>
      </c>
      <c r="CE132" s="25">
        <v>11.228804201906295</v>
      </c>
      <c r="CF132" s="25">
        <f t="shared" si="173"/>
        <v>8.4809699410168378</v>
      </c>
      <c r="CG132" s="25">
        <f t="shared" si="174"/>
        <v>27.990000510110871</v>
      </c>
      <c r="CH132" s="25">
        <v>7.0090310779970473</v>
      </c>
      <c r="CI132" s="25">
        <f t="shared" si="175"/>
        <v>5.2938301193331174</v>
      </c>
      <c r="CJ132" s="25">
        <f t="shared" si="176"/>
        <v>17.471386972373669</v>
      </c>
      <c r="CK132" s="26"/>
      <c r="CL132" s="26">
        <v>0.15432175226586103</v>
      </c>
      <c r="CM132" s="26">
        <v>0.41237462235649547</v>
      </c>
      <c r="CN132" s="25">
        <v>39.270699999999998</v>
      </c>
      <c r="CO132" s="25">
        <f t="shared" si="177"/>
        <v>29.660649546827791</v>
      </c>
      <c r="CP132" s="25">
        <f t="shared" si="178"/>
        <v>97.88993496260305</v>
      </c>
      <c r="CQ132" s="26">
        <v>1.9823503388093513</v>
      </c>
      <c r="CR132" s="25">
        <f t="shared" si="179"/>
        <v>46.999353661291543</v>
      </c>
    </row>
    <row r="133" spans="1:96" x14ac:dyDescent="0.2">
      <c r="A133" s="18" t="s">
        <v>259</v>
      </c>
      <c r="B133" s="18" t="s">
        <v>260</v>
      </c>
      <c r="C133" s="18" t="s">
        <v>293</v>
      </c>
      <c r="D133" s="18" t="s">
        <v>293</v>
      </c>
      <c r="E133" s="18" t="s">
        <v>353</v>
      </c>
      <c r="G133" s="18" t="str">
        <f t="shared" si="155"/>
        <v>MIC</v>
      </c>
      <c r="H133" s="18" t="s">
        <v>353</v>
      </c>
      <c r="I133" s="18" t="s">
        <v>353</v>
      </c>
      <c r="J133" s="18" t="s">
        <v>353</v>
      </c>
      <c r="K133" s="18" t="s">
        <v>353</v>
      </c>
      <c r="L133" s="18" t="s">
        <v>353</v>
      </c>
      <c r="N133" s="19"/>
      <c r="U133" s="18" t="b">
        <f t="shared" si="180"/>
        <v>1</v>
      </c>
      <c r="W133" s="18" t="b">
        <v>1</v>
      </c>
      <c r="X133" s="19" t="str">
        <f t="shared" si="158"/>
        <v/>
      </c>
      <c r="Y133" s="18" t="b">
        <f t="shared" si="159"/>
        <v>1</v>
      </c>
      <c r="Z133" s="18" t="str">
        <f t="shared" si="160"/>
        <v/>
      </c>
      <c r="AA133" s="18" t="b">
        <f t="shared" si="161"/>
        <v>1</v>
      </c>
      <c r="AB133" s="18" t="b">
        <f t="shared" si="181"/>
        <v>1</v>
      </c>
      <c r="AC133" s="18" t="b">
        <f t="shared" si="148"/>
        <v>1</v>
      </c>
      <c r="AD133" s="18" t="b">
        <f t="shared" si="156"/>
        <v>1</v>
      </c>
      <c r="AE133" s="18" t="b">
        <f t="shared" si="157"/>
        <v>1</v>
      </c>
      <c r="AH133" s="18" t="b">
        <f>IF(AND(W133=TRUE,T133=FALSE),TRUE,FALSE)</f>
        <v>1</v>
      </c>
      <c r="AI133" s="18" t="b">
        <f>IF(AND(W133=TRUE,S133=""),TRUE,FALSE)</f>
        <v>1</v>
      </c>
      <c r="AJ133" s="18" t="b">
        <f t="shared" si="182"/>
        <v>1</v>
      </c>
      <c r="AK133" s="18" t="s">
        <v>353</v>
      </c>
      <c r="AL133" s="20">
        <v>0.109</v>
      </c>
      <c r="AM133" s="21">
        <v>0.1210550003051758</v>
      </c>
      <c r="AN133" s="21">
        <v>4010</v>
      </c>
      <c r="AO133" s="22">
        <v>1.1000000238418579E-2</v>
      </c>
      <c r="AP133" s="23">
        <v>1.2999999523162839E-2</v>
      </c>
      <c r="AQ133" s="21">
        <v>1.1990000259876252E-3</v>
      </c>
      <c r="AR133" s="21">
        <v>1.4169999480247496E-3</v>
      </c>
      <c r="AS133" s="24">
        <v>1.573714971542358E-3</v>
      </c>
      <c r="AT133" s="22">
        <v>0.21060000000000001</v>
      </c>
      <c r="AU133" s="21">
        <v>844.50600000000009</v>
      </c>
      <c r="AV133" s="21">
        <f t="shared" si="162"/>
        <v>76773.271063256892</v>
      </c>
      <c r="AW133" s="22">
        <v>0.24954527878319746</v>
      </c>
      <c r="AX133" s="21">
        <v>1000.6765679206218</v>
      </c>
      <c r="AY133" s="21">
        <f t="shared" si="163"/>
        <v>90970.595111958333</v>
      </c>
      <c r="AZ133" s="21">
        <f t="shared" si="164"/>
        <v>92.051154000000011</v>
      </c>
      <c r="BA133" s="21">
        <f t="shared" si="165"/>
        <v>109.07374590334778</v>
      </c>
      <c r="BB133" s="21">
        <f t="shared" si="166"/>
        <v>17.022591903347774</v>
      </c>
      <c r="BC133" s="21">
        <v>67.63033333333334</v>
      </c>
      <c r="BD133" s="21">
        <v>60.436666666666667</v>
      </c>
      <c r="BE133" s="21">
        <f t="shared" si="167"/>
        <v>554.4648318042814</v>
      </c>
      <c r="BF133" s="21">
        <f t="shared" si="168"/>
        <v>50405.892707870917</v>
      </c>
      <c r="BG133" s="21">
        <v>2518.0895134426228</v>
      </c>
      <c r="BH133" s="21">
        <v>5.6833333333333336</v>
      </c>
      <c r="BI133" s="20">
        <v>160.4</v>
      </c>
      <c r="BJ133" s="20">
        <v>111.41169724770641</v>
      </c>
      <c r="BK133" s="20">
        <v>63.063433039515935</v>
      </c>
      <c r="BL133" s="25">
        <f t="shared" si="183"/>
        <v>334.87513028722236</v>
      </c>
      <c r="BM133" s="25">
        <f t="shared" si="184"/>
        <v>17.483599999999999</v>
      </c>
      <c r="BN133" s="25">
        <f t="shared" si="185"/>
        <v>12.143875</v>
      </c>
      <c r="BO133" s="25">
        <f t="shared" si="186"/>
        <v>6.8739142013072367</v>
      </c>
      <c r="BP133" s="25">
        <f t="shared" si="187"/>
        <v>36.501389201307234</v>
      </c>
      <c r="BQ133" s="25">
        <v>-165.46315367308853</v>
      </c>
      <c r="BR133" s="25">
        <v>303.30275229357801</v>
      </c>
      <c r="BS133" s="26">
        <v>-1.8330531333448661</v>
      </c>
      <c r="BU133" s="25">
        <v>0</v>
      </c>
      <c r="BV133" s="25">
        <v>0</v>
      </c>
      <c r="BW133" s="20">
        <f t="shared" si="188"/>
        <v>0</v>
      </c>
      <c r="BX133" s="25">
        <v>0</v>
      </c>
      <c r="BY133" s="25">
        <v>8.0604134783192372</v>
      </c>
      <c r="BZ133" s="25">
        <f t="shared" si="169"/>
        <v>73.948747507515932</v>
      </c>
      <c r="CA133" s="25">
        <f t="shared" si="170"/>
        <v>6722.6132640654569</v>
      </c>
      <c r="CB133" s="25">
        <v>4.4955376560612166</v>
      </c>
      <c r="CC133" s="25">
        <f t="shared" si="171"/>
        <v>41.243464734506574</v>
      </c>
      <c r="CD133" s="25">
        <f t="shared" si="172"/>
        <v>3749.405803688961</v>
      </c>
      <c r="CE133" s="25">
        <v>2.391317626527051</v>
      </c>
      <c r="CF133" s="25">
        <f t="shared" si="173"/>
        <v>21.938693821349091</v>
      </c>
      <c r="CG133" s="25">
        <f t="shared" si="174"/>
        <v>1994.4266678037015</v>
      </c>
      <c r="CH133" s="25">
        <v>0.40942374815411464</v>
      </c>
      <c r="CI133" s="25">
        <f t="shared" si="175"/>
        <v>3.7561811757258226</v>
      </c>
      <c r="CJ133" s="25">
        <f t="shared" si="176"/>
        <v>341.47100857389</v>
      </c>
      <c r="CK133" s="26">
        <v>0.56000000000000005</v>
      </c>
      <c r="CL133" s="26">
        <v>0.11866972477064221</v>
      </c>
      <c r="CM133" s="26">
        <v>0.35833027522935784</v>
      </c>
      <c r="CN133" s="25">
        <v>12.691699999999999</v>
      </c>
      <c r="CO133" s="25">
        <f t="shared" si="177"/>
        <v>116.43761467889908</v>
      </c>
      <c r="CP133" s="25">
        <f t="shared" si="178"/>
        <v>10585.237468652891</v>
      </c>
      <c r="CQ133" s="26">
        <v>1.494104036723094</v>
      </c>
      <c r="CR133" s="25">
        <f t="shared" si="179"/>
        <v>118.94839341774833</v>
      </c>
    </row>
    <row r="134" spans="1:96" x14ac:dyDescent="0.2">
      <c r="A134" s="18" t="s">
        <v>261</v>
      </c>
      <c r="B134" s="18" t="s">
        <v>262</v>
      </c>
      <c r="C134" s="18" t="s">
        <v>294</v>
      </c>
      <c r="D134" s="18" t="s">
        <v>344</v>
      </c>
      <c r="E134" s="18" t="s">
        <v>321</v>
      </c>
      <c r="G134" s="18" t="str">
        <f t="shared" si="155"/>
        <v>MIC</v>
      </c>
      <c r="H134" s="18" t="s">
        <v>353</v>
      </c>
      <c r="I134" s="18" t="s">
        <v>353</v>
      </c>
      <c r="J134" s="18" t="s">
        <v>353</v>
      </c>
      <c r="K134" s="18" t="s">
        <v>353</v>
      </c>
      <c r="L134" s="18" t="s">
        <v>353</v>
      </c>
      <c r="N134" s="19"/>
      <c r="U134" s="18" t="b">
        <f t="shared" si="180"/>
        <v>1</v>
      </c>
      <c r="W134" s="18" t="s">
        <v>353</v>
      </c>
      <c r="X134" s="19" t="str">
        <f t="shared" si="158"/>
        <v/>
      </c>
      <c r="Y134" s="18" t="str">
        <f t="shared" si="159"/>
        <v/>
      </c>
      <c r="Z134" s="18" t="str">
        <f t="shared" si="160"/>
        <v/>
      </c>
      <c r="AA134" s="18" t="str">
        <f t="shared" si="161"/>
        <v/>
      </c>
      <c r="AB134" s="18" t="b">
        <f t="shared" si="181"/>
        <v>1</v>
      </c>
      <c r="AC134" s="18" t="b">
        <f t="shared" si="148"/>
        <v>1</v>
      </c>
      <c r="AD134" s="18" t="b">
        <f t="shared" si="156"/>
        <v>1</v>
      </c>
      <c r="AE134" s="18" t="b">
        <f t="shared" si="157"/>
        <v>1</v>
      </c>
      <c r="AJ134" s="18" t="b">
        <f t="shared" si="182"/>
        <v>1</v>
      </c>
      <c r="AK134" s="18" t="b">
        <v>1</v>
      </c>
      <c r="AL134" s="20">
        <v>11.659000000000001</v>
      </c>
      <c r="AM134" s="21">
        <v>12.841615234375</v>
      </c>
      <c r="AN134" s="21">
        <v>3500</v>
      </c>
      <c r="AO134" s="22">
        <v>0.01</v>
      </c>
      <c r="AP134" s="23">
        <v>1.0000000149011611E-3</v>
      </c>
      <c r="AQ134" s="21">
        <v>0.11659000000000001</v>
      </c>
      <c r="AR134" s="21">
        <v>1.1659000173732637E-2</v>
      </c>
      <c r="AS134" s="24">
        <v>1.2841615676879879E-2</v>
      </c>
      <c r="AT134" s="22">
        <v>0.24310000000000001</v>
      </c>
      <c r="AU134" s="21">
        <v>850.85</v>
      </c>
      <c r="AV134" s="21">
        <f t="shared" si="162"/>
        <v>85085</v>
      </c>
      <c r="AW134" s="22">
        <v>0.24310000000000001</v>
      </c>
      <c r="AX134" s="21">
        <v>850.85</v>
      </c>
      <c r="AY134" s="21">
        <f t="shared" si="163"/>
        <v>85085</v>
      </c>
      <c r="AZ134" s="21">
        <f t="shared" si="164"/>
        <v>9920.0601500000012</v>
      </c>
      <c r="BA134" s="21">
        <f t="shared" si="165"/>
        <v>9920.0601500000012</v>
      </c>
      <c r="BB134" s="21">
        <f t="shared" si="166"/>
        <v>0</v>
      </c>
      <c r="BC134" s="21">
        <v>678.05599999999993</v>
      </c>
      <c r="BD134" s="21">
        <v>747.38666666666666</v>
      </c>
      <c r="BE134" s="21">
        <f t="shared" si="167"/>
        <v>64.103839666066264</v>
      </c>
      <c r="BF134" s="21">
        <f t="shared" si="168"/>
        <v>6410.383966606626</v>
      </c>
      <c r="BG134" s="21">
        <v>3043.0754648134052</v>
      </c>
      <c r="BH134" s="21">
        <v>11.353333333333333</v>
      </c>
      <c r="BI134" s="20">
        <v>140</v>
      </c>
      <c r="BJ134" s="20">
        <v>110.87805557938074</v>
      </c>
      <c r="BK134" s="20">
        <v>5.6855054548724242</v>
      </c>
      <c r="BL134" s="25">
        <f t="shared" si="183"/>
        <v>256.56356103425315</v>
      </c>
      <c r="BM134" s="25">
        <f t="shared" si="184"/>
        <v>1632.26</v>
      </c>
      <c r="BN134" s="25">
        <f t="shared" si="185"/>
        <v>1292.7272500000001</v>
      </c>
      <c r="BO134" s="25">
        <f t="shared" si="186"/>
        <v>66.287308098357599</v>
      </c>
      <c r="BP134" s="25">
        <f t="shared" si="187"/>
        <v>2991.2745580983578</v>
      </c>
      <c r="BQ134" s="25">
        <v>-168.86143896574686</v>
      </c>
      <c r="BR134" s="25">
        <v>32.538811218800923</v>
      </c>
      <c r="BS134" s="26">
        <v>-0.19269533303812095</v>
      </c>
      <c r="BT134" s="25">
        <v>27.3820632561</v>
      </c>
      <c r="BU134" s="25">
        <v>1321826</v>
      </c>
      <c r="BV134" s="25">
        <v>132.18259999999998</v>
      </c>
      <c r="BW134" s="20">
        <f t="shared" si="188"/>
        <v>0</v>
      </c>
      <c r="BX134" s="25">
        <v>0</v>
      </c>
      <c r="BY134" s="25">
        <v>121.34648375620888</v>
      </c>
      <c r="BZ134" s="25">
        <f t="shared" si="169"/>
        <v>10.407966700077955</v>
      </c>
      <c r="CA134" s="25">
        <f t="shared" si="170"/>
        <v>1040.7966700077955</v>
      </c>
      <c r="CB134" s="25">
        <v>7.8411360585313465</v>
      </c>
      <c r="CC134" s="25">
        <f t="shared" si="171"/>
        <v>0.67253933086296813</v>
      </c>
      <c r="CD134" s="25">
        <f t="shared" si="172"/>
        <v>67.253933086296811</v>
      </c>
      <c r="CE134" s="25">
        <v>19.621010202711773</v>
      </c>
      <c r="CF134" s="25">
        <f t="shared" si="173"/>
        <v>1.6829067846909487</v>
      </c>
      <c r="CG134" s="25">
        <f t="shared" si="174"/>
        <v>168.29067846909487</v>
      </c>
      <c r="CH134" s="25">
        <v>7.3565794066317638</v>
      </c>
      <c r="CI134" s="25">
        <f t="shared" si="175"/>
        <v>0.63097859221474939</v>
      </c>
      <c r="CJ134" s="25">
        <f t="shared" si="176"/>
        <v>63.097859221474941</v>
      </c>
      <c r="CK134" s="26">
        <v>0.49</v>
      </c>
      <c r="CL134" s="26">
        <v>8.7805557938073583E-2</v>
      </c>
      <c r="CM134" s="26">
        <v>0.22909091688824085</v>
      </c>
      <c r="CN134" s="25">
        <v>156.9512</v>
      </c>
      <c r="CO134" s="25">
        <f t="shared" si="177"/>
        <v>13.461806329873916</v>
      </c>
      <c r="CP134" s="25">
        <f t="shared" si="178"/>
        <v>1346.1806329873916</v>
      </c>
      <c r="CQ134" s="26">
        <v>1.658166102329717</v>
      </c>
      <c r="CR134" s="25">
        <f t="shared" si="179"/>
        <v>11.711484623155672</v>
      </c>
    </row>
    <row r="135" spans="1:96" x14ac:dyDescent="0.2">
      <c r="A135" s="18" t="s">
        <v>263</v>
      </c>
      <c r="B135" s="18" t="s">
        <v>264</v>
      </c>
      <c r="C135" s="18" t="s">
        <v>293</v>
      </c>
      <c r="D135" s="18" t="s">
        <v>293</v>
      </c>
      <c r="E135" s="18" t="s">
        <v>353</v>
      </c>
      <c r="G135" s="18" t="str">
        <f t="shared" si="155"/>
        <v>MIC</v>
      </c>
      <c r="H135" s="18" t="s">
        <v>353</v>
      </c>
      <c r="I135" s="18" t="s">
        <v>353</v>
      </c>
      <c r="J135" s="18" t="s">
        <v>353</v>
      </c>
      <c r="K135" s="18" t="s">
        <v>353</v>
      </c>
      <c r="L135" s="18" t="s">
        <v>353</v>
      </c>
      <c r="N135" s="19"/>
      <c r="P135" s="18" t="b">
        <v>1</v>
      </c>
      <c r="U135" s="18" t="b">
        <f t="shared" si="180"/>
        <v>1</v>
      </c>
      <c r="W135" s="18" t="s">
        <v>353</v>
      </c>
      <c r="X135" s="19" t="str">
        <f t="shared" si="158"/>
        <v/>
      </c>
      <c r="Y135" s="18" t="str">
        <f t="shared" si="159"/>
        <v/>
      </c>
      <c r="Z135" s="18" t="str">
        <f t="shared" si="160"/>
        <v/>
      </c>
      <c r="AA135" s="18" t="str">
        <f t="shared" si="161"/>
        <v/>
      </c>
      <c r="AB135" s="18" t="b">
        <f t="shared" si="181"/>
        <v>1</v>
      </c>
      <c r="AC135" s="18" t="b">
        <f t="shared" si="148"/>
        <v>1</v>
      </c>
      <c r="AD135" s="18" t="b">
        <f t="shared" si="156"/>
        <v>1</v>
      </c>
      <c r="AE135" s="18" t="b">
        <f t="shared" si="157"/>
        <v>1</v>
      </c>
      <c r="AJ135" s="18" t="b">
        <f t="shared" si="182"/>
        <v>1</v>
      </c>
      <c r="AK135" s="18" t="s">
        <v>353</v>
      </c>
      <c r="AL135" s="20">
        <v>81.917000000000002</v>
      </c>
      <c r="AM135" s="21">
        <v>88.416609374999993</v>
      </c>
      <c r="AN135" s="21">
        <v>10930</v>
      </c>
      <c r="AO135" s="22">
        <v>3.0000001192092901E-3</v>
      </c>
      <c r="AP135" s="23">
        <v>0</v>
      </c>
      <c r="AQ135" s="21">
        <v>0.24575100976526743</v>
      </c>
      <c r="AR135" s="21">
        <v>0</v>
      </c>
      <c r="AS135" s="24">
        <v>0</v>
      </c>
      <c r="AT135" s="22">
        <v>0.34439999999999998</v>
      </c>
      <c r="AU135" s="21">
        <v>3764.2919999999999</v>
      </c>
      <c r="AV135" s="21">
        <f t="shared" si="162"/>
        <v>1254763.95014016</v>
      </c>
      <c r="AW135" s="22">
        <v>0.42441785056308767</v>
      </c>
      <c r="AX135" s="21">
        <v>4638.887106654548</v>
      </c>
      <c r="AY135" s="21">
        <f t="shared" si="163"/>
        <v>1546295.6407739141</v>
      </c>
      <c r="AZ135" s="21">
        <f t="shared" si="164"/>
        <v>308359.50776399998</v>
      </c>
      <c r="BA135" s="21">
        <f t="shared" si="165"/>
        <v>380003.71511582064</v>
      </c>
      <c r="BB135" s="21">
        <f t="shared" si="166"/>
        <v>71644.207351820645</v>
      </c>
      <c r="BC135" s="21">
        <v>1439.4560000000001</v>
      </c>
      <c r="BD135" s="21">
        <v>1371.32</v>
      </c>
      <c r="BE135" s="21">
        <f t="shared" si="167"/>
        <v>16.74035914401162</v>
      </c>
      <c r="BF135" s="21">
        <f t="shared" si="168"/>
        <v>5580.119492936512</v>
      </c>
      <c r="BG135" s="21">
        <v>2988.430345951283</v>
      </c>
      <c r="BH135" s="21">
        <v>428.88333333333338</v>
      </c>
      <c r="BI135" s="20">
        <v>437.2</v>
      </c>
      <c r="BJ135" s="20">
        <v>312.82282725197456</v>
      </c>
      <c r="BK135" s="20">
        <v>0</v>
      </c>
      <c r="BL135" s="25">
        <f t="shared" si="183"/>
        <v>750.0228272519746</v>
      </c>
      <c r="BM135" s="25">
        <f t="shared" si="184"/>
        <v>35814.112399999998</v>
      </c>
      <c r="BN135" s="25">
        <f t="shared" si="185"/>
        <v>25625.507539999999</v>
      </c>
      <c r="BO135" s="25">
        <f t="shared" si="186"/>
        <v>0</v>
      </c>
      <c r="BP135" s="25">
        <f t="shared" si="187"/>
        <v>61439.619939999997</v>
      </c>
      <c r="BQ135" s="25">
        <v>-1569.4207260752994</v>
      </c>
      <c r="BR135" s="25">
        <v>10.987971564713877</v>
      </c>
      <c r="BS135" s="26">
        <v>-7.0012912294027422E-3</v>
      </c>
      <c r="BT135" s="25">
        <v>90.85185018</v>
      </c>
      <c r="BU135" s="25">
        <v>56795552</v>
      </c>
      <c r="BW135" s="20">
        <f t="shared" si="188"/>
        <v>0</v>
      </c>
      <c r="BX135" s="25">
        <v>0</v>
      </c>
      <c r="BY135" s="25">
        <v>151.34854007249297</v>
      </c>
      <c r="BZ135" s="25">
        <f t="shared" si="169"/>
        <v>1.8475840188543644</v>
      </c>
      <c r="CA135" s="25">
        <f t="shared" si="170"/>
        <v>615.8613151459914</v>
      </c>
      <c r="CB135" s="25">
        <v>13.678096053161498</v>
      </c>
      <c r="CC135" s="25">
        <f t="shared" si="171"/>
        <v>0.16697506077079846</v>
      </c>
      <c r="CD135" s="25">
        <f t="shared" si="172"/>
        <v>55.658351378601971</v>
      </c>
      <c r="CE135" s="25">
        <v>2.3609964424755003</v>
      </c>
      <c r="CF135" s="25">
        <f t="shared" si="173"/>
        <v>2.8821812840747345E-2</v>
      </c>
      <c r="CG135" s="25">
        <f t="shared" si="174"/>
        <v>9.6072705651571475</v>
      </c>
      <c r="CH135" s="25">
        <v>148.11502215062427</v>
      </c>
      <c r="CI135" s="25">
        <f t="shared" si="175"/>
        <v>1.8081109189865872</v>
      </c>
      <c r="CJ135" s="25">
        <f t="shared" si="176"/>
        <v>602.70361571290562</v>
      </c>
      <c r="CK135" s="26">
        <v>0.48</v>
      </c>
      <c r="CL135" s="26">
        <v>8.2282725197455955E-2</v>
      </c>
      <c r="CM135" s="26">
        <v>0.2444491863715712</v>
      </c>
      <c r="CN135" s="25">
        <v>287.97719999999998</v>
      </c>
      <c r="CO135" s="25">
        <f t="shared" si="177"/>
        <v>3.5154754202424403</v>
      </c>
      <c r="CP135" s="25">
        <f t="shared" si="178"/>
        <v>1171.8250935166677</v>
      </c>
      <c r="CQ135" s="26">
        <v>3.0924972801501731</v>
      </c>
      <c r="CR135" s="25">
        <f t="shared" si="179"/>
        <v>3.8226699986117501</v>
      </c>
    </row>
    <row r="136" spans="1:96" x14ac:dyDescent="0.2">
      <c r="A136" s="18" t="s">
        <v>267</v>
      </c>
      <c r="B136" s="18" t="s">
        <v>268</v>
      </c>
      <c r="C136" s="18" t="s">
        <v>293</v>
      </c>
      <c r="D136" s="18" t="s">
        <v>293</v>
      </c>
      <c r="E136" s="18" t="s">
        <v>353</v>
      </c>
      <c r="G136" s="18" t="str">
        <f t="shared" si="155"/>
        <v>MIC</v>
      </c>
      <c r="H136" s="18" t="b">
        <v>1</v>
      </c>
      <c r="I136" s="18" t="b">
        <v>1</v>
      </c>
      <c r="J136" s="18" t="s">
        <v>353</v>
      </c>
      <c r="K136" s="18" t="s">
        <v>353</v>
      </c>
      <c r="L136" s="18" t="s">
        <v>353</v>
      </c>
      <c r="N136" s="19"/>
      <c r="U136" s="18" t="b">
        <f t="shared" si="180"/>
        <v>1</v>
      </c>
      <c r="W136" s="18" t="b">
        <v>1</v>
      </c>
      <c r="X136" s="19" t="str">
        <f t="shared" si="158"/>
        <v/>
      </c>
      <c r="Y136" s="18" t="b">
        <f t="shared" si="159"/>
        <v>1</v>
      </c>
      <c r="Z136" s="18" t="b">
        <f t="shared" si="160"/>
        <v>1</v>
      </c>
      <c r="AA136" s="18" t="str">
        <f t="shared" si="161"/>
        <v/>
      </c>
      <c r="AB136" s="18" t="b">
        <f t="shared" si="181"/>
        <v>1</v>
      </c>
      <c r="AC136" s="18" t="b">
        <f t="shared" si="148"/>
        <v>1</v>
      </c>
      <c r="AD136" s="18" t="b">
        <f t="shared" si="156"/>
        <v>1</v>
      </c>
      <c r="AE136" s="18" t="b">
        <f t="shared" si="157"/>
        <v>1</v>
      </c>
      <c r="AH136" s="18" t="b">
        <f>IF(AND(W136=TRUE,T136=FALSE),TRUE,FALSE)</f>
        <v>1</v>
      </c>
      <c r="AI136" s="18" t="b">
        <f>IF(AND(W136=TRUE,S136=""),TRUE,FALSE)</f>
        <v>1</v>
      </c>
      <c r="AJ136" s="18" t="b">
        <f t="shared" si="182"/>
        <v>1</v>
      </c>
      <c r="AK136" s="18" t="s">
        <v>353</v>
      </c>
      <c r="AL136" s="20">
        <v>1.0999999999999999E-2</v>
      </c>
      <c r="AM136" s="21">
        <v>1.269900035858154E-2</v>
      </c>
      <c r="AN136" s="21">
        <v>4970</v>
      </c>
      <c r="AO136" s="22">
        <v>1.899999976158142E-2</v>
      </c>
      <c r="AP136" s="23">
        <v>2.0999999046325678E-2</v>
      </c>
      <c r="AQ136" s="21">
        <v>2.0899999737739559E-4</v>
      </c>
      <c r="AR136" s="21">
        <v>2.3099998950958244E-4</v>
      </c>
      <c r="AS136" s="24">
        <v>2.666789889335632E-4</v>
      </c>
      <c r="AT136" s="22">
        <v>0.74639999999999995</v>
      </c>
      <c r="AU136" s="21">
        <v>3709.6079999999997</v>
      </c>
      <c r="AV136" s="21">
        <f t="shared" si="162"/>
        <v>195242.52876576033</v>
      </c>
      <c r="AW136" s="22">
        <v>0.78654757667256092</v>
      </c>
      <c r="AX136" s="21">
        <v>3909.1414560626276</v>
      </c>
      <c r="AY136" s="21">
        <f t="shared" si="163"/>
        <v>205744.28974294153</v>
      </c>
      <c r="AZ136" s="21">
        <f t="shared" si="164"/>
        <v>40.805687999999996</v>
      </c>
      <c r="BA136" s="21">
        <f t="shared" si="165"/>
        <v>43.000556016688904</v>
      </c>
      <c r="BB136" s="21">
        <f t="shared" si="166"/>
        <v>2.1948680166889081</v>
      </c>
      <c r="BC136" s="21">
        <v>37.217000000000006</v>
      </c>
      <c r="BD136" s="21">
        <v>37.843333333333334</v>
      </c>
      <c r="BE136" s="21">
        <f t="shared" si="167"/>
        <v>3440.3030303030305</v>
      </c>
      <c r="BF136" s="21">
        <f t="shared" si="168"/>
        <v>181068.58281437604</v>
      </c>
      <c r="BH136" s="21">
        <v>0.55333333333333334</v>
      </c>
      <c r="BI136" s="20">
        <v>198.8</v>
      </c>
      <c r="BJ136" s="20">
        <v>172.89032445963204</v>
      </c>
      <c r="BK136" s="20">
        <v>47.096045426572907</v>
      </c>
      <c r="BL136" s="25">
        <f t="shared" si="183"/>
        <v>418.78636988620497</v>
      </c>
      <c r="BM136" s="25">
        <f t="shared" si="184"/>
        <v>2.1867999999999999</v>
      </c>
      <c r="BN136" s="25">
        <f t="shared" si="185"/>
        <v>1.9017935690559524</v>
      </c>
      <c r="BO136" s="25">
        <f t="shared" si="186"/>
        <v>0.51805649969230194</v>
      </c>
      <c r="BP136" s="25">
        <f t="shared" si="187"/>
        <v>4.6066500687482543</v>
      </c>
      <c r="BQ136" s="25">
        <v>-1535.7843581451089</v>
      </c>
      <c r="BR136" s="25">
        <v>1745.3030303030305</v>
      </c>
      <c r="BS136" s="26">
        <v>-1.1364245384104408</v>
      </c>
      <c r="BW136" s="20">
        <f t="shared" si="188"/>
        <v>0</v>
      </c>
      <c r="BX136" s="25">
        <v>0</v>
      </c>
      <c r="BY136" s="25">
        <v>0</v>
      </c>
      <c r="BZ136" s="25">
        <f t="shared" si="169"/>
        <v>0</v>
      </c>
      <c r="CA136" s="25">
        <f t="shared" si="170"/>
        <v>0</v>
      </c>
      <c r="CB136" s="25">
        <v>0</v>
      </c>
      <c r="CC136" s="25">
        <f t="shared" si="171"/>
        <v>0</v>
      </c>
      <c r="CD136" s="25">
        <f t="shared" si="172"/>
        <v>0</v>
      </c>
      <c r="CE136" s="25">
        <v>0</v>
      </c>
      <c r="CF136" s="25">
        <f t="shared" si="173"/>
        <v>0</v>
      </c>
      <c r="CG136" s="25">
        <f t="shared" si="174"/>
        <v>0</v>
      </c>
      <c r="CH136" s="25">
        <v>0</v>
      </c>
      <c r="CI136" s="25">
        <f t="shared" si="175"/>
        <v>0</v>
      </c>
      <c r="CJ136" s="25">
        <f t="shared" si="176"/>
        <v>0</v>
      </c>
      <c r="CK136" s="26"/>
      <c r="CL136" s="26">
        <v>7.1532445963201033E-2</v>
      </c>
      <c r="CM136" s="26" t="s">
        <v>353</v>
      </c>
      <c r="CN136" s="25">
        <v>7.9470999999999998</v>
      </c>
      <c r="CO136" s="25">
        <f t="shared" si="177"/>
        <v>722.4636363636364</v>
      </c>
      <c r="CP136" s="25">
        <f t="shared" si="178"/>
        <v>38024.402391018972</v>
      </c>
      <c r="CQ136" s="26">
        <v>4.6672262245841978</v>
      </c>
      <c r="CR136" s="25">
        <f t="shared" si="179"/>
        <v>0</v>
      </c>
    </row>
    <row r="137" spans="1:96" x14ac:dyDescent="0.2">
      <c r="A137" s="18" t="s">
        <v>249</v>
      </c>
      <c r="B137" s="18" t="s">
        <v>250</v>
      </c>
      <c r="C137" s="18" t="s">
        <v>295</v>
      </c>
      <c r="D137" s="18" t="s">
        <v>316</v>
      </c>
      <c r="E137" s="18" t="s">
        <v>317</v>
      </c>
      <c r="F137" s="18" t="b">
        <f>IF(AND(C137="LIC",H137=TRUE),TRUE,FALSE)</f>
        <v>1</v>
      </c>
      <c r="G137" s="18" t="str">
        <f t="shared" si="155"/>
        <v/>
      </c>
      <c r="H137" s="18" t="b">
        <v>1</v>
      </c>
      <c r="I137" s="18" t="s">
        <v>353</v>
      </c>
      <c r="J137" s="18" t="s">
        <v>353</v>
      </c>
      <c r="K137" s="18" t="s">
        <v>353</v>
      </c>
      <c r="L137" s="18" t="s">
        <v>353</v>
      </c>
      <c r="M137" s="18" t="b">
        <v>1</v>
      </c>
      <c r="N137" s="19"/>
      <c r="Q137" s="18" t="b">
        <v>1</v>
      </c>
      <c r="S137" s="18" t="b">
        <v>1</v>
      </c>
      <c r="T137" s="18" t="b">
        <v>1</v>
      </c>
      <c r="W137" s="18" t="b">
        <v>1</v>
      </c>
      <c r="X137" s="19" t="b">
        <f t="shared" si="158"/>
        <v>1</v>
      </c>
      <c r="Y137" s="18" t="str">
        <f t="shared" si="159"/>
        <v/>
      </c>
      <c r="Z137" s="18" t="b">
        <f t="shared" si="160"/>
        <v>1</v>
      </c>
      <c r="AA137" s="18" t="str">
        <f t="shared" si="161"/>
        <v/>
      </c>
      <c r="AC137" s="18" t="b">
        <f t="shared" si="148"/>
        <v>1</v>
      </c>
      <c r="AF137" s="18" t="b">
        <f>IF(AND(W137=TRUE,T137=TRUE),TRUE,FALSE)</f>
        <v>1</v>
      </c>
      <c r="AG137" s="18" t="b">
        <f>IF(AND(W137=TRUE,S137=TRUE),TRUE,FALSE)</f>
        <v>1</v>
      </c>
      <c r="AK137" s="18" t="s">
        <v>353</v>
      </c>
      <c r="AL137" s="20">
        <v>59.091000000000001</v>
      </c>
      <c r="AM137" s="21">
        <v>83.702054687499995</v>
      </c>
      <c r="AN137" s="21">
        <v>905.23963410060605</v>
      </c>
      <c r="AO137" s="22">
        <v>0.45799999237060546</v>
      </c>
      <c r="AP137" s="23">
        <v>1.7999999523162839E-2</v>
      </c>
      <c r="AQ137" s="21">
        <v>27.063677549171448</v>
      </c>
      <c r="AR137" s="21">
        <v>1.0636379718232154</v>
      </c>
      <c r="AS137" s="24">
        <v>1.5066369628906251</v>
      </c>
      <c r="AT137" s="22">
        <v>0.1182</v>
      </c>
      <c r="AU137" s="21">
        <v>106.99932475069164</v>
      </c>
      <c r="AV137" s="21">
        <f t="shared" si="162"/>
        <v>233.62298369671083</v>
      </c>
      <c r="AW137" s="22">
        <v>0.14158219913898251</v>
      </c>
      <c r="AX137" s="21">
        <v>128.16581814373168</v>
      </c>
      <c r="AY137" s="21">
        <f t="shared" si="163"/>
        <v>279.83803554307087</v>
      </c>
      <c r="AZ137" s="21">
        <f t="shared" si="164"/>
        <v>6322.6970988431203</v>
      </c>
      <c r="BA137" s="21">
        <f t="shared" si="165"/>
        <v>7573.4463599312485</v>
      </c>
      <c r="BB137" s="21">
        <f t="shared" si="166"/>
        <v>1250.7492610881288</v>
      </c>
      <c r="BC137" s="21">
        <v>2373.8716666666664</v>
      </c>
      <c r="BD137" s="21">
        <v>2799.6033333333339</v>
      </c>
      <c r="BE137" s="21">
        <f t="shared" si="167"/>
        <v>47.377829675133839</v>
      </c>
      <c r="BF137" s="21">
        <f t="shared" si="168"/>
        <v>103.44504468200196</v>
      </c>
      <c r="BG137" s="21">
        <v>109.06738914311988</v>
      </c>
      <c r="BH137" s="21">
        <v>58.919999999999995</v>
      </c>
      <c r="BI137" s="20">
        <v>53.114078286033404</v>
      </c>
      <c r="BJ137" s="20">
        <v>77.593996378467111</v>
      </c>
      <c r="BK137" s="20">
        <v>17.842301428683076</v>
      </c>
      <c r="BL137" s="25">
        <f t="shared" si="183"/>
        <v>148.55037609318359</v>
      </c>
      <c r="BM137" s="25">
        <f t="shared" si="184"/>
        <v>3138.5639999999999</v>
      </c>
      <c r="BN137" s="25">
        <f t="shared" si="185"/>
        <v>4585.1068400000004</v>
      </c>
      <c r="BO137" s="25">
        <f t="shared" si="186"/>
        <v>1054.3194337223117</v>
      </c>
      <c r="BP137" s="25">
        <f t="shared" si="187"/>
        <v>8777.9902737223128</v>
      </c>
      <c r="BQ137" s="25">
        <v>84.467467021317745</v>
      </c>
      <c r="BR137" s="25">
        <v>24.187467916716031</v>
      </c>
      <c r="BS137" s="26">
        <v>0.28635247119002211</v>
      </c>
      <c r="BT137" s="25">
        <v>3.8748435726000001</v>
      </c>
      <c r="BU137" s="25">
        <v>7656270</v>
      </c>
      <c r="BV137" s="25">
        <v>16.716747003359515</v>
      </c>
      <c r="BW137" s="20">
        <f t="shared" si="188"/>
        <v>4991.2670937566872</v>
      </c>
      <c r="BX137" s="25">
        <v>1399.801666666667</v>
      </c>
      <c r="BY137" s="25">
        <v>151.28217613102427</v>
      </c>
      <c r="BZ137" s="25">
        <f t="shared" si="169"/>
        <v>2.5601559650543106</v>
      </c>
      <c r="CA137" s="25">
        <f t="shared" si="170"/>
        <v>5.589860278824367</v>
      </c>
      <c r="CB137" s="25">
        <v>822.66619311316958</v>
      </c>
      <c r="CC137" s="25">
        <f t="shared" si="171"/>
        <v>13.92202184957387</v>
      </c>
      <c r="CD137" s="25">
        <f t="shared" si="172"/>
        <v>30.397428125519305</v>
      </c>
      <c r="CE137" s="25">
        <v>7.4194663713250097</v>
      </c>
      <c r="CF137" s="25">
        <f t="shared" si="173"/>
        <v>0.12556000696087408</v>
      </c>
      <c r="CG137" s="25">
        <f t="shared" si="174"/>
        <v>0.2741484913809194</v>
      </c>
      <c r="CH137" s="25">
        <v>159.09727580883339</v>
      </c>
      <c r="CI137" s="25">
        <f t="shared" si="175"/>
        <v>2.6924112945936503</v>
      </c>
      <c r="CJ137" s="25">
        <f t="shared" si="176"/>
        <v>5.8786273786987291</v>
      </c>
      <c r="CK137" s="26">
        <v>0.57999999999999996</v>
      </c>
      <c r="CL137" s="26">
        <v>0.15939963784671099</v>
      </c>
      <c r="CM137" s="26">
        <v>0.41207297219542738</v>
      </c>
      <c r="CN137" s="25">
        <v>2799.6033333333339</v>
      </c>
      <c r="CO137" s="25">
        <f t="shared" si="177"/>
        <v>47.377829675133839</v>
      </c>
      <c r="CP137" s="25">
        <f t="shared" si="178"/>
        <v>103.44504468200196</v>
      </c>
      <c r="CQ137" s="26">
        <v>0.43138840006482049</v>
      </c>
      <c r="CR137" s="25">
        <f t="shared" si="179"/>
        <v>19.174589109221831</v>
      </c>
    </row>
    <row r="138" spans="1:96" x14ac:dyDescent="0.2">
      <c r="A138" s="18" t="s">
        <v>269</v>
      </c>
      <c r="B138" s="18" t="s">
        <v>270</v>
      </c>
      <c r="C138" s="18" t="s">
        <v>295</v>
      </c>
      <c r="D138" s="18" t="s">
        <v>316</v>
      </c>
      <c r="E138" s="18" t="s">
        <v>317</v>
      </c>
      <c r="F138" s="18" t="b">
        <f>IF(AND(C138="LIC",H138=TRUE),TRUE,FALSE)</f>
        <v>1</v>
      </c>
      <c r="G138" s="18" t="str">
        <f t="shared" si="155"/>
        <v/>
      </c>
      <c r="H138" s="18" t="b">
        <v>1</v>
      </c>
      <c r="I138" s="18" t="s">
        <v>353</v>
      </c>
      <c r="J138" s="18" t="s">
        <v>353</v>
      </c>
      <c r="K138" s="18" t="s">
        <v>353</v>
      </c>
      <c r="L138" s="18" t="s">
        <v>353</v>
      </c>
      <c r="M138" s="18" t="b">
        <v>1</v>
      </c>
      <c r="N138" s="19"/>
      <c r="P138" s="18" t="b">
        <v>1</v>
      </c>
      <c r="Q138" s="18" t="b">
        <v>1</v>
      </c>
      <c r="S138" s="18" t="b">
        <v>1</v>
      </c>
      <c r="T138" s="18" t="b">
        <v>1</v>
      </c>
      <c r="W138" s="18" t="b">
        <v>1</v>
      </c>
      <c r="X138" s="19" t="b">
        <f t="shared" si="158"/>
        <v>1</v>
      </c>
      <c r="Y138" s="18" t="str">
        <f t="shared" si="159"/>
        <v/>
      </c>
      <c r="Z138" s="18" t="b">
        <f t="shared" si="160"/>
        <v>1</v>
      </c>
      <c r="AA138" s="18" t="str">
        <f t="shared" si="161"/>
        <v/>
      </c>
      <c r="AC138" s="18" t="b">
        <f t="shared" si="148"/>
        <v>1</v>
      </c>
      <c r="AF138" s="18" t="b">
        <f>IF(AND(W138=TRUE,T138=TRUE),TRUE,FALSE)</f>
        <v>1</v>
      </c>
      <c r="AG138" s="18" t="b">
        <f>IF(AND(W138=TRUE,S138=TRUE),TRUE,FALSE)</f>
        <v>1</v>
      </c>
      <c r="AK138" s="18" t="s">
        <v>353</v>
      </c>
      <c r="AL138" s="20">
        <v>44.271000000000001</v>
      </c>
      <c r="AM138" s="21">
        <v>63.842359375000001</v>
      </c>
      <c r="AN138" s="21">
        <v>600</v>
      </c>
      <c r="AO138" s="22">
        <v>0.36299999237060548</v>
      </c>
      <c r="AP138" s="23">
        <v>0.09</v>
      </c>
      <c r="AQ138" s="21">
        <v>16.070372662239077</v>
      </c>
      <c r="AR138" s="21">
        <v>3.9843899999999999</v>
      </c>
      <c r="AS138" s="24">
        <v>5.7458125000000004</v>
      </c>
      <c r="AT138" s="22">
        <v>0.12429999999999999</v>
      </c>
      <c r="AU138" s="21">
        <v>74.58</v>
      </c>
      <c r="AV138" s="21">
        <f t="shared" si="162"/>
        <v>205.45454977271024</v>
      </c>
      <c r="AW138" s="22">
        <v>0.16620565916356289</v>
      </c>
      <c r="AX138" s="21">
        <v>99.723395498137734</v>
      </c>
      <c r="AY138" s="21">
        <f t="shared" si="163"/>
        <v>274.72010356497464</v>
      </c>
      <c r="AZ138" s="21">
        <f t="shared" si="164"/>
        <v>3301.7311799999998</v>
      </c>
      <c r="BA138" s="21">
        <f t="shared" si="165"/>
        <v>4414.8544420980561</v>
      </c>
      <c r="BB138" s="21">
        <f t="shared" si="166"/>
        <v>1113.1232620980559</v>
      </c>
      <c r="BC138" s="21">
        <v>1536.6596666666667</v>
      </c>
      <c r="BD138" s="21">
        <v>1754.3533333333335</v>
      </c>
      <c r="BE138" s="21">
        <f t="shared" si="167"/>
        <v>39.627596696106558</v>
      </c>
      <c r="BF138" s="21">
        <f t="shared" si="168"/>
        <v>109.16693534155421</v>
      </c>
      <c r="BG138" s="21">
        <v>85.883544703983688</v>
      </c>
      <c r="BH138" s="21">
        <v>87.856666666666683</v>
      </c>
      <c r="BI138" s="20">
        <v>68.900634727022208</v>
      </c>
      <c r="BJ138" s="20">
        <v>77.696853244787789</v>
      </c>
      <c r="BK138" s="20">
        <v>34.160543205232877</v>
      </c>
      <c r="BL138" s="25">
        <f t="shared" si="183"/>
        <v>180.75803117704285</v>
      </c>
      <c r="BM138" s="25">
        <f t="shared" si="184"/>
        <v>3050.3</v>
      </c>
      <c r="BN138" s="25">
        <f t="shared" si="185"/>
        <v>3439.7173900000003</v>
      </c>
      <c r="BO138" s="25">
        <f t="shared" si="186"/>
        <v>1512.3214082388647</v>
      </c>
      <c r="BP138" s="25">
        <f t="shared" si="187"/>
        <v>8002.3387982388658</v>
      </c>
      <c r="BQ138" s="25">
        <v>130.89633342797399</v>
      </c>
      <c r="BR138" s="25">
        <v>20.80605814189876</v>
      </c>
      <c r="BS138" s="26">
        <v>0.15895065657700291</v>
      </c>
      <c r="BT138" s="25">
        <v>5.2738755320999999</v>
      </c>
      <c r="BU138" s="25">
        <v>784523</v>
      </c>
      <c r="BV138" s="25">
        <v>2.1612204310986316</v>
      </c>
      <c r="BW138" s="20">
        <f t="shared" si="188"/>
        <v>5794.9115771898369</v>
      </c>
      <c r="BX138" s="25">
        <v>877.17666666666673</v>
      </c>
      <c r="BY138" s="25">
        <v>100.72800476574037</v>
      </c>
      <c r="BZ138" s="25">
        <f t="shared" si="169"/>
        <v>2.2752593066734512</v>
      </c>
      <c r="CA138" s="25">
        <f t="shared" si="170"/>
        <v>6.2679321060440163</v>
      </c>
      <c r="CB138" s="25">
        <v>650.78478721976103</v>
      </c>
      <c r="CC138" s="25">
        <f t="shared" si="171"/>
        <v>14.700024558283324</v>
      </c>
      <c r="CD138" s="25">
        <f t="shared" si="172"/>
        <v>40.49593627339614</v>
      </c>
      <c r="CE138" s="25">
        <v>6.1367656732447315</v>
      </c>
      <c r="CF138" s="25">
        <f t="shared" si="173"/>
        <v>0.13861818511541937</v>
      </c>
      <c r="CG138" s="25">
        <f t="shared" si="174"/>
        <v>0.38186828658083521</v>
      </c>
      <c r="CH138" s="25">
        <v>107.41319774466373</v>
      </c>
      <c r="CI138" s="25">
        <f t="shared" si="175"/>
        <v>2.4262654501742391</v>
      </c>
      <c r="CJ138" s="25">
        <f t="shared" si="176"/>
        <v>6.6839270004643394</v>
      </c>
      <c r="CK138" s="26">
        <v>0.63</v>
      </c>
      <c r="CL138" s="26">
        <v>0.16968532447877843</v>
      </c>
      <c r="CM138" s="26">
        <v>0.43732827358767584</v>
      </c>
      <c r="CN138" s="25">
        <v>3587.4843561408097</v>
      </c>
      <c r="CO138" s="25">
        <f t="shared" si="177"/>
        <v>81.034635678905147</v>
      </c>
      <c r="CP138" s="25">
        <f t="shared" si="178"/>
        <v>223.2359156530579</v>
      </c>
      <c r="CQ138" s="26">
        <v>0.27584775859962751</v>
      </c>
      <c r="CR138" s="25">
        <f t="shared" si="179"/>
        <v>19.401549315131014</v>
      </c>
    </row>
    <row r="139" spans="1:96" x14ac:dyDescent="0.2">
      <c r="A139" s="27" t="s">
        <v>271</v>
      </c>
      <c r="B139" s="18" t="s">
        <v>272</v>
      </c>
      <c r="C139" s="18" t="s">
        <v>294</v>
      </c>
      <c r="D139" s="18" t="s">
        <v>343</v>
      </c>
      <c r="E139" s="18" t="s">
        <v>321</v>
      </c>
      <c r="G139" s="18" t="str">
        <f t="shared" si="155"/>
        <v>MIC</v>
      </c>
      <c r="H139" s="18" t="s">
        <v>353</v>
      </c>
      <c r="I139" s="18" t="s">
        <v>353</v>
      </c>
      <c r="J139" s="18" t="s">
        <v>353</v>
      </c>
      <c r="K139" s="18" t="s">
        <v>353</v>
      </c>
      <c r="L139" s="18" t="s">
        <v>353</v>
      </c>
      <c r="N139" s="19"/>
      <c r="P139" s="18" t="b">
        <v>1</v>
      </c>
      <c r="U139" s="18" t="b">
        <f>IF(AND(T139=FALSE,OR(C139="LIC",C139="LMIC",C139="UMIC")),TRUE,FALSE)</f>
        <v>1</v>
      </c>
      <c r="W139" s="18" t="s">
        <v>353</v>
      </c>
      <c r="X139" s="19" t="str">
        <f t="shared" si="158"/>
        <v/>
      </c>
      <c r="Y139" s="18" t="str">
        <f t="shared" si="159"/>
        <v/>
      </c>
      <c r="Z139" s="18" t="str">
        <f t="shared" si="160"/>
        <v/>
      </c>
      <c r="AA139" s="18" t="str">
        <f t="shared" si="161"/>
        <v/>
      </c>
      <c r="AB139" s="18" t="b">
        <f>IF(AND(S139="",OR(C139="LIC",C139="LMIC",C139="UMIC")),TRUE,FALSE)</f>
        <v>1</v>
      </c>
      <c r="AC139" s="18" t="b">
        <f t="shared" si="148"/>
        <v>1</v>
      </c>
      <c r="AD139" s="18" t="b">
        <f t="shared" ref="AD139:AD150" si="189">IF(AND(AC139=TRUE,T139=FALSE),TRUE,FALSE)</f>
        <v>1</v>
      </c>
      <c r="AE139" s="18" t="b">
        <f t="shared" ref="AE139:AE148" si="190">IF(AND(AC139=TRUE,S139=""),TRUE,FALSE)</f>
        <v>1</v>
      </c>
      <c r="AJ139" s="18" t="b">
        <f>IF(AND(OR(C139="LIC",C139="LMIC",C139="UMIC"),F139=""),TRUE,FALSE)</f>
        <v>1</v>
      </c>
      <c r="AK139" s="18" t="s">
        <v>353</v>
      </c>
      <c r="AL139" s="20">
        <v>44.009</v>
      </c>
      <c r="AM139" s="21">
        <v>41.200375000000001</v>
      </c>
      <c r="AN139" s="21">
        <v>2388.0587514107001</v>
      </c>
      <c r="AO139" s="22">
        <v>0</v>
      </c>
      <c r="AP139" s="23">
        <v>0</v>
      </c>
      <c r="AQ139" s="21">
        <v>0</v>
      </c>
      <c r="AR139" s="21">
        <v>0</v>
      </c>
      <c r="AS139" s="24">
        <v>0</v>
      </c>
      <c r="AT139" s="22">
        <v>0.4173</v>
      </c>
      <c r="AU139" s="21">
        <v>996.53691696368514</v>
      </c>
      <c r="AV139" s="21" t="e">
        <f t="shared" si="162"/>
        <v>#DIV/0!</v>
      </c>
      <c r="AW139" s="22">
        <v>0.43567333333333336</v>
      </c>
      <c r="AX139" s="21">
        <v>1040.4135164229378</v>
      </c>
      <c r="AY139" s="21" t="e">
        <f t="shared" si="163"/>
        <v>#DIV/0!</v>
      </c>
      <c r="AZ139" s="21">
        <f t="shared" si="164"/>
        <v>43856.593178654817</v>
      </c>
      <c r="BA139" s="21">
        <f t="shared" si="165"/>
        <v>45787.558444257076</v>
      </c>
      <c r="BB139" s="21">
        <f t="shared" si="166"/>
        <v>1930.9652656022497</v>
      </c>
      <c r="BC139" s="21">
        <v>976.83966666666674</v>
      </c>
      <c r="BD139" s="21">
        <v>704.19999999999993</v>
      </c>
      <c r="BE139" s="21">
        <f t="shared" si="167"/>
        <v>16.001272466995385</v>
      </c>
      <c r="BF139" s="21" t="e">
        <f t="shared" si="168"/>
        <v>#DIV/0!</v>
      </c>
      <c r="BH139" s="21">
        <v>168.74333333333334</v>
      </c>
      <c r="BI139" s="20">
        <v>95.52235005642801</v>
      </c>
      <c r="BJ139" s="20">
        <v>110.54771024108705</v>
      </c>
      <c r="BK139" s="20">
        <v>0</v>
      </c>
      <c r="BL139" s="25">
        <f t="shared" si="183"/>
        <v>206.07006029751506</v>
      </c>
      <c r="BM139" s="25">
        <f t="shared" si="184"/>
        <v>4203.8431036333404</v>
      </c>
      <c r="BN139" s="25">
        <f t="shared" si="185"/>
        <v>4865.0941800000001</v>
      </c>
      <c r="BO139" s="25">
        <f t="shared" si="186"/>
        <v>0</v>
      </c>
      <c r="BP139" s="25">
        <f t="shared" si="187"/>
        <v>9068.9372836333405</v>
      </c>
      <c r="BQ139" s="25">
        <v>-314.13669791395387</v>
      </c>
      <c r="BR139" s="25">
        <v>9.9177819688397069</v>
      </c>
      <c r="BS139" s="26">
        <v>-3.1571548420478768E-2</v>
      </c>
      <c r="BT139" s="25">
        <v>177.86571751935</v>
      </c>
      <c r="BU139" s="25">
        <v>6635174</v>
      </c>
      <c r="BW139" s="20">
        <f t="shared" si="188"/>
        <v>0</v>
      </c>
      <c r="BX139" s="25">
        <v>0</v>
      </c>
      <c r="BY139" s="25">
        <v>89.11637333870317</v>
      </c>
      <c r="BZ139" s="25">
        <f t="shared" si="169"/>
        <v>2.0249579253948777</v>
      </c>
      <c r="CA139" s="25" t="e">
        <f t="shared" si="170"/>
        <v>#DIV/0!</v>
      </c>
      <c r="CB139" s="25">
        <v>89.356685796751236</v>
      </c>
      <c r="CC139" s="25">
        <f t="shared" si="171"/>
        <v>2.0304184552421378</v>
      </c>
      <c r="CD139" s="25" t="e">
        <f t="shared" si="172"/>
        <v>#DIV/0!</v>
      </c>
      <c r="CE139" s="25">
        <v>36.333789099207941</v>
      </c>
      <c r="CF139" s="25">
        <f t="shared" si="173"/>
        <v>0.82559906153759322</v>
      </c>
      <c r="CG139" s="25" t="e">
        <f t="shared" si="174"/>
        <v>#DIV/0!</v>
      </c>
      <c r="CH139" s="25">
        <v>25.229720096657267</v>
      </c>
      <c r="CI139" s="25">
        <f t="shared" si="175"/>
        <v>0.57328546653314705</v>
      </c>
      <c r="CJ139" s="25" t="e">
        <f t="shared" si="176"/>
        <v>#DIV/0!</v>
      </c>
      <c r="CK139" s="26">
        <v>0</v>
      </c>
      <c r="CL139" s="26">
        <v>5.4771024108705033E-2</v>
      </c>
      <c r="CM139" s="26">
        <v>0.15281940057715471</v>
      </c>
      <c r="CN139" s="25">
        <v>147.88199999999998</v>
      </c>
      <c r="CO139" s="25">
        <f t="shared" si="177"/>
        <v>3.3602672180690307</v>
      </c>
      <c r="CP139" s="25" t="e">
        <f t="shared" si="178"/>
        <v>#DIV/0!</v>
      </c>
      <c r="CQ139" s="26">
        <v>2.5244169747920533</v>
      </c>
      <c r="CR139" s="25">
        <f t="shared" si="179"/>
        <v>4.6286618471701626</v>
      </c>
    </row>
    <row r="140" spans="1:96" x14ac:dyDescent="0.2">
      <c r="A140" s="27" t="s">
        <v>6</v>
      </c>
      <c r="B140" s="18" t="s">
        <v>7</v>
      </c>
      <c r="C140" s="18" t="s">
        <v>19</v>
      </c>
      <c r="D140" s="18" t="s">
        <v>19</v>
      </c>
      <c r="G140" s="18" t="str">
        <f t="shared" si="155"/>
        <v/>
      </c>
      <c r="H140" s="18" t="s">
        <v>353</v>
      </c>
      <c r="I140" s="18" t="s">
        <v>353</v>
      </c>
      <c r="J140" s="18" t="s">
        <v>353</v>
      </c>
      <c r="K140" s="18" t="s">
        <v>353</v>
      </c>
      <c r="L140" s="18" t="s">
        <v>353</v>
      </c>
      <c r="N140" s="19"/>
      <c r="W140" s="18" t="s">
        <v>353</v>
      </c>
      <c r="X140" s="19" t="str">
        <f t="shared" si="158"/>
        <v/>
      </c>
      <c r="Y140" s="18" t="str">
        <f t="shared" si="159"/>
        <v/>
      </c>
      <c r="Z140" s="18" t="str">
        <f t="shared" si="160"/>
        <v/>
      </c>
      <c r="AA140" s="18" t="str">
        <f t="shared" si="161"/>
        <v/>
      </c>
      <c r="AC140" s="18" t="b">
        <f t="shared" si="148"/>
        <v>1</v>
      </c>
      <c r="AD140" s="18" t="b">
        <f t="shared" si="189"/>
        <v>1</v>
      </c>
      <c r="AE140" s="18" t="b">
        <f t="shared" si="190"/>
        <v>1</v>
      </c>
      <c r="AK140" s="18" t="s">
        <v>353</v>
      </c>
      <c r="AL140" s="20">
        <v>3.47</v>
      </c>
      <c r="AM140" s="21">
        <v>3.594299072265625</v>
      </c>
      <c r="AN140" s="21">
        <v>15250</v>
      </c>
      <c r="AO140" s="22">
        <v>1.0000000149011611E-3</v>
      </c>
      <c r="AP140" s="23">
        <v>0</v>
      </c>
      <c r="AQ140" s="21">
        <v>3.4700000517070288E-3</v>
      </c>
      <c r="AR140" s="21">
        <v>0</v>
      </c>
      <c r="AS140" s="24">
        <v>0</v>
      </c>
      <c r="AT140" s="22">
        <v>0.35260000000000002</v>
      </c>
      <c r="AV140" s="21">
        <f t="shared" si="162"/>
        <v>0</v>
      </c>
      <c r="AW140" s="22">
        <v>0.41474380897056273</v>
      </c>
      <c r="AX140" s="21">
        <v>6324.8430868010819</v>
      </c>
      <c r="AY140" s="21">
        <f t="shared" si="163"/>
        <v>6324842.9925535778</v>
      </c>
      <c r="AZ140" s="21">
        <f t="shared" si="164"/>
        <v>18658.710500000005</v>
      </c>
      <c r="BA140" s="21">
        <f t="shared" si="165"/>
        <v>21947.205511199754</v>
      </c>
      <c r="BB140" s="21">
        <f t="shared" si="166"/>
        <v>3288.4950111997523</v>
      </c>
      <c r="BC140" s="21">
        <v>51.449000000000012</v>
      </c>
      <c r="BD140" s="21">
        <v>76.433333333333337</v>
      </c>
      <c r="BE140" s="21">
        <f t="shared" si="167"/>
        <v>22.026897214217097</v>
      </c>
      <c r="BF140" s="21">
        <f t="shared" si="168"/>
        <v>22026.896885990758</v>
      </c>
      <c r="BG140" s="21">
        <v>948.50985384999694</v>
      </c>
      <c r="BH140" s="21">
        <v>0.28666666666666668</v>
      </c>
      <c r="BI140" s="20">
        <v>610</v>
      </c>
      <c r="BJ140" s="20">
        <v>312.69383285302592</v>
      </c>
      <c r="BK140" s="20">
        <v>0</v>
      </c>
      <c r="BL140" s="25">
        <f t="shared" si="183"/>
        <v>922.69383285302592</v>
      </c>
      <c r="BM140" s="25">
        <f t="shared" si="184"/>
        <v>2116.7000000000003</v>
      </c>
      <c r="BN140" s="25">
        <f t="shared" si="185"/>
        <v>1085.0476000000001</v>
      </c>
      <c r="BO140" s="25">
        <f t="shared" si="186"/>
        <v>0</v>
      </c>
      <c r="BP140" s="25">
        <f t="shared" si="187"/>
        <v>3201.7476000000006</v>
      </c>
      <c r="BQ140" s="25">
        <v>-2239.727710547515</v>
      </c>
      <c r="BR140" s="25">
        <v>11.054755043227665</v>
      </c>
      <c r="BS140" s="26">
        <v>-4.9357584813402447E-3</v>
      </c>
      <c r="BT140" s="25">
        <v>191.90913882525001</v>
      </c>
      <c r="BU140" s="25">
        <v>805791</v>
      </c>
      <c r="BW140" s="20">
        <f t="shared" si="188"/>
        <v>0</v>
      </c>
      <c r="BX140" s="25">
        <v>0</v>
      </c>
      <c r="BY140" s="25">
        <v>4.8379611357229164</v>
      </c>
      <c r="BZ140" s="25">
        <f t="shared" si="169"/>
        <v>1.3942251111593418</v>
      </c>
      <c r="CA140" s="25">
        <f t="shared" si="170"/>
        <v>1394.2250903837692</v>
      </c>
      <c r="CB140" s="25">
        <v>1.4481145120150356</v>
      </c>
      <c r="CC140" s="25">
        <f t="shared" si="171"/>
        <v>0.41732406686312262</v>
      </c>
      <c r="CD140" s="25">
        <f t="shared" si="172"/>
        <v>417.32406064450959</v>
      </c>
      <c r="CE140" s="25">
        <v>1.2416263928044033</v>
      </c>
      <c r="CF140" s="25">
        <f t="shared" si="173"/>
        <v>0.35781740426639863</v>
      </c>
      <c r="CG140" s="25">
        <f t="shared" si="174"/>
        <v>357.81739893450396</v>
      </c>
      <c r="CH140" s="25">
        <v>1.3309961068599814</v>
      </c>
      <c r="CI140" s="25">
        <f t="shared" si="175"/>
        <v>0.38357236508933179</v>
      </c>
      <c r="CJ140" s="25">
        <f t="shared" si="176"/>
        <v>383.57235937365829</v>
      </c>
      <c r="CK140" s="26">
        <v>0.56999999999999995</v>
      </c>
      <c r="CL140" s="26">
        <v>6.9383285302593661E-2</v>
      </c>
      <c r="CM140" s="26">
        <v>0.21177665706051871</v>
      </c>
      <c r="CN140" s="25">
        <v>16.051000000000002</v>
      </c>
      <c r="CO140" s="25">
        <f t="shared" si="177"/>
        <v>4.6256484149855908</v>
      </c>
      <c r="CP140" s="25">
        <f t="shared" si="178"/>
        <v>4625.6483460580594</v>
      </c>
      <c r="CQ140" s="26">
        <v>3.4273790837228626</v>
      </c>
      <c r="CR140" s="25">
        <f t="shared" si="179"/>
        <v>2.1951215431117963</v>
      </c>
    </row>
    <row r="141" spans="1:96" x14ac:dyDescent="0.2">
      <c r="A141" s="27" t="s">
        <v>273</v>
      </c>
      <c r="B141" s="18" t="s">
        <v>274</v>
      </c>
      <c r="C141" s="18" t="s">
        <v>294</v>
      </c>
      <c r="D141" s="18" t="s">
        <v>343</v>
      </c>
      <c r="E141" s="18" t="s">
        <v>321</v>
      </c>
      <c r="G141" s="18" t="str">
        <f t="shared" si="155"/>
        <v>MIC</v>
      </c>
      <c r="H141" s="18" t="s">
        <v>353</v>
      </c>
      <c r="I141" s="18" t="s">
        <v>353</v>
      </c>
      <c r="J141" s="18" t="s">
        <v>353</v>
      </c>
      <c r="K141" s="18" t="s">
        <v>353</v>
      </c>
      <c r="L141" s="18" t="s">
        <v>353</v>
      </c>
      <c r="N141" s="19"/>
      <c r="O141" s="18" t="b">
        <v>1</v>
      </c>
      <c r="P141" s="18" t="b">
        <v>1</v>
      </c>
      <c r="U141" s="18" t="b">
        <f>IF(AND(T141=FALSE,OR(C141="LIC",C141="LMIC",C141="UMIC")),TRUE,FALSE)</f>
        <v>1</v>
      </c>
      <c r="W141" s="18" t="s">
        <v>353</v>
      </c>
      <c r="X141" s="19" t="str">
        <f t="shared" si="158"/>
        <v/>
      </c>
      <c r="Y141" s="18" t="str">
        <f t="shared" si="159"/>
        <v/>
      </c>
      <c r="Z141" s="18" t="str">
        <f t="shared" si="160"/>
        <v/>
      </c>
      <c r="AA141" s="18" t="str">
        <f t="shared" si="161"/>
        <v/>
      </c>
      <c r="AB141" s="18" t="b">
        <f>IF(AND(S141="",OR(C141="LIC",C141="LMIC",C141="UMIC")),TRUE,FALSE)</f>
        <v>1</v>
      </c>
      <c r="AC141" s="18" t="b">
        <f t="shared" si="148"/>
        <v>1</v>
      </c>
      <c r="AD141" s="18" t="b">
        <f t="shared" si="189"/>
        <v>1</v>
      </c>
      <c r="AE141" s="18" t="b">
        <f t="shared" si="190"/>
        <v>1</v>
      </c>
      <c r="AJ141" s="18" t="b">
        <f>IF(AND(OR(C141="LIC",C141="LMIC",C141="UMIC"),F141=""),TRUE,FALSE)</f>
        <v>1</v>
      </c>
      <c r="AK141" s="18" t="s">
        <v>353</v>
      </c>
      <c r="AL141" s="20">
        <v>32.365000000000002</v>
      </c>
      <c r="AM141" s="21">
        <v>36.712265625000001</v>
      </c>
      <c r="AN141" s="21">
        <v>1980</v>
      </c>
      <c r="AO141" s="22">
        <v>0.19</v>
      </c>
      <c r="AP141" s="23">
        <v>1.600000023841858E-2</v>
      </c>
      <c r="AQ141" s="21">
        <v>6.1493500000000001</v>
      </c>
      <c r="AR141" s="21">
        <v>0.51784000771641736</v>
      </c>
      <c r="AS141" s="24">
        <v>0.58739624023437498</v>
      </c>
      <c r="AT141" s="22">
        <v>0.33860000000000001</v>
      </c>
      <c r="AU141" s="21">
        <v>670.428</v>
      </c>
      <c r="AV141" s="21">
        <f t="shared" si="162"/>
        <v>3528.5684210526315</v>
      </c>
      <c r="AW141" s="22">
        <v>0.40546427703523696</v>
      </c>
      <c r="AX141" s="21">
        <v>802.81926852976915</v>
      </c>
      <c r="AY141" s="21">
        <f t="shared" si="163"/>
        <v>4225.3645712093112</v>
      </c>
      <c r="AZ141" s="21">
        <f t="shared" si="164"/>
        <v>21698.40222</v>
      </c>
      <c r="BA141" s="21">
        <f t="shared" si="165"/>
        <v>25983.245625965981</v>
      </c>
      <c r="BB141" s="21">
        <f t="shared" si="166"/>
        <v>4284.8434059659794</v>
      </c>
      <c r="BC141" s="21">
        <v>440.45066666666662</v>
      </c>
      <c r="BD141" s="21">
        <v>560.04333333333329</v>
      </c>
      <c r="BE141" s="21">
        <f t="shared" si="167"/>
        <v>17.303980637519953</v>
      </c>
      <c r="BF141" s="21">
        <f t="shared" si="168"/>
        <v>91.073582302736597</v>
      </c>
      <c r="BG141" s="21">
        <v>260.08763534008699</v>
      </c>
      <c r="BH141" s="21">
        <v>0.5</v>
      </c>
      <c r="BI141" s="20">
        <v>79.2</v>
      </c>
      <c r="BJ141" s="20">
        <v>110.98785261856945</v>
      </c>
      <c r="BK141" s="20">
        <v>12.755996277120353</v>
      </c>
      <c r="BL141" s="25">
        <f t="shared" si="183"/>
        <v>202.9438488956898</v>
      </c>
      <c r="BM141" s="25">
        <f t="shared" si="184"/>
        <v>2563.3080000000004</v>
      </c>
      <c r="BN141" s="25">
        <f t="shared" si="185"/>
        <v>3592.1218500000004</v>
      </c>
      <c r="BO141" s="25">
        <f t="shared" si="186"/>
        <v>412.84781950900026</v>
      </c>
      <c r="BP141" s="25">
        <f t="shared" si="187"/>
        <v>6568.2776695090006</v>
      </c>
      <c r="BQ141" s="25">
        <v>-198.46578536919478</v>
      </c>
      <c r="BR141" s="25">
        <v>8.6597147123950755</v>
      </c>
      <c r="BS141" s="26">
        <v>-4.3633287703902686E-2</v>
      </c>
      <c r="BU141" s="25">
        <v>1075560</v>
      </c>
      <c r="BV141" s="25">
        <v>5.6608421052631579</v>
      </c>
      <c r="BW141" s="20">
        <f t="shared" si="188"/>
        <v>0</v>
      </c>
      <c r="BX141" s="25">
        <v>0</v>
      </c>
      <c r="BY141" s="25">
        <v>22.57532688951537</v>
      </c>
      <c r="BZ141" s="25">
        <f t="shared" si="169"/>
        <v>0.69752284534266551</v>
      </c>
      <c r="CA141" s="25">
        <f t="shared" si="170"/>
        <v>3.6711728702245554</v>
      </c>
      <c r="CB141" s="25">
        <v>62.512020069808031</v>
      </c>
      <c r="CC141" s="25">
        <f t="shared" si="171"/>
        <v>1.9314697997777854</v>
      </c>
      <c r="CD141" s="25">
        <f t="shared" si="172"/>
        <v>10.16563052514624</v>
      </c>
      <c r="CE141" s="25">
        <v>3.1544902000268493</v>
      </c>
      <c r="CF141" s="25">
        <f t="shared" si="173"/>
        <v>9.7466096092286389E-2</v>
      </c>
      <c r="CG141" s="25">
        <f t="shared" si="174"/>
        <v>0.51297945311729676</v>
      </c>
      <c r="CH141" s="25">
        <v>2.7568150087260035</v>
      </c>
      <c r="CI141" s="25">
        <f t="shared" si="175"/>
        <v>8.5178897226201242E-2</v>
      </c>
      <c r="CJ141" s="25">
        <f t="shared" si="176"/>
        <v>0.44830998540105915</v>
      </c>
      <c r="CK141" s="26"/>
      <c r="CL141" s="26">
        <v>9.8785261856944223E-2</v>
      </c>
      <c r="CM141" s="26">
        <v>0.26850665842731336</v>
      </c>
      <c r="CN141" s="25">
        <v>117.60909999999998</v>
      </c>
      <c r="CO141" s="25">
        <f t="shared" si="177"/>
        <v>3.6338359338791899</v>
      </c>
      <c r="CP141" s="25">
        <f t="shared" si="178"/>
        <v>19.125452283574685</v>
      </c>
      <c r="CQ141" s="26">
        <v>1.9779344702938169</v>
      </c>
      <c r="CR141" s="25">
        <f t="shared" si="179"/>
        <v>2.7141715423466524</v>
      </c>
    </row>
    <row r="142" spans="1:96" x14ac:dyDescent="0.2">
      <c r="A142" s="18" t="s">
        <v>218</v>
      </c>
      <c r="B142" s="18" t="s">
        <v>219</v>
      </c>
      <c r="C142" s="18" t="s">
        <v>293</v>
      </c>
      <c r="D142" s="18" t="s">
        <v>293</v>
      </c>
      <c r="E142" s="18" t="s">
        <v>353</v>
      </c>
      <c r="G142" s="18" t="str">
        <f t="shared" si="155"/>
        <v>MIC</v>
      </c>
      <c r="H142" s="18" t="s">
        <v>353</v>
      </c>
      <c r="I142" s="18" t="s">
        <v>353</v>
      </c>
      <c r="J142" s="18" t="s">
        <v>353</v>
      </c>
      <c r="K142" s="18" t="s">
        <v>353</v>
      </c>
      <c r="L142" s="18" t="s">
        <v>353</v>
      </c>
      <c r="N142" s="19"/>
      <c r="U142" s="18" t="b">
        <f>IF(AND(T142=FALSE,OR(C142="LIC",C142="LMIC",C142="UMIC")),TRUE,FALSE)</f>
        <v>1</v>
      </c>
      <c r="W142" s="18" t="b">
        <v>1</v>
      </c>
      <c r="X142" s="19" t="str">
        <f t="shared" si="158"/>
        <v/>
      </c>
      <c r="Y142" s="18" t="b">
        <f t="shared" si="159"/>
        <v>1</v>
      </c>
      <c r="Z142" s="18" t="str">
        <f t="shared" si="160"/>
        <v/>
      </c>
      <c r="AA142" s="18" t="b">
        <f t="shared" si="161"/>
        <v>1</v>
      </c>
      <c r="AB142" s="18" t="b">
        <f>IF(AND(S142="",OR(C142="LIC",C142="LMIC",C142="UMIC")),TRUE,FALSE)</f>
        <v>1</v>
      </c>
      <c r="AC142" s="18" t="b">
        <f t="shared" si="148"/>
        <v>1</v>
      </c>
      <c r="AD142" s="18" t="b">
        <f t="shared" si="189"/>
        <v>1</v>
      </c>
      <c r="AE142" s="18" t="b">
        <f t="shared" si="190"/>
        <v>1</v>
      </c>
      <c r="AH142" s="18" t="b">
        <f>IF(AND(W142=TRUE,T142=FALSE),TRUE,FALSE)</f>
        <v>1</v>
      </c>
      <c r="AI142" s="18" t="b">
        <f>IF(AND(W142=TRUE,S142=""),TRUE,FALSE)</f>
        <v>1</v>
      </c>
      <c r="AJ142" s="18" t="b">
        <f>IF(AND(OR(C142="LIC",C142="LMIC",C142="UMIC"),F142=""),TRUE,FALSE)</f>
        <v>1</v>
      </c>
      <c r="AK142" s="18" t="s">
        <v>353</v>
      </c>
      <c r="AL142" s="20">
        <v>0.11</v>
      </c>
      <c r="AM142" s="21">
        <v>0.11210600280761721</v>
      </c>
      <c r="AN142" s="21">
        <v>6990</v>
      </c>
      <c r="AO142" s="22">
        <v>5.5999999046325681E-2</v>
      </c>
      <c r="AP142" s="23">
        <v>2.9000000953674322E-2</v>
      </c>
      <c r="AQ142" s="21">
        <v>6.1599998950958249E-3</v>
      </c>
      <c r="AR142" s="21">
        <v>3.1900001049041753E-3</v>
      </c>
      <c r="AS142" s="24">
        <v>3.2510740756988531E-3</v>
      </c>
      <c r="AT142" s="22">
        <v>0.27329999999999999</v>
      </c>
      <c r="AU142" s="21">
        <v>1910.367</v>
      </c>
      <c r="AV142" s="21">
        <f t="shared" si="162"/>
        <v>34113.697009524229</v>
      </c>
      <c r="AW142" s="22">
        <v>0.32569753485986896</v>
      </c>
      <c r="AX142" s="21">
        <v>2276.6257686704839</v>
      </c>
      <c r="AY142" s="21">
        <f t="shared" si="163"/>
        <v>40654.032275735546</v>
      </c>
      <c r="AZ142" s="21">
        <f t="shared" si="164"/>
        <v>210.14036999999999</v>
      </c>
      <c r="BA142" s="21">
        <f t="shared" si="165"/>
        <v>250.42883455375323</v>
      </c>
      <c r="BB142" s="21">
        <f t="shared" si="166"/>
        <v>40.288464553753258</v>
      </c>
      <c r="BC142" s="21">
        <v>13.008666666666668</v>
      </c>
      <c r="BD142" s="21">
        <v>21.076666666666668</v>
      </c>
      <c r="BE142" s="21">
        <f t="shared" si="167"/>
        <v>191.60606060606062</v>
      </c>
      <c r="BF142" s="21">
        <f t="shared" si="168"/>
        <v>3421.5368548052224</v>
      </c>
      <c r="BG142" s="21">
        <v>264.82135456812455</v>
      </c>
      <c r="BH142" s="21">
        <v>4.43</v>
      </c>
      <c r="BI142" s="20">
        <v>279.60000000000002</v>
      </c>
      <c r="BJ142" s="20">
        <v>312.77372727272729</v>
      </c>
      <c r="BK142" s="20">
        <v>37.263142072614286</v>
      </c>
      <c r="BL142" s="25">
        <f t="shared" si="183"/>
        <v>629.63686934534167</v>
      </c>
      <c r="BM142" s="25">
        <f t="shared" si="184"/>
        <v>30.756000000000004</v>
      </c>
      <c r="BN142" s="25">
        <f t="shared" si="185"/>
        <v>34.405110000000001</v>
      </c>
      <c r="BO142" s="25">
        <f t="shared" si="186"/>
        <v>4.0989456279875718</v>
      </c>
      <c r="BP142" s="25">
        <f t="shared" si="187"/>
        <v>69.260055627987583</v>
      </c>
      <c r="BQ142" s="25">
        <v>-508.6760149899003</v>
      </c>
      <c r="BR142" s="25">
        <v>115.93939393939394</v>
      </c>
      <c r="BS142" s="26">
        <v>-0.22792384646187003</v>
      </c>
      <c r="BW142" s="20">
        <f t="shared" si="188"/>
        <v>0</v>
      </c>
      <c r="BX142" s="25">
        <v>0</v>
      </c>
      <c r="BY142" s="25">
        <v>1.213433682373473</v>
      </c>
      <c r="BZ142" s="25">
        <f t="shared" si="169"/>
        <v>11.0312152943043</v>
      </c>
      <c r="CA142" s="25">
        <f t="shared" si="170"/>
        <v>196.98599075294251</v>
      </c>
      <c r="CB142" s="25">
        <v>2.7835951134380452</v>
      </c>
      <c r="CC142" s="25">
        <f t="shared" si="171"/>
        <v>25.305410122164048</v>
      </c>
      <c r="CD142" s="25">
        <f t="shared" si="172"/>
        <v>451.88233130558257</v>
      </c>
      <c r="CE142" s="25">
        <v>0</v>
      </c>
      <c r="CF142" s="25">
        <f t="shared" si="173"/>
        <v>0</v>
      </c>
      <c r="CG142" s="25">
        <f t="shared" si="174"/>
        <v>0</v>
      </c>
      <c r="CH142" s="25">
        <v>0.14899248221237751</v>
      </c>
      <c r="CI142" s="25">
        <f t="shared" si="175"/>
        <v>1.3544771110216138</v>
      </c>
      <c r="CJ142" s="25">
        <f t="shared" si="176"/>
        <v>24.187091680146821</v>
      </c>
      <c r="CK142" s="26"/>
      <c r="CL142" s="26">
        <v>7.7372727272727274E-2</v>
      </c>
      <c r="CM142" s="26">
        <v>0.24408181818181823</v>
      </c>
      <c r="CN142" s="25">
        <v>4.4260999999999999</v>
      </c>
      <c r="CO142" s="25">
        <f t="shared" si="177"/>
        <v>40.237272727272725</v>
      </c>
      <c r="CP142" s="25">
        <f t="shared" si="178"/>
        <v>718.5227395090966</v>
      </c>
      <c r="CQ142" s="26">
        <v>1.8078879108823327</v>
      </c>
      <c r="CR142" s="25">
        <f t="shared" si="179"/>
        <v>37.691102527489967</v>
      </c>
    </row>
    <row r="143" spans="1:96" x14ac:dyDescent="0.2">
      <c r="A143" s="27" t="s">
        <v>277</v>
      </c>
      <c r="B143" s="18" t="s">
        <v>278</v>
      </c>
      <c r="C143" s="18" t="s">
        <v>293</v>
      </c>
      <c r="D143" s="18" t="s">
        <v>293</v>
      </c>
      <c r="E143" s="18" t="s">
        <v>353</v>
      </c>
      <c r="G143" s="18" t="str">
        <f t="shared" si="155"/>
        <v>MIC</v>
      </c>
      <c r="H143" s="18" t="s">
        <v>353</v>
      </c>
      <c r="I143" s="18" t="s">
        <v>353</v>
      </c>
      <c r="J143" s="18" t="s">
        <v>353</v>
      </c>
      <c r="K143" s="18" t="s">
        <v>353</v>
      </c>
      <c r="L143" s="18" t="s">
        <v>353</v>
      </c>
      <c r="M143" s="18" t="b">
        <v>1</v>
      </c>
      <c r="N143" s="19"/>
      <c r="O143" s="18" t="b">
        <v>1</v>
      </c>
      <c r="P143" s="18" t="b">
        <v>1</v>
      </c>
      <c r="U143" s="18" t="b">
        <f>IF(AND(T143=FALSE,OR(C143="LIC",C143="LMIC",C143="UMIC")),TRUE,FALSE)</f>
        <v>1</v>
      </c>
      <c r="W143" s="18" t="s">
        <v>353</v>
      </c>
      <c r="X143" s="19" t="str">
        <f t="shared" si="158"/>
        <v/>
      </c>
      <c r="Y143" s="18" t="str">
        <f t="shared" si="159"/>
        <v/>
      </c>
      <c r="Z143" s="18" t="str">
        <f t="shared" si="160"/>
        <v/>
      </c>
      <c r="AA143" s="18" t="str">
        <f t="shared" si="161"/>
        <v/>
      </c>
      <c r="AB143" s="18" t="b">
        <f>IF(AND(S143="",OR(C143="LIC",C143="LMIC",C143="UMIC")),TRUE,FALSE)</f>
        <v>1</v>
      </c>
      <c r="AC143" s="18" t="b">
        <f t="shared" si="148"/>
        <v>1</v>
      </c>
      <c r="AD143" s="18" t="b">
        <f t="shared" si="189"/>
        <v>1</v>
      </c>
      <c r="AE143" s="18" t="b">
        <f t="shared" si="190"/>
        <v>1</v>
      </c>
      <c r="AJ143" s="18" t="b">
        <f>IF(AND(OR(C143="LIC",C143="LMIC",C143="UMIC"),F143=""),TRUE,FALSE)</f>
        <v>1</v>
      </c>
      <c r="AK143" s="18" t="s">
        <v>353</v>
      </c>
      <c r="AL143" s="20">
        <v>32.381</v>
      </c>
      <c r="AM143" s="21">
        <v>36.749902343750001</v>
      </c>
      <c r="AN143" s="21">
        <v>12000</v>
      </c>
      <c r="AO143" s="22">
        <v>8.1000003814697269E-2</v>
      </c>
      <c r="AP143" s="23">
        <v>0.06</v>
      </c>
      <c r="AQ143" s="21">
        <v>2.6228611235237125</v>
      </c>
      <c r="AR143" s="21">
        <v>1.94286</v>
      </c>
      <c r="AS143" s="24">
        <v>2.2049941406250002</v>
      </c>
      <c r="AT143" s="22">
        <v>0.2359</v>
      </c>
      <c r="AU143" s="21">
        <v>2830.8</v>
      </c>
      <c r="AV143" s="21">
        <f t="shared" si="162"/>
        <v>34948.146502264215</v>
      </c>
      <c r="AW143" s="22">
        <v>0.26163850600865557</v>
      </c>
      <c r="AX143" s="21">
        <v>3139.6620721038666</v>
      </c>
      <c r="AY143" s="21">
        <f t="shared" si="163"/>
        <v>38761.258323967908</v>
      </c>
      <c r="AZ143" s="21">
        <f t="shared" si="164"/>
        <v>91664.1348</v>
      </c>
      <c r="BA143" s="21">
        <f t="shared" si="165"/>
        <v>101665.39755679532</v>
      </c>
      <c r="BB143" s="21">
        <f t="shared" si="166"/>
        <v>10001.262756795313</v>
      </c>
      <c r="BC143" s="21">
        <v>24.513999999999999</v>
      </c>
      <c r="BD143" s="21">
        <v>15.486666666666665</v>
      </c>
      <c r="BE143" s="21">
        <f t="shared" si="167"/>
        <v>0.47826400255293733</v>
      </c>
      <c r="BF143" s="21">
        <f t="shared" si="168"/>
        <v>5.9044935806059478</v>
      </c>
      <c r="BG143" s="21">
        <v>2819.9988164290558</v>
      </c>
      <c r="BH143" s="21">
        <v>5.5133333333333328</v>
      </c>
      <c r="BI143" s="20">
        <v>480</v>
      </c>
      <c r="BJ143" s="20">
        <v>312.91868194311479</v>
      </c>
      <c r="BK143" s="20">
        <v>178.9405457951473</v>
      </c>
      <c r="BL143" s="25">
        <f t="shared" si="183"/>
        <v>971.85922773826201</v>
      </c>
      <c r="BM143" s="25">
        <f t="shared" si="184"/>
        <v>15542.880000000001</v>
      </c>
      <c r="BN143" s="25">
        <f t="shared" si="185"/>
        <v>10132.619839999999</v>
      </c>
      <c r="BO143" s="25">
        <f t="shared" si="186"/>
        <v>5794.273813392665</v>
      </c>
      <c r="BP143" s="25">
        <f t="shared" si="187"/>
        <v>31469.773653392665</v>
      </c>
      <c r="BQ143" s="25">
        <v>-597.97180831367132</v>
      </c>
      <c r="BR143" s="25">
        <v>0.32426422902319257</v>
      </c>
      <c r="BS143" s="26">
        <v>-5.4227343917373602E-4</v>
      </c>
      <c r="BU143" s="25">
        <v>4562546</v>
      </c>
      <c r="BV143" s="25">
        <v>56.327725742305908</v>
      </c>
      <c r="BW143" s="20">
        <f t="shared" si="188"/>
        <v>0</v>
      </c>
      <c r="BX143" s="25">
        <v>0</v>
      </c>
      <c r="BY143" s="25">
        <v>13.510861860652435</v>
      </c>
      <c r="BZ143" s="25">
        <f t="shared" si="169"/>
        <v>0.41724659092222088</v>
      </c>
      <c r="CA143" s="25">
        <f t="shared" si="170"/>
        <v>5.1511922379257031</v>
      </c>
      <c r="CB143" s="25">
        <v>1.1281111558598469</v>
      </c>
      <c r="CC143" s="25">
        <f t="shared" si="171"/>
        <v>3.48386756387958E-2</v>
      </c>
      <c r="CD143" s="25">
        <f t="shared" si="172"/>
        <v>0.43010708639589473</v>
      </c>
      <c r="CE143" s="25">
        <v>0.19880487313733392</v>
      </c>
      <c r="CF143" s="25">
        <f t="shared" si="173"/>
        <v>6.1395532298982088E-3</v>
      </c>
      <c r="CG143" s="25">
        <f t="shared" si="174"/>
        <v>7.579694988587396E-2</v>
      </c>
      <c r="CH143" s="25">
        <v>0.90178883071553229</v>
      </c>
      <c r="CI143" s="25">
        <f t="shared" si="175"/>
        <v>2.7849319993685565E-2</v>
      </c>
      <c r="CJ143" s="25">
        <f t="shared" si="176"/>
        <v>0.34381874916198918</v>
      </c>
      <c r="CK143" s="26"/>
      <c r="CL143" s="26">
        <v>9.1868194311478954E-2</v>
      </c>
      <c r="CM143" s="26">
        <v>0.27124866434019951</v>
      </c>
      <c r="CN143" s="25">
        <v>3.2521999999999993</v>
      </c>
      <c r="CO143" s="25">
        <f t="shared" si="177"/>
        <v>0.10043544053611683</v>
      </c>
      <c r="CP143" s="25">
        <f t="shared" si="178"/>
        <v>1.2399436519272491</v>
      </c>
      <c r="CQ143" s="26">
        <v>1.6152864440102999</v>
      </c>
      <c r="CR143" s="25">
        <f t="shared" si="179"/>
        <v>0.47993458655470222</v>
      </c>
    </row>
    <row r="144" spans="1:96" x14ac:dyDescent="0.2">
      <c r="A144" s="27" t="s">
        <v>303</v>
      </c>
      <c r="B144" s="18" t="s">
        <v>279</v>
      </c>
      <c r="C144" s="18" t="s">
        <v>294</v>
      </c>
      <c r="D144" s="18" t="s">
        <v>343</v>
      </c>
      <c r="E144" s="18" t="s">
        <v>321</v>
      </c>
      <c r="G144" s="18" t="str">
        <f t="shared" si="155"/>
        <v>MIC</v>
      </c>
      <c r="H144" s="18" t="s">
        <v>353</v>
      </c>
      <c r="I144" s="18" t="s">
        <v>353</v>
      </c>
      <c r="J144" s="18" t="s">
        <v>353</v>
      </c>
      <c r="K144" s="18" t="s">
        <v>353</v>
      </c>
      <c r="L144" s="18" t="s">
        <v>353</v>
      </c>
      <c r="N144" s="19"/>
      <c r="U144" s="18" t="b">
        <f>IF(AND(T144=FALSE,OR(C144="LIC",C144="LMIC",C144="UMIC")),TRUE,FALSE)</f>
        <v>1</v>
      </c>
      <c r="W144" s="18" t="s">
        <v>353</v>
      </c>
      <c r="X144" s="19" t="str">
        <f t="shared" si="158"/>
        <v/>
      </c>
      <c r="Y144" s="18" t="str">
        <f t="shared" si="159"/>
        <v/>
      </c>
      <c r="Z144" s="18" t="str">
        <f t="shared" si="160"/>
        <v/>
      </c>
      <c r="AA144" s="18" t="str">
        <f t="shared" si="161"/>
        <v/>
      </c>
      <c r="AB144" s="18" t="b">
        <f>IF(AND(S144="",OR(C144="LIC",C144="LMIC",C144="UMIC")),TRUE,FALSE)</f>
        <v>1</v>
      </c>
      <c r="AC144" s="18" t="b">
        <f t="shared" si="148"/>
        <v>1</v>
      </c>
      <c r="AD144" s="18" t="b">
        <f t="shared" si="189"/>
        <v>1</v>
      </c>
      <c r="AE144" s="18" t="b">
        <f t="shared" si="190"/>
        <v>1</v>
      </c>
      <c r="AJ144" s="18" t="b">
        <f>IF(AND(OR(C144="LIC",C144="LMIC",C144="UMIC"),F144=""),TRUE,FALSE)</f>
        <v>1</v>
      </c>
      <c r="AK144" s="18" t="b">
        <v>1</v>
      </c>
      <c r="AL144" s="20">
        <v>96.491</v>
      </c>
      <c r="AM144" s="21">
        <v>106.283640625</v>
      </c>
      <c r="AN144" s="21">
        <v>2170</v>
      </c>
      <c r="AO144" s="22">
        <v>2.5000000000000001E-2</v>
      </c>
      <c r="AP144" s="23">
        <v>0</v>
      </c>
      <c r="AQ144" s="21">
        <v>2.4122750000000002</v>
      </c>
      <c r="AR144" s="21">
        <v>0</v>
      </c>
      <c r="AS144" s="24">
        <v>0</v>
      </c>
      <c r="AT144" s="22">
        <v>0.23469999999999999</v>
      </c>
      <c r="AU144" s="21">
        <v>509.29899999999998</v>
      </c>
      <c r="AV144" s="21">
        <f t="shared" si="162"/>
        <v>20371.96</v>
      </c>
      <c r="AW144" s="22">
        <v>0.23470000000000002</v>
      </c>
      <c r="AX144" s="21">
        <v>509.29900000000004</v>
      </c>
      <c r="AY144" s="21">
        <f t="shared" si="163"/>
        <v>20371.96</v>
      </c>
      <c r="AZ144" s="21">
        <f t="shared" si="164"/>
        <v>49142.769808999998</v>
      </c>
      <c r="BA144" s="21">
        <f t="shared" si="165"/>
        <v>49142.769809000005</v>
      </c>
      <c r="BB144" s="21">
        <f t="shared" si="166"/>
        <v>5.8116142453989994E-12</v>
      </c>
      <c r="BC144" s="21">
        <v>3858.4106666666667</v>
      </c>
      <c r="BD144" s="21">
        <v>3919.84</v>
      </c>
      <c r="BE144" s="21">
        <f t="shared" si="167"/>
        <v>40.623892383745634</v>
      </c>
      <c r="BF144" s="21">
        <f t="shared" si="168"/>
        <v>1624.9556953498252</v>
      </c>
      <c r="BG144" s="21">
        <v>511.32415169872394</v>
      </c>
      <c r="BH144" s="21">
        <v>18.016666666666666</v>
      </c>
      <c r="BI144" s="20">
        <v>38.190318268025003</v>
      </c>
      <c r="BJ144" s="20">
        <v>110.80348022095325</v>
      </c>
      <c r="BK144" s="20">
        <v>0</v>
      </c>
      <c r="BL144" s="25">
        <f t="shared" si="183"/>
        <v>148.99379848897826</v>
      </c>
      <c r="BM144" s="25">
        <f t="shared" si="184"/>
        <v>3685.0220000000004</v>
      </c>
      <c r="BN144" s="25">
        <f t="shared" si="185"/>
        <v>10691.53861</v>
      </c>
      <c r="BO144" s="25">
        <f t="shared" si="186"/>
        <v>0</v>
      </c>
      <c r="BP144" s="25">
        <f t="shared" si="187"/>
        <v>14376.56061</v>
      </c>
      <c r="BQ144" s="25">
        <v>-105.65570151102176</v>
      </c>
      <c r="BR144" s="25">
        <v>20.405305503449373</v>
      </c>
      <c r="BS144" s="26">
        <v>-0.19313018806960208</v>
      </c>
      <c r="BT144" s="25">
        <v>19.578255051599999</v>
      </c>
      <c r="BU144" s="25">
        <v>6811990</v>
      </c>
      <c r="BW144" s="20">
        <f t="shared" si="188"/>
        <v>0</v>
      </c>
      <c r="BX144" s="25">
        <v>0</v>
      </c>
      <c r="BY144" s="25">
        <v>231.3173986441133</v>
      </c>
      <c r="BZ144" s="25">
        <f t="shared" si="169"/>
        <v>2.3972950704637044</v>
      </c>
      <c r="CA144" s="25">
        <f t="shared" si="170"/>
        <v>95.891802818548172</v>
      </c>
      <c r="CB144" s="25">
        <v>242.46958652168075</v>
      </c>
      <c r="CC144" s="25">
        <f t="shared" si="171"/>
        <v>2.5128725634689322</v>
      </c>
      <c r="CD144" s="25">
        <f t="shared" si="172"/>
        <v>100.51490253875728</v>
      </c>
      <c r="CE144" s="25">
        <v>11.02479997315076</v>
      </c>
      <c r="CF144" s="25">
        <f t="shared" si="173"/>
        <v>0.11425728796624307</v>
      </c>
      <c r="CG144" s="25">
        <f t="shared" si="174"/>
        <v>4.5702915186497224</v>
      </c>
      <c r="CH144" s="25">
        <v>51.170375218150085</v>
      </c>
      <c r="CI144" s="25">
        <f t="shared" si="175"/>
        <v>0.53031241481744495</v>
      </c>
      <c r="CJ144" s="25">
        <f t="shared" si="176"/>
        <v>21.212496592697796</v>
      </c>
      <c r="CK144" s="26">
        <v>0.45</v>
      </c>
      <c r="CL144" s="26">
        <v>8.0348022095324961E-2</v>
      </c>
      <c r="CM144" s="26">
        <v>0.22394996424537003</v>
      </c>
      <c r="CN144" s="25">
        <v>823.16639999999995</v>
      </c>
      <c r="CO144" s="25">
        <f t="shared" si="177"/>
        <v>8.5310174005865829</v>
      </c>
      <c r="CP144" s="25">
        <f t="shared" si="178"/>
        <v>341.24069602346327</v>
      </c>
      <c r="CQ144" s="26">
        <v>1.7091281823977231</v>
      </c>
      <c r="CR144" s="25">
        <f t="shared" si="179"/>
        <v>5.4404800487500813</v>
      </c>
    </row>
    <row r="145" spans="1:96" x14ac:dyDescent="0.2">
      <c r="A145" s="18" t="s">
        <v>275</v>
      </c>
      <c r="B145" s="18" t="s">
        <v>276</v>
      </c>
      <c r="C145" s="18" t="s">
        <v>294</v>
      </c>
      <c r="D145" s="18" t="s">
        <v>344</v>
      </c>
      <c r="E145" s="18" t="s">
        <v>320</v>
      </c>
      <c r="G145" s="18" t="str">
        <f t="shared" si="155"/>
        <v>MIC</v>
      </c>
      <c r="H145" s="18" t="b">
        <v>1</v>
      </c>
      <c r="I145" s="18" t="s">
        <v>353</v>
      </c>
      <c r="J145" s="18" t="s">
        <v>353</v>
      </c>
      <c r="K145" s="18" t="s">
        <v>353</v>
      </c>
      <c r="L145" s="18" t="s">
        <v>353</v>
      </c>
      <c r="N145" s="19"/>
      <c r="U145" s="18" t="b">
        <f>IF(AND(T145=FALSE,OR(C145="LIC",C145="LMIC",C145="UMIC")),TRUE,FALSE)</f>
        <v>1</v>
      </c>
      <c r="W145" s="18" t="b">
        <v>1</v>
      </c>
      <c r="X145" s="19" t="str">
        <f t="shared" si="158"/>
        <v/>
      </c>
      <c r="Y145" s="18" t="b">
        <f t="shared" si="159"/>
        <v>1</v>
      </c>
      <c r="Z145" s="18" t="b">
        <f t="shared" si="160"/>
        <v>1</v>
      </c>
      <c r="AA145" s="18" t="str">
        <f t="shared" si="161"/>
        <v/>
      </c>
      <c r="AB145" s="18" t="b">
        <f>IF(AND(S145="",OR(C145="LIC",C145="LMIC",C145="UMIC")),TRUE,FALSE)</f>
        <v>1</v>
      </c>
      <c r="AC145" s="18" t="b">
        <f t="shared" si="148"/>
        <v>1</v>
      </c>
      <c r="AD145" s="18" t="b">
        <f t="shared" si="189"/>
        <v>1</v>
      </c>
      <c r="AE145" s="18" t="b">
        <f t="shared" si="190"/>
        <v>1</v>
      </c>
      <c r="AH145" s="18" t="b">
        <f>IF(AND(W145=TRUE,T145=FALSE),TRUE,FALSE)</f>
        <v>1</v>
      </c>
      <c r="AI145" s="18" t="b">
        <f>IF(AND(W145=TRUE,S145=""),TRUE,FALSE)</f>
        <v>1</v>
      </c>
      <c r="AJ145" s="18" t="b">
        <f>IF(AND(OR(C145="LIC",C145="LMIC",C145="UMIC"),F145=""),TRUE,FALSE)</f>
        <v>1</v>
      </c>
      <c r="AK145" s="18" t="b">
        <v>1</v>
      </c>
      <c r="AL145" s="20">
        <v>0.28199999999999997</v>
      </c>
      <c r="AM145" s="21">
        <v>0.35397399902343751</v>
      </c>
      <c r="AN145" s="21">
        <v>2920</v>
      </c>
      <c r="AO145" s="22">
        <v>0.1219999980926514</v>
      </c>
      <c r="AP145" s="23">
        <v>0.10600000381469731</v>
      </c>
      <c r="AQ145" s="21">
        <v>3.4403999462127688E-2</v>
      </c>
      <c r="AR145" s="21">
        <v>2.9892001075744638E-2</v>
      </c>
      <c r="AS145" s="24">
        <v>3.7521244049072269E-2</v>
      </c>
      <c r="AT145" s="22">
        <v>0.19350000000000001</v>
      </c>
      <c r="AU145" s="21">
        <v>565.02</v>
      </c>
      <c r="AV145" s="21">
        <f t="shared" si="162"/>
        <v>4631.3115478157833</v>
      </c>
      <c r="AW145" s="22">
        <v>0.23090653098744521</v>
      </c>
      <c r="AX145" s="21">
        <v>674.24707048334005</v>
      </c>
      <c r="AY145" s="21">
        <f t="shared" si="163"/>
        <v>5526.6154182337887</v>
      </c>
      <c r="AZ145" s="21">
        <f t="shared" si="164"/>
        <v>159.33563999999998</v>
      </c>
      <c r="BA145" s="21">
        <f t="shared" si="165"/>
        <v>190.13767387630187</v>
      </c>
      <c r="BB145" s="21">
        <f t="shared" si="166"/>
        <v>30.802033876301874</v>
      </c>
      <c r="BC145" s="21">
        <v>100.05933333333333</v>
      </c>
      <c r="BD145" s="21">
        <v>106.70333333333333</v>
      </c>
      <c r="BE145" s="21">
        <f t="shared" si="167"/>
        <v>378.38061465721046</v>
      </c>
      <c r="BF145" s="21">
        <f t="shared" si="168"/>
        <v>3101.4804964984833</v>
      </c>
      <c r="BG145" s="21">
        <v>2984.6704331283267</v>
      </c>
      <c r="BH145" s="21">
        <v>30.186666666666671</v>
      </c>
      <c r="BI145" s="20">
        <v>116.8</v>
      </c>
      <c r="BJ145" s="20">
        <v>111.23234042553192</v>
      </c>
      <c r="BK145" s="20">
        <v>97.066005437506121</v>
      </c>
      <c r="BL145" s="25">
        <f t="shared" si="183"/>
        <v>325.09834586303805</v>
      </c>
      <c r="BM145" s="25">
        <f t="shared" si="184"/>
        <v>32.937599999999996</v>
      </c>
      <c r="BN145" s="25">
        <f t="shared" si="185"/>
        <v>31.367519999999999</v>
      </c>
      <c r="BO145" s="25">
        <f t="shared" si="186"/>
        <v>27.372613533376722</v>
      </c>
      <c r="BP145" s="25">
        <f t="shared" si="187"/>
        <v>91.67773353337671</v>
      </c>
      <c r="BQ145" s="25">
        <v>-12.025189378631978</v>
      </c>
      <c r="BR145" s="25">
        <v>242.71276595744686</v>
      </c>
      <c r="BS145" s="26">
        <v>-20.183695933199399</v>
      </c>
      <c r="BT145" s="25">
        <v>9.436686184800001</v>
      </c>
      <c r="BU145" s="25">
        <v>38493</v>
      </c>
      <c r="BV145" s="25">
        <v>0.31551639837540785</v>
      </c>
      <c r="BW145" s="20">
        <f t="shared" si="188"/>
        <v>0</v>
      </c>
      <c r="BX145" s="25">
        <v>0</v>
      </c>
      <c r="BY145" s="25">
        <v>18.255679621425696</v>
      </c>
      <c r="BZ145" s="25">
        <f t="shared" si="169"/>
        <v>64.736452558247152</v>
      </c>
      <c r="CA145" s="25">
        <f t="shared" si="170"/>
        <v>530.6266686093212</v>
      </c>
      <c r="CB145" s="25">
        <v>9.3157185528258832</v>
      </c>
      <c r="CC145" s="25">
        <f t="shared" si="171"/>
        <v>33.034462953283274</v>
      </c>
      <c r="CD145" s="25">
        <f t="shared" si="172"/>
        <v>270.77429073560853</v>
      </c>
      <c r="CE145" s="25">
        <v>6.3711028325949792</v>
      </c>
      <c r="CF145" s="25">
        <f t="shared" si="173"/>
        <v>22.592563236152412</v>
      </c>
      <c r="CG145" s="25">
        <f t="shared" si="174"/>
        <v>185.18494745380872</v>
      </c>
      <c r="CH145" s="25">
        <v>1.704665391327695</v>
      </c>
      <c r="CI145" s="25">
        <f t="shared" si="175"/>
        <v>6.0449127352045924</v>
      </c>
      <c r="CJ145" s="25">
        <f t="shared" si="176"/>
        <v>49.548465817301555</v>
      </c>
      <c r="CK145" s="26">
        <v>0.54</v>
      </c>
      <c r="CL145" s="26">
        <v>0.12323404255319149</v>
      </c>
      <c r="CM145" s="26">
        <v>0.34276595744680854</v>
      </c>
      <c r="CN145" s="25">
        <v>22.407699999999998</v>
      </c>
      <c r="CO145" s="25">
        <f t="shared" si="177"/>
        <v>79.459929078014184</v>
      </c>
      <c r="CP145" s="25">
        <f t="shared" si="178"/>
        <v>651.31090426468131</v>
      </c>
      <c r="CQ145" s="26">
        <v>1.0369893896159599</v>
      </c>
      <c r="CR145" s="25">
        <f t="shared" si="179"/>
        <v>103.81582824673502</v>
      </c>
    </row>
    <row r="146" spans="1:96" x14ac:dyDescent="0.2">
      <c r="A146" s="30" t="s">
        <v>280</v>
      </c>
      <c r="B146" s="18" t="s">
        <v>281</v>
      </c>
      <c r="C146" s="18" t="s">
        <v>359</v>
      </c>
      <c r="G146" s="18" t="str">
        <f t="shared" si="155"/>
        <v/>
      </c>
      <c r="I146" s="18" t="s">
        <v>353</v>
      </c>
      <c r="N146" s="19"/>
      <c r="W146" s="18" t="s">
        <v>353</v>
      </c>
      <c r="X146" s="19" t="str">
        <f t="shared" si="158"/>
        <v/>
      </c>
      <c r="Y146" s="18" t="str">
        <f t="shared" si="159"/>
        <v/>
      </c>
      <c r="Z146" s="18" t="str">
        <f t="shared" si="160"/>
        <v/>
      </c>
      <c r="AA146" s="18" t="str">
        <f t="shared" si="161"/>
        <v/>
      </c>
      <c r="AC146" s="18" t="b">
        <f t="shared" si="148"/>
        <v>1</v>
      </c>
      <c r="AD146" s="18" t="b">
        <f t="shared" si="189"/>
        <v>1</v>
      </c>
      <c r="AE146" s="18" t="b">
        <f t="shared" si="190"/>
        <v>1</v>
      </c>
      <c r="AK146" s="18" t="s">
        <v>353</v>
      </c>
      <c r="AL146" s="20">
        <v>1.2E-2</v>
      </c>
      <c r="AM146" s="21">
        <v>1.1222000122070312E-2</v>
      </c>
      <c r="AN146" s="21">
        <v>12640</v>
      </c>
      <c r="AO146" s="22">
        <v>0</v>
      </c>
      <c r="AP146" s="23">
        <v>0</v>
      </c>
      <c r="AQ146" s="21">
        <v>0</v>
      </c>
      <c r="AR146" s="21">
        <v>0</v>
      </c>
      <c r="AS146" s="24">
        <v>0</v>
      </c>
      <c r="AV146" s="21" t="e">
        <f t="shared" si="162"/>
        <v>#DIV/0!</v>
      </c>
      <c r="AX146" s="21">
        <v>0</v>
      </c>
      <c r="AY146" s="21" t="e">
        <f t="shared" si="163"/>
        <v>#DIV/0!</v>
      </c>
      <c r="AZ146" s="21">
        <f t="shared" si="164"/>
        <v>0</v>
      </c>
      <c r="BA146" s="21">
        <f t="shared" si="165"/>
        <v>0</v>
      </c>
      <c r="BB146" s="21">
        <f t="shared" si="166"/>
        <v>0</v>
      </c>
      <c r="BC146" s="21">
        <v>92.050333333333342</v>
      </c>
      <c r="BD146" s="21">
        <v>19.39</v>
      </c>
      <c r="BE146" s="21">
        <f t="shared" si="167"/>
        <v>1615.8333333333333</v>
      </c>
      <c r="BF146" s="21" t="e">
        <f t="shared" si="168"/>
        <v>#DIV/0!</v>
      </c>
      <c r="BH146" s="21">
        <v>7.3333333333333348E-2</v>
      </c>
      <c r="BR146" s="25" t="s">
        <v>353</v>
      </c>
      <c r="BW146" s="20">
        <f t="shared" si="188"/>
        <v>0</v>
      </c>
      <c r="BY146" s="25">
        <v>48.74594945630286</v>
      </c>
      <c r="BZ146" s="25">
        <f t="shared" si="169"/>
        <v>4062.1624546919047</v>
      </c>
      <c r="CA146" s="25" t="e">
        <f t="shared" si="170"/>
        <v>#DIV/0!</v>
      </c>
      <c r="CB146" s="25">
        <v>2.4254497247952744</v>
      </c>
      <c r="CC146" s="25">
        <f t="shared" si="171"/>
        <v>202.1208103996062</v>
      </c>
      <c r="CD146" s="25" t="e">
        <f t="shared" si="172"/>
        <v>#DIV/0!</v>
      </c>
      <c r="CE146" s="25">
        <v>0.13973889112632568</v>
      </c>
      <c r="CF146" s="25">
        <f t="shared" si="173"/>
        <v>11.644907593860474</v>
      </c>
      <c r="CG146" s="25" t="e">
        <f t="shared" si="174"/>
        <v>#DIV/0!</v>
      </c>
      <c r="CH146" s="25">
        <v>0.98074372398979714</v>
      </c>
      <c r="CI146" s="25">
        <f t="shared" si="175"/>
        <v>81.728643665816421</v>
      </c>
      <c r="CJ146" s="25" t="e">
        <f t="shared" si="176"/>
        <v>#DIV/0!</v>
      </c>
      <c r="CK146" s="26"/>
      <c r="CM146" s="26" t="s">
        <v>353</v>
      </c>
      <c r="CN146" s="25">
        <v>4.0719000000000003</v>
      </c>
      <c r="CO146" s="25">
        <f t="shared" si="177"/>
        <v>339.32500000000005</v>
      </c>
      <c r="CP146" s="25" t="e">
        <f t="shared" si="178"/>
        <v>#DIV/0!</v>
      </c>
      <c r="CQ146" s="26" t="s">
        <v>374</v>
      </c>
      <c r="CR146" s="25">
        <f t="shared" si="179"/>
        <v>4346.0119087573266</v>
      </c>
    </row>
    <row r="147" spans="1:96" x14ac:dyDescent="0.2">
      <c r="A147" s="18" t="s">
        <v>220</v>
      </c>
      <c r="B147" s="18" t="s">
        <v>221</v>
      </c>
      <c r="C147" s="18" t="s">
        <v>293</v>
      </c>
      <c r="D147" s="18" t="s">
        <v>293</v>
      </c>
      <c r="E147" s="18" t="s">
        <v>353</v>
      </c>
      <c r="G147" s="18" t="str">
        <f t="shared" si="155"/>
        <v>MIC</v>
      </c>
      <c r="H147" s="18" t="s">
        <v>353</v>
      </c>
      <c r="I147" s="18" t="s">
        <v>353</v>
      </c>
      <c r="J147" s="18" t="s">
        <v>353</v>
      </c>
      <c r="K147" s="18" t="s">
        <v>353</v>
      </c>
      <c r="L147" s="18" t="s">
        <v>353</v>
      </c>
      <c r="N147" s="19"/>
      <c r="U147" s="18" t="b">
        <f>IF(AND(T147=FALSE,OR(C147="LIC",C147="LMIC",C147="UMIC")),TRUE,FALSE)</f>
        <v>1</v>
      </c>
      <c r="W147" s="18" t="b">
        <v>1</v>
      </c>
      <c r="X147" s="19" t="str">
        <f t="shared" si="158"/>
        <v/>
      </c>
      <c r="Y147" s="18" t="b">
        <f t="shared" si="159"/>
        <v>1</v>
      </c>
      <c r="Z147" s="18" t="str">
        <f t="shared" si="160"/>
        <v/>
      </c>
      <c r="AA147" s="18" t="b">
        <f t="shared" si="161"/>
        <v>1</v>
      </c>
      <c r="AB147" s="18" t="b">
        <f>IF(AND(S147="",OR(C147="LIC",C147="LMIC",C147="UMIC")),TRUE,FALSE)</f>
        <v>1</v>
      </c>
      <c r="AC147" s="18" t="b">
        <f t="shared" si="148"/>
        <v>1</v>
      </c>
      <c r="AD147" s="18" t="b">
        <f t="shared" si="189"/>
        <v>1</v>
      </c>
      <c r="AE147" s="18" t="b">
        <f t="shared" si="190"/>
        <v>1</v>
      </c>
      <c r="AH147" s="18" t="b">
        <f>IF(AND(W147=TRUE,T147=FALSE),TRUE,FALSE)</f>
        <v>1</v>
      </c>
      <c r="AI147" s="18" t="b">
        <f>IF(AND(W147=TRUE,S147=""),TRUE,FALSE)</f>
        <v>1</v>
      </c>
      <c r="AJ147" s="18" t="b">
        <f>IF(AND(OR(C147="LIC",C147="LMIC",C147="UMIC"),F147=""),TRUE,FALSE)</f>
        <v>1</v>
      </c>
      <c r="AK147" s="18" t="s">
        <v>353</v>
      </c>
      <c r="AL147" s="20">
        <v>0.19800000000000001</v>
      </c>
      <c r="AM147" s="21">
        <v>0.2120950012207031</v>
      </c>
      <c r="AN147" s="21">
        <v>4100</v>
      </c>
      <c r="AO147" s="22">
        <v>8.999999761581421E-3</v>
      </c>
      <c r="AP147" s="23">
        <v>2.0000000298023221E-3</v>
      </c>
      <c r="AQ147" s="21">
        <v>1.7819999527931213E-3</v>
      </c>
      <c r="AR147" s="21">
        <v>3.960000059008598E-4</v>
      </c>
      <c r="AS147" s="24">
        <v>4.2419001460075378E-4</v>
      </c>
      <c r="AT147" s="22">
        <v>0.253</v>
      </c>
      <c r="AU147" s="21">
        <v>1037.3</v>
      </c>
      <c r="AV147" s="21">
        <f t="shared" si="162"/>
        <v>115255.55860878516</v>
      </c>
      <c r="AW147" s="22">
        <v>0.30207225807687149</v>
      </c>
      <c r="AX147" s="21">
        <v>1238.4962581151731</v>
      </c>
      <c r="AY147" s="21">
        <f t="shared" si="163"/>
        <v>137610.69899156893</v>
      </c>
      <c r="AZ147" s="21">
        <f t="shared" si="164"/>
        <v>205.3854</v>
      </c>
      <c r="BA147" s="21">
        <f t="shared" si="165"/>
        <v>245.22225910680427</v>
      </c>
      <c r="BB147" s="21">
        <f t="shared" si="166"/>
        <v>39.836859106804276</v>
      </c>
      <c r="BC147" s="21">
        <v>88.240666666666684</v>
      </c>
      <c r="BD147" s="21">
        <v>92.823333333333338</v>
      </c>
      <c r="BE147" s="21">
        <f t="shared" si="167"/>
        <v>468.8047138047138</v>
      </c>
      <c r="BF147" s="21">
        <f t="shared" si="168"/>
        <v>52089.414024866433</v>
      </c>
      <c r="BG147" s="21">
        <v>2632.2013021437974</v>
      </c>
      <c r="BH147" s="21">
        <v>5.2233333333333327</v>
      </c>
      <c r="BI147" s="20">
        <v>164</v>
      </c>
      <c r="BJ147" s="20">
        <v>112.87393939393939</v>
      </c>
      <c r="BK147" s="20">
        <v>31.354224708683759</v>
      </c>
      <c r="BL147" s="25">
        <f t="shared" ref="BL147:BL152" si="191">BI147+BJ147+BK147</f>
        <v>308.22816410262317</v>
      </c>
      <c r="BM147" s="25">
        <f t="shared" ref="BM147:BO152" si="192">BI147*$AL147</f>
        <v>32.472000000000001</v>
      </c>
      <c r="BN147" s="25">
        <f t="shared" si="192"/>
        <v>22.349040000000002</v>
      </c>
      <c r="BO147" s="25">
        <f t="shared" si="192"/>
        <v>6.2081364923193849</v>
      </c>
      <c r="BP147" s="25">
        <f t="shared" ref="BP147:BP152" si="193">BM147+BN147+BO147</f>
        <v>61.029176492319387</v>
      </c>
      <c r="BQ147" s="25">
        <v>-311.01996495496337</v>
      </c>
      <c r="BR147" s="25">
        <v>247.59259259259258</v>
      </c>
      <c r="BS147" s="26">
        <v>-0.79606655678340377</v>
      </c>
      <c r="BT147" s="25">
        <v>31.404310372050002</v>
      </c>
      <c r="BU147" s="25">
        <v>8700</v>
      </c>
      <c r="BV147" s="25">
        <v>0.96666669227458868</v>
      </c>
      <c r="BW147" s="20">
        <f t="shared" si="188"/>
        <v>0</v>
      </c>
      <c r="BX147" s="25">
        <v>0</v>
      </c>
      <c r="BY147" s="25">
        <v>13.771279366357902</v>
      </c>
      <c r="BZ147" s="25">
        <f t="shared" si="169"/>
        <v>69.551915991706579</v>
      </c>
      <c r="CA147" s="25">
        <f t="shared" si="170"/>
        <v>7727.9908704670197</v>
      </c>
      <c r="CB147" s="25">
        <v>6.3930111424352258</v>
      </c>
      <c r="CC147" s="25">
        <f t="shared" si="171"/>
        <v>32.287935062804166</v>
      </c>
      <c r="CD147" s="25">
        <f t="shared" si="172"/>
        <v>3587.548435349152</v>
      </c>
      <c r="CE147" s="25">
        <v>1.5800402738622634</v>
      </c>
      <c r="CF147" s="25">
        <f t="shared" si="173"/>
        <v>7.9800013831427439</v>
      </c>
      <c r="CG147" s="25">
        <f t="shared" si="174"/>
        <v>886.66684383784366</v>
      </c>
      <c r="CH147" s="25">
        <v>1.0140193314538866</v>
      </c>
      <c r="CI147" s="25">
        <f t="shared" si="175"/>
        <v>5.1213097548176085</v>
      </c>
      <c r="CJ147" s="25">
        <f t="shared" si="176"/>
        <v>569.03443227622108</v>
      </c>
      <c r="CK147" s="26"/>
      <c r="CL147" s="26">
        <v>0.12239393939393937</v>
      </c>
      <c r="CM147" s="26">
        <v>0.36447474747474745</v>
      </c>
      <c r="CN147" s="25">
        <v>19.492899999999999</v>
      </c>
      <c r="CO147" s="25">
        <f t="shared" si="177"/>
        <v>98.448989898989893</v>
      </c>
      <c r="CP147" s="25">
        <f t="shared" si="178"/>
        <v>10938.776945221949</v>
      </c>
      <c r="CQ147" s="26">
        <v>2.0090575786948874</v>
      </c>
      <c r="CR147" s="25">
        <f t="shared" si="179"/>
        <v>106.96116080932835</v>
      </c>
    </row>
    <row r="148" spans="1:96" x14ac:dyDescent="0.2">
      <c r="A148" s="18" t="s">
        <v>141</v>
      </c>
      <c r="B148" s="18" t="s">
        <v>142</v>
      </c>
      <c r="C148" s="18" t="s">
        <v>294</v>
      </c>
      <c r="D148" s="18" t="s">
        <v>344</v>
      </c>
      <c r="E148" s="18" t="s">
        <v>321</v>
      </c>
      <c r="G148" s="18" t="str">
        <f t="shared" si="155"/>
        <v>MIC</v>
      </c>
      <c r="H148" s="18" t="s">
        <v>353</v>
      </c>
      <c r="I148" s="18" t="b">
        <v>1</v>
      </c>
      <c r="J148" s="18" t="s">
        <v>353</v>
      </c>
      <c r="K148" s="18" t="s">
        <v>353</v>
      </c>
      <c r="L148" s="18" t="s">
        <v>353</v>
      </c>
      <c r="N148" s="19"/>
      <c r="P148" s="18" t="b">
        <v>1</v>
      </c>
      <c r="U148" s="18" t="b">
        <f>IF(AND(T148=FALSE,OR(C148="LIC",C148="LMIC",C148="UMIC")),TRUE,FALSE)</f>
        <v>1</v>
      </c>
      <c r="W148" s="18" t="s">
        <v>353</v>
      </c>
      <c r="X148" s="19" t="str">
        <f t="shared" si="158"/>
        <v/>
      </c>
      <c r="Y148" s="18" t="str">
        <f t="shared" si="159"/>
        <v/>
      </c>
      <c r="Z148" s="18" t="str">
        <f t="shared" si="160"/>
        <v/>
      </c>
      <c r="AA148" s="18" t="str">
        <f t="shared" si="161"/>
        <v/>
      </c>
      <c r="AB148" s="18" t="b">
        <f>IF(AND(S148="",OR(C148="LIC",C148="LMIC",C148="UMIC")),TRUE,FALSE)</f>
        <v>1</v>
      </c>
      <c r="AC148" s="18" t="b">
        <f t="shared" si="148"/>
        <v>1</v>
      </c>
      <c r="AD148" s="18" t="b">
        <f t="shared" si="189"/>
        <v>1</v>
      </c>
      <c r="AE148" s="18" t="b">
        <f t="shared" si="190"/>
        <v>1</v>
      </c>
      <c r="AJ148" s="18" t="b">
        <f>IF(AND(OR(C148="LIC",C148="LMIC",C148="UMIC"),F148=""),TRUE,FALSE)</f>
        <v>1</v>
      </c>
      <c r="AK148" s="18" t="s">
        <v>353</v>
      </c>
      <c r="AL148" s="20">
        <v>1.7908409999999999</v>
      </c>
      <c r="AM148" s="21">
        <v>1.821469970703125</v>
      </c>
      <c r="AN148" s="21">
        <v>3890</v>
      </c>
      <c r="AO148" s="22">
        <v>3.0000001192092901E-3</v>
      </c>
      <c r="AP148" s="23">
        <v>0</v>
      </c>
      <c r="AQ148" s="21">
        <v>5.372523213484884E-3</v>
      </c>
      <c r="AR148" s="21">
        <v>0</v>
      </c>
      <c r="AS148" s="24">
        <v>0</v>
      </c>
      <c r="AT148" s="22">
        <v>0.251</v>
      </c>
      <c r="AU148" s="21">
        <v>976.39</v>
      </c>
      <c r="AV148" s="21">
        <f t="shared" si="162"/>
        <v>325463.32040058286</v>
      </c>
      <c r="AW148" s="22">
        <v>0.29828802697898971</v>
      </c>
      <c r="AX148" s="21">
        <v>1160.3404249482699</v>
      </c>
      <c r="AY148" s="21">
        <f t="shared" si="163"/>
        <v>386780.12628016184</v>
      </c>
      <c r="AZ148" s="21">
        <f t="shared" si="164"/>
        <v>1748.5592439899999</v>
      </c>
      <c r="BA148" s="21">
        <f t="shared" si="165"/>
        <v>2077.9852069547846</v>
      </c>
      <c r="BB148" s="21">
        <f t="shared" si="166"/>
        <v>329.42596296478467</v>
      </c>
      <c r="BC148" s="21">
        <v>409.83733333333333</v>
      </c>
      <c r="BD148" s="21">
        <v>332.8966666666667</v>
      </c>
      <c r="BE148" s="21">
        <f t="shared" si="167"/>
        <v>185.88845501452485</v>
      </c>
      <c r="BF148" s="21">
        <f t="shared" si="168"/>
        <v>61962.815875993852</v>
      </c>
      <c r="BG148" s="21">
        <v>1828.0772632840508</v>
      </c>
      <c r="BH148" s="21">
        <v>9.0133333333333336</v>
      </c>
      <c r="BI148" s="20">
        <v>155.6</v>
      </c>
      <c r="BJ148" s="20">
        <v>111.0766418143489</v>
      </c>
      <c r="BK148" s="20">
        <v>0</v>
      </c>
      <c r="BL148" s="25">
        <f t="shared" si="191"/>
        <v>266.6766418143489</v>
      </c>
      <c r="BM148" s="25">
        <f t="shared" si="192"/>
        <v>278.65485959999995</v>
      </c>
      <c r="BN148" s="25">
        <f t="shared" si="192"/>
        <v>198.9206043034504</v>
      </c>
      <c r="BO148" s="25">
        <f t="shared" si="192"/>
        <v>0</v>
      </c>
      <c r="BP148" s="25">
        <f t="shared" si="193"/>
        <v>477.57546390345033</v>
      </c>
      <c r="BQ148" s="25">
        <v>-313.49357065978603</v>
      </c>
      <c r="BR148" s="25">
        <v>95.460736045243564</v>
      </c>
      <c r="BS148" s="26">
        <v>-0.30450620038023307</v>
      </c>
      <c r="BU148" s="25">
        <v>155389</v>
      </c>
      <c r="BW148" s="20">
        <f t="shared" si="188"/>
        <v>0</v>
      </c>
      <c r="BX148" s="25">
        <v>0</v>
      </c>
      <c r="BY148" s="25">
        <v>28.191421667337902</v>
      </c>
      <c r="BZ148" s="25">
        <f t="shared" si="169"/>
        <v>15.742001477148392</v>
      </c>
      <c r="CA148" s="25">
        <f t="shared" si="170"/>
        <v>5247.3336172058252</v>
      </c>
      <c r="CB148" s="25">
        <v>9.3848721304873131</v>
      </c>
      <c r="CC148" s="25">
        <f t="shared" si="171"/>
        <v>5.2404831754953758</v>
      </c>
      <c r="CD148" s="25">
        <f t="shared" si="172"/>
        <v>1746.8276557524302</v>
      </c>
      <c r="CE148" s="25">
        <v>140.53891495502751</v>
      </c>
      <c r="CF148" s="25">
        <f t="shared" si="173"/>
        <v>78.476489512484648</v>
      </c>
      <c r="CG148" s="25">
        <f t="shared" si="174"/>
        <v>26158.828798036411</v>
      </c>
      <c r="CH148" s="25">
        <v>8.9910692710430968</v>
      </c>
      <c r="CI148" s="25">
        <f t="shared" si="175"/>
        <v>5.0205848933786399</v>
      </c>
      <c r="CJ148" s="25">
        <f t="shared" si="176"/>
        <v>1673.5282312928425</v>
      </c>
      <c r="CK148" s="26">
        <v>0.53</v>
      </c>
      <c r="CL148" s="26">
        <v>0.10766418143489097</v>
      </c>
      <c r="CM148" s="26" t="s">
        <v>353</v>
      </c>
      <c r="CN148" s="25">
        <v>69.908300000000011</v>
      </c>
      <c r="CO148" s="25">
        <f t="shared" si="177"/>
        <v>39.03657555305022</v>
      </c>
      <c r="CP148" s="25">
        <f t="shared" si="178"/>
        <v>13012.19133395871</v>
      </c>
      <c r="CQ148" s="26">
        <v>2.1755569161472703</v>
      </c>
      <c r="CR148" s="25">
        <f t="shared" si="179"/>
        <v>26.003069546022409</v>
      </c>
    </row>
    <row r="149" spans="1:96" x14ac:dyDescent="0.2">
      <c r="A149" s="27" t="s">
        <v>299</v>
      </c>
      <c r="B149" s="18" t="s">
        <v>283</v>
      </c>
      <c r="C149" s="18" t="s">
        <v>295</v>
      </c>
      <c r="D149" s="18" t="s">
        <v>316</v>
      </c>
      <c r="E149" s="18" t="s">
        <v>317</v>
      </c>
      <c r="F149" s="18" t="b">
        <f>IF(AND(C149="LIC",H149=TRUE),TRUE,FALSE)</f>
        <v>1</v>
      </c>
      <c r="G149" s="18" t="str">
        <f t="shared" si="155"/>
        <v/>
      </c>
      <c r="H149" s="28" t="b">
        <v>1</v>
      </c>
      <c r="I149" s="18" t="b">
        <v>1</v>
      </c>
      <c r="J149" s="28" t="b">
        <v>1</v>
      </c>
      <c r="K149" s="28" t="b">
        <v>1</v>
      </c>
      <c r="L149" s="28" t="s">
        <v>353</v>
      </c>
      <c r="M149" s="18" t="b">
        <v>1</v>
      </c>
      <c r="N149" s="19" t="b">
        <v>1</v>
      </c>
      <c r="O149" s="18" t="b">
        <v>1</v>
      </c>
      <c r="P149" s="18" t="b">
        <v>1</v>
      </c>
      <c r="R149" s="18" t="b">
        <v>1</v>
      </c>
      <c r="S149" s="18" t="b">
        <v>1</v>
      </c>
      <c r="U149" s="18" t="b">
        <f>IF(AND(T149=FALSE,OR(C149="LIC",C149="LMIC",C149="UMIC")),TRUE,FALSE)</f>
        <v>1</v>
      </c>
      <c r="V149" s="18" t="b">
        <f>IF(AND(S149=TRUE,T149=FALSE),TRUE,FALSE)</f>
        <v>1</v>
      </c>
      <c r="W149" s="18" t="s">
        <v>353</v>
      </c>
      <c r="X149" s="19" t="str">
        <f t="shared" si="158"/>
        <v/>
      </c>
      <c r="Y149" s="18" t="str">
        <f t="shared" si="159"/>
        <v/>
      </c>
      <c r="Z149" s="18" t="str">
        <f t="shared" si="160"/>
        <v/>
      </c>
      <c r="AA149" s="18" t="str">
        <f t="shared" si="161"/>
        <v/>
      </c>
      <c r="AC149" s="18" t="b">
        <f t="shared" si="148"/>
        <v>1</v>
      </c>
      <c r="AD149" s="18" t="b">
        <f t="shared" si="189"/>
        <v>1</v>
      </c>
      <c r="AK149" s="18" t="s">
        <v>353</v>
      </c>
      <c r="AL149" s="20">
        <v>28.914999999999999</v>
      </c>
      <c r="AM149" s="21">
        <v>36.815285156249999</v>
      </c>
      <c r="AN149" s="21">
        <v>990</v>
      </c>
      <c r="AO149" s="22">
        <v>0.65</v>
      </c>
      <c r="AP149" s="23">
        <v>0.32500000000000001</v>
      </c>
      <c r="AQ149" s="21">
        <v>18.794750000000001</v>
      </c>
      <c r="AR149" s="21">
        <v>9.3973750000000003</v>
      </c>
      <c r="AS149" s="21">
        <v>11.9649677734375</v>
      </c>
      <c r="AT149" s="22">
        <v>0.22999999999999998</v>
      </c>
      <c r="AU149" s="21">
        <v>227.7</v>
      </c>
      <c r="AV149" s="21">
        <f t="shared" si="162"/>
        <v>350.30769230769226</v>
      </c>
      <c r="AW149" s="22">
        <v>0.2453308215320012</v>
      </c>
      <c r="AX149" s="21">
        <v>242.87751331668119</v>
      </c>
      <c r="AY149" s="21">
        <f t="shared" si="163"/>
        <v>373.65771279489411</v>
      </c>
      <c r="AZ149" s="21">
        <f t="shared" si="164"/>
        <v>6583.9454999999998</v>
      </c>
      <c r="BA149" s="21">
        <f t="shared" si="165"/>
        <v>7022.8032975518363</v>
      </c>
      <c r="BB149" s="21">
        <f t="shared" si="166"/>
        <v>438.857797551837</v>
      </c>
      <c r="BC149" s="21">
        <v>509.22533333333337</v>
      </c>
      <c r="BD149" s="21">
        <v>739.96</v>
      </c>
      <c r="BE149" s="21">
        <f t="shared" si="167"/>
        <v>25.590869790766039</v>
      </c>
      <c r="BF149" s="21">
        <f t="shared" si="168"/>
        <v>39.37056890887083</v>
      </c>
      <c r="BG149" s="21">
        <v>89.084413020814708</v>
      </c>
      <c r="BH149" s="21">
        <v>624.63</v>
      </c>
      <c r="BI149" s="20">
        <v>63.025834342037015</v>
      </c>
      <c r="BJ149" s="20">
        <v>77.389128134186407</v>
      </c>
      <c r="BK149" s="20">
        <v>65.735111131463725</v>
      </c>
      <c r="BL149" s="25">
        <f t="shared" si="191"/>
        <v>206.15007360768715</v>
      </c>
      <c r="BM149" s="25">
        <f t="shared" si="192"/>
        <v>1822.3920000000003</v>
      </c>
      <c r="BN149" s="25">
        <f t="shared" si="192"/>
        <v>2237.7066399999999</v>
      </c>
      <c r="BO149" s="25">
        <f t="shared" si="192"/>
        <v>1900.7307383662735</v>
      </c>
      <c r="BP149" s="25">
        <f t="shared" si="193"/>
        <v>5960.8293783662739</v>
      </c>
      <c r="BQ149" s="25">
        <v>84.711316949346553</v>
      </c>
      <c r="BR149" s="25">
        <v>23.596576171537269</v>
      </c>
      <c r="BS149" s="26">
        <v>0.27855281940247639</v>
      </c>
      <c r="BU149" s="25">
        <v>12679936</v>
      </c>
      <c r="BV149" s="25">
        <v>19.507593846153846</v>
      </c>
      <c r="BW149" s="20">
        <f t="shared" si="188"/>
        <v>2449.4277295903557</v>
      </c>
      <c r="BX149" s="25">
        <v>369.98</v>
      </c>
      <c r="BY149" s="25">
        <v>60.294425426231719</v>
      </c>
      <c r="BZ149" s="25">
        <f t="shared" si="169"/>
        <v>2.085229999177995</v>
      </c>
      <c r="CA149" s="25">
        <f t="shared" si="170"/>
        <v>3.2080461525815305</v>
      </c>
      <c r="CB149" s="25">
        <v>127.32436434420728</v>
      </c>
      <c r="CC149" s="25">
        <f t="shared" si="171"/>
        <v>4.4034018448627803</v>
      </c>
      <c r="CD149" s="25">
        <f t="shared" si="172"/>
        <v>6.7744643767119692</v>
      </c>
      <c r="CE149" s="25">
        <v>4.9653721976104173</v>
      </c>
      <c r="CF149" s="25">
        <f t="shared" si="173"/>
        <v>0.17172305715408673</v>
      </c>
      <c r="CG149" s="25">
        <f t="shared" si="174"/>
        <v>0.26418931869859497</v>
      </c>
      <c r="CH149" s="25">
        <v>418.12249530138274</v>
      </c>
      <c r="CI149" s="25">
        <f t="shared" si="175"/>
        <v>14.460401013362709</v>
      </c>
      <c r="CJ149" s="25">
        <f t="shared" si="176"/>
        <v>22.246770789788783</v>
      </c>
      <c r="CK149" s="26"/>
      <c r="CL149" s="26">
        <v>0.13891281341864084</v>
      </c>
      <c r="CM149" s="26">
        <v>0.37766487982016256</v>
      </c>
      <c r="CN149" s="25">
        <v>739.96</v>
      </c>
      <c r="CO149" s="25">
        <f t="shared" si="177"/>
        <v>25.590869790766039</v>
      </c>
      <c r="CP149" s="25">
        <f t="shared" si="178"/>
        <v>39.37056890887083</v>
      </c>
      <c r="CQ149" s="26">
        <v>0.58907937568552127</v>
      </c>
      <c r="CR149" s="25">
        <f t="shared" si="179"/>
        <v>20.949032857403484</v>
      </c>
    </row>
    <row r="150" spans="1:96" x14ac:dyDescent="0.2">
      <c r="A150" s="18" t="s">
        <v>233</v>
      </c>
      <c r="B150" s="18" t="s">
        <v>234</v>
      </c>
      <c r="C150" s="18" t="s">
        <v>293</v>
      </c>
      <c r="D150" s="18" t="s">
        <v>293</v>
      </c>
      <c r="E150" s="18" t="s">
        <v>353</v>
      </c>
      <c r="G150" s="18" t="str">
        <f t="shared" si="155"/>
        <v>MIC</v>
      </c>
      <c r="H150" s="18" t="s">
        <v>353</v>
      </c>
      <c r="I150" s="18" t="s">
        <v>353</v>
      </c>
      <c r="J150" s="18" t="s">
        <v>353</v>
      </c>
      <c r="K150" s="18" t="s">
        <v>353</v>
      </c>
      <c r="L150" s="18" t="s">
        <v>353</v>
      </c>
      <c r="N150" s="19"/>
      <c r="Q150" s="18" t="b">
        <v>1</v>
      </c>
      <c r="U150" s="18" t="b">
        <f>IF(AND(T150=FALSE,OR(C150="LIC",C150="LMIC",C150="UMIC")),TRUE,FALSE)</f>
        <v>1</v>
      </c>
      <c r="W150" s="18" t="b">
        <v>1</v>
      </c>
      <c r="X150" s="19" t="str">
        <f t="shared" si="158"/>
        <v/>
      </c>
      <c r="Y150" s="18" t="b">
        <f t="shared" si="159"/>
        <v>1</v>
      </c>
      <c r="Z150" s="18" t="str">
        <f t="shared" si="160"/>
        <v/>
      </c>
      <c r="AA150" s="18" t="b">
        <f t="shared" si="161"/>
        <v>1</v>
      </c>
      <c r="AB150" s="18" t="b">
        <f>IF(AND(S150="",OR(C150="LIC",C150="LMIC",C150="UMIC")),TRUE,FALSE)</f>
        <v>1</v>
      </c>
      <c r="AC150" s="18" t="b">
        <f t="shared" si="148"/>
        <v>1</v>
      </c>
      <c r="AD150" s="18" t="b">
        <f t="shared" si="189"/>
        <v>1</v>
      </c>
      <c r="AE150" s="18" t="b">
        <f>IF(AND(AC150=TRUE,S150=""),TRUE,FALSE)</f>
        <v>1</v>
      </c>
      <c r="AH150" s="18" t="b">
        <f>IF(AND(W150=TRUE,T150=FALSE),TRUE,FALSE)</f>
        <v>1</v>
      </c>
      <c r="AI150" s="18" t="b">
        <f>IF(AND(W150=TRUE,S150=""),TRUE,FALSE)</f>
        <v>1</v>
      </c>
      <c r="AJ150" s="18" t="b">
        <f>IF(AND(OR(C150="LIC",C150="LMIC",C150="UMIC"),F150=""),TRUE,FALSE)</f>
        <v>1</v>
      </c>
      <c r="AK150" s="18" t="s">
        <v>353</v>
      </c>
      <c r="AL150" s="20">
        <v>57.398000000000003</v>
      </c>
      <c r="AM150" s="21">
        <v>64.465554687500003</v>
      </c>
      <c r="AN150" s="21">
        <v>5430</v>
      </c>
      <c r="AO150" s="22">
        <v>0.17100000381469729</v>
      </c>
      <c r="AP150" s="23">
        <v>2.4000000953674321E-2</v>
      </c>
      <c r="AQ150" s="21">
        <v>9.8150582189559952</v>
      </c>
      <c r="AR150" s="21">
        <v>1.3775520547389988</v>
      </c>
      <c r="AS150" s="24">
        <v>1.5471733398437499</v>
      </c>
      <c r="AT150" s="22">
        <v>0.37969999999999998</v>
      </c>
      <c r="AU150" s="21">
        <v>2061.7709999999997</v>
      </c>
      <c r="AV150" s="21">
        <f t="shared" si="162"/>
        <v>12057.140081904445</v>
      </c>
      <c r="AW150" s="22">
        <v>0.37979999999999997</v>
      </c>
      <c r="AX150" s="21">
        <v>2062.3139999999999</v>
      </c>
      <c r="AY150" s="21">
        <f t="shared" si="163"/>
        <v>12060.315520430098</v>
      </c>
      <c r="AZ150" s="21">
        <f t="shared" si="164"/>
        <v>118341.53185799999</v>
      </c>
      <c r="BA150" s="21">
        <f t="shared" si="165"/>
        <v>118372.698972</v>
      </c>
      <c r="BB150" s="21">
        <f t="shared" si="166"/>
        <v>31.16711399999657</v>
      </c>
      <c r="BC150" s="21">
        <v>1199.048</v>
      </c>
      <c r="BD150" s="21">
        <v>1127.7300000000002</v>
      </c>
      <c r="BE150" s="21">
        <f t="shared" si="167"/>
        <v>19.647548695076487</v>
      </c>
      <c r="BF150" s="21">
        <f t="shared" si="168"/>
        <v>114.89794302207962</v>
      </c>
      <c r="BG150" s="21">
        <v>1241.9352452724386</v>
      </c>
      <c r="BH150" s="21">
        <v>11.53</v>
      </c>
      <c r="BI150" s="20">
        <v>217.20000000000002</v>
      </c>
      <c r="BJ150" s="20">
        <v>213.43675319697556</v>
      </c>
      <c r="BK150" s="20">
        <v>45.531623790055342</v>
      </c>
      <c r="BL150" s="25">
        <f t="shared" si="191"/>
        <v>476.16837698703091</v>
      </c>
      <c r="BM150" s="25">
        <f t="shared" si="192"/>
        <v>12466.845600000002</v>
      </c>
      <c r="BN150" s="25">
        <f t="shared" si="192"/>
        <v>12250.842760000003</v>
      </c>
      <c r="BO150" s="25">
        <f t="shared" si="192"/>
        <v>2613.4241423015965</v>
      </c>
      <c r="BP150" s="25">
        <f t="shared" si="193"/>
        <v>27331.112502301603</v>
      </c>
      <c r="BQ150" s="25">
        <v>-554.98862301296901</v>
      </c>
      <c r="BR150" s="25">
        <v>9.9242133872260379</v>
      </c>
      <c r="BS150" s="26">
        <v>-1.7881832123600356E-2</v>
      </c>
      <c r="BT150" s="25">
        <v>281.96979809039999</v>
      </c>
      <c r="BU150" s="25">
        <v>24340084</v>
      </c>
      <c r="BV150" s="25">
        <v>142.33966933928215</v>
      </c>
      <c r="BW150" s="20">
        <f t="shared" si="188"/>
        <v>0</v>
      </c>
      <c r="BX150" s="25">
        <v>0</v>
      </c>
      <c r="BY150" s="25">
        <v>59.561039401261915</v>
      </c>
      <c r="BZ150" s="25">
        <f t="shared" si="169"/>
        <v>1.0376849263260377</v>
      </c>
      <c r="CA150" s="25">
        <f t="shared" si="170"/>
        <v>6.0683327671180418</v>
      </c>
      <c r="CB150" s="25">
        <v>551.90079104577796</v>
      </c>
      <c r="CC150" s="25">
        <f t="shared" si="171"/>
        <v>9.6153313886507874</v>
      </c>
      <c r="CD150" s="25">
        <f t="shared" si="172"/>
        <v>56.230006866376215</v>
      </c>
      <c r="CE150" s="25">
        <v>6.284386494831522</v>
      </c>
      <c r="CF150" s="25">
        <f t="shared" si="173"/>
        <v>0.1094879001852246</v>
      </c>
      <c r="CG150" s="25">
        <f t="shared" si="174"/>
        <v>0.64028010375877087</v>
      </c>
      <c r="CH150" s="25">
        <v>22.493531346489458</v>
      </c>
      <c r="CI150" s="25">
        <f t="shared" si="175"/>
        <v>0.39188702300584438</v>
      </c>
      <c r="CJ150" s="25">
        <f t="shared" si="176"/>
        <v>2.2917369255179048</v>
      </c>
      <c r="CK150" s="26">
        <v>0.47</v>
      </c>
      <c r="CL150" s="26">
        <v>9.8675319697550432E-2</v>
      </c>
      <c r="CM150" s="26">
        <v>0.28268167880413952</v>
      </c>
      <c r="CN150" s="25">
        <v>236.82330000000005</v>
      </c>
      <c r="CO150" s="25">
        <f t="shared" si="177"/>
        <v>4.1259852259660619</v>
      </c>
      <c r="CP150" s="25">
        <f t="shared" si="178"/>
        <v>24.128568034636718</v>
      </c>
      <c r="CQ150" s="26">
        <v>2.1655301986340953</v>
      </c>
      <c r="CR150" s="25">
        <f t="shared" si="179"/>
        <v>11.044903337982669</v>
      </c>
    </row>
    <row r="151" spans="1:96" x14ac:dyDescent="0.2">
      <c r="A151" s="27" t="s">
        <v>284</v>
      </c>
      <c r="B151" s="18" t="s">
        <v>285</v>
      </c>
      <c r="C151" s="18" t="s">
        <v>294</v>
      </c>
      <c r="D151" s="18" t="s">
        <v>343</v>
      </c>
      <c r="E151" s="18" t="s">
        <v>320</v>
      </c>
      <c r="G151" s="18" t="str">
        <f t="shared" si="155"/>
        <v>MIC</v>
      </c>
      <c r="H151" s="28" t="b">
        <v>1</v>
      </c>
      <c r="I151" s="18" t="s">
        <v>353</v>
      </c>
      <c r="J151" s="28" t="b">
        <v>1</v>
      </c>
      <c r="K151" s="28" t="s">
        <v>353</v>
      </c>
      <c r="L151" s="28" t="s">
        <v>353</v>
      </c>
      <c r="M151" s="18" t="b">
        <v>1</v>
      </c>
      <c r="N151" s="19"/>
      <c r="Q151" s="18" t="b">
        <v>1</v>
      </c>
      <c r="R151" s="18" t="b">
        <v>1</v>
      </c>
      <c r="S151" s="18" t="b">
        <v>1</v>
      </c>
      <c r="T151" s="18" t="b">
        <v>1</v>
      </c>
      <c r="W151" s="18" t="b">
        <v>1</v>
      </c>
      <c r="X151" s="19" t="str">
        <f t="shared" si="158"/>
        <v/>
      </c>
      <c r="Y151" s="18" t="b">
        <f t="shared" si="159"/>
        <v>1</v>
      </c>
      <c r="Z151" s="18" t="b">
        <f t="shared" si="160"/>
        <v>1</v>
      </c>
      <c r="AA151" s="18" t="str">
        <f t="shared" si="161"/>
        <v/>
      </c>
      <c r="AC151" s="18" t="b">
        <f t="shared" si="148"/>
        <v>1</v>
      </c>
      <c r="AF151" s="18" t="b">
        <f>IF(AND(W151=TRUE,T151=TRUE),TRUE,FALSE)</f>
        <v>1</v>
      </c>
      <c r="AG151" s="18" t="b">
        <f>IF(AND(W151=TRUE,S151=TRUE),TRUE,FALSE)</f>
        <v>1</v>
      </c>
      <c r="AJ151" s="18" t="b">
        <f>IF(AND(OR(C151="LIC",C151="LMIC",C151="UMIC"),F151=""),TRUE,FALSE)</f>
        <v>1</v>
      </c>
      <c r="AK151" s="18" t="s">
        <v>353</v>
      </c>
      <c r="AL151" s="20">
        <v>17.609000000000002</v>
      </c>
      <c r="AM151" s="21">
        <v>24.859376953125</v>
      </c>
      <c r="AN151" s="21">
        <v>1300</v>
      </c>
      <c r="AO151" s="22">
        <v>0.59599998474121085</v>
      </c>
      <c r="AP151" s="23">
        <v>0.5729999923706055</v>
      </c>
      <c r="AQ151" s="21">
        <v>10.494963731307983</v>
      </c>
      <c r="AR151" s="21">
        <v>10.089956865653994</v>
      </c>
      <c r="AS151" s="24">
        <v>14.244422851562501</v>
      </c>
      <c r="AT151" s="22">
        <v>0.17519999999999999</v>
      </c>
      <c r="AU151" s="21">
        <v>227.76</v>
      </c>
      <c r="AV151" s="21">
        <f t="shared" si="162"/>
        <v>382.14766079045398</v>
      </c>
      <c r="AW151" s="22">
        <v>0.20177007299270072</v>
      </c>
      <c r="AX151" s="21">
        <v>262.30109489051091</v>
      </c>
      <c r="AY151" s="21">
        <f t="shared" si="163"/>
        <v>440.10251947305784</v>
      </c>
      <c r="AZ151" s="21">
        <f t="shared" si="164"/>
        <v>4010.6258400000002</v>
      </c>
      <c r="BA151" s="21">
        <f t="shared" si="165"/>
        <v>4618.8599799270078</v>
      </c>
      <c r="BB151" s="21">
        <f t="shared" si="166"/>
        <v>608.23413992700739</v>
      </c>
      <c r="BC151" s="21">
        <v>888.48033333333331</v>
      </c>
      <c r="BD151" s="21">
        <v>926.41666666666663</v>
      </c>
      <c r="BE151" s="21">
        <f t="shared" si="167"/>
        <v>52.610407556741812</v>
      </c>
      <c r="BF151" s="21">
        <f t="shared" si="168"/>
        <v>88.272498160525586</v>
      </c>
      <c r="BG151" s="21">
        <v>214.81063450637035</v>
      </c>
      <c r="BH151" s="21">
        <v>6.3666666666666671</v>
      </c>
      <c r="BI151" s="20">
        <v>83.737179851212431</v>
      </c>
      <c r="BJ151" s="20">
        <v>111.56190357203702</v>
      </c>
      <c r="BK151" s="20">
        <v>163.92735454225701</v>
      </c>
      <c r="BL151" s="25">
        <f t="shared" si="191"/>
        <v>359.22643796550642</v>
      </c>
      <c r="BM151" s="25">
        <f t="shared" si="192"/>
        <v>1474.5279999999998</v>
      </c>
      <c r="BN151" s="25">
        <f t="shared" si="192"/>
        <v>1964.4935600000001</v>
      </c>
      <c r="BO151" s="25">
        <f t="shared" si="192"/>
        <v>2886.5967861346039</v>
      </c>
      <c r="BP151" s="25">
        <f t="shared" si="193"/>
        <v>6325.6183461346045</v>
      </c>
      <c r="BQ151" s="25">
        <v>228.07589052025097</v>
      </c>
      <c r="BR151" s="25">
        <v>26.485982546803715</v>
      </c>
      <c r="BS151" s="26">
        <v>0.11612793656702619</v>
      </c>
      <c r="BT151" s="25">
        <v>4.6239624238500001</v>
      </c>
      <c r="BU151" s="25">
        <v>2477956</v>
      </c>
      <c r="BV151" s="25">
        <v>4.1576444017460048</v>
      </c>
      <c r="BW151" s="20">
        <f t="shared" si="188"/>
        <v>4016.1883561710997</v>
      </c>
      <c r="BX151" s="25">
        <v>463.20833333333331</v>
      </c>
      <c r="BY151" s="25">
        <v>48.814901329037447</v>
      </c>
      <c r="BZ151" s="25">
        <f t="shared" si="169"/>
        <v>2.772156359193449</v>
      </c>
      <c r="CA151" s="25">
        <f t="shared" si="170"/>
        <v>4.6512691781311828</v>
      </c>
      <c r="CB151" s="25">
        <v>400.57033125251712</v>
      </c>
      <c r="CC151" s="25">
        <f t="shared" si="171"/>
        <v>22.748045388864618</v>
      </c>
      <c r="CD151" s="25">
        <f t="shared" si="172"/>
        <v>38.167862367885874</v>
      </c>
      <c r="CE151" s="25">
        <v>1.7763206470667205</v>
      </c>
      <c r="CF151" s="25">
        <f t="shared" si="173"/>
        <v>0.10087572531470955</v>
      </c>
      <c r="CG151" s="25">
        <f t="shared" si="174"/>
        <v>0.16925457700894203</v>
      </c>
      <c r="CH151" s="25">
        <v>20.011089072358704</v>
      </c>
      <c r="CI151" s="25">
        <f t="shared" si="175"/>
        <v>1.1364125772252087</v>
      </c>
      <c r="CJ151" s="25">
        <f t="shared" si="176"/>
        <v>1.9067325609389913</v>
      </c>
      <c r="CK151" s="26">
        <v>0.56999999999999995</v>
      </c>
      <c r="CL151" s="26">
        <v>0.15619035720370264</v>
      </c>
      <c r="CM151" s="26">
        <v>0.41490936452950195</v>
      </c>
      <c r="CN151" s="25">
        <v>1706.7583662075967</v>
      </c>
      <c r="CO151" s="25">
        <f t="shared" si="177"/>
        <v>96.925343074995553</v>
      </c>
      <c r="CP151" s="25">
        <f t="shared" si="178"/>
        <v>162.62641871892245</v>
      </c>
      <c r="CQ151" s="26">
        <v>0.36509157897183714</v>
      </c>
      <c r="CR151" s="25">
        <f t="shared" si="179"/>
        <v>26.656614325283275</v>
      </c>
    </row>
    <row r="152" spans="1:96" x14ac:dyDescent="0.2">
      <c r="A152" s="27" t="s">
        <v>286</v>
      </c>
      <c r="B152" s="18" t="s">
        <v>287</v>
      </c>
      <c r="C152" s="18" t="s">
        <v>295</v>
      </c>
      <c r="D152" s="18" t="s">
        <v>316</v>
      </c>
      <c r="E152" s="18" t="s">
        <v>318</v>
      </c>
      <c r="G152" s="18" t="str">
        <f t="shared" si="155"/>
        <v/>
      </c>
      <c r="H152" s="28" t="s">
        <v>353</v>
      </c>
      <c r="I152" s="18" t="b">
        <v>1</v>
      </c>
      <c r="J152" s="28" t="b">
        <v>1</v>
      </c>
      <c r="K152" s="28" t="s">
        <v>353</v>
      </c>
      <c r="L152" s="28" t="s">
        <v>353</v>
      </c>
      <c r="M152" s="18" t="b">
        <v>1</v>
      </c>
      <c r="N152" s="19"/>
      <c r="P152" s="18" t="b">
        <v>1</v>
      </c>
      <c r="Q152" s="18" t="b">
        <v>1</v>
      </c>
      <c r="S152" s="18" t="b">
        <v>1</v>
      </c>
      <c r="U152" s="18" t="b">
        <f>IF(AND(T152=FALSE,OR(C152="LIC",C152="LMIC",C152="UMIC")),TRUE,FALSE)</f>
        <v>1</v>
      </c>
      <c r="V152" s="18" t="b">
        <f>IF(AND(S152=TRUE,T152=FALSE),TRUE,FALSE)</f>
        <v>1</v>
      </c>
      <c r="W152" s="18" t="s">
        <v>353</v>
      </c>
      <c r="X152" s="19" t="str">
        <f t="shared" si="158"/>
        <v/>
      </c>
      <c r="Y152" s="18" t="str">
        <f t="shared" si="159"/>
        <v/>
      </c>
      <c r="Z152" s="18" t="str">
        <f t="shared" si="160"/>
        <v/>
      </c>
      <c r="AA152" s="18" t="str">
        <f t="shared" si="161"/>
        <v/>
      </c>
      <c r="AC152" s="18" t="b">
        <f t="shared" si="148"/>
        <v>1</v>
      </c>
      <c r="AD152" s="18" t="b">
        <f>IF(AND(AC152=TRUE,T152=FALSE),TRUE,FALSE)</f>
        <v>1</v>
      </c>
      <c r="AJ152" s="18" t="b">
        <f>IF(AND(OR(C152="LIC",C152="LMIC",C152="UMIC"),F152=""),TRUE,FALSE)</f>
        <v>1</v>
      </c>
      <c r="AK152" s="18" t="s">
        <v>353</v>
      </c>
      <c r="AL152" s="20">
        <v>16.913</v>
      </c>
      <c r="AM152" s="21">
        <v>21.526861328125001</v>
      </c>
      <c r="AN152" s="21">
        <v>910</v>
      </c>
      <c r="AO152" s="22">
        <v>0.35499999999999998</v>
      </c>
      <c r="AP152" s="23">
        <v>0.08</v>
      </c>
      <c r="AQ152" s="21">
        <v>6.0041149999999996</v>
      </c>
      <c r="AR152" s="21">
        <v>1.35304</v>
      </c>
      <c r="AS152" s="21">
        <v>1.7221489257812499</v>
      </c>
      <c r="AT152" s="22">
        <v>0.23300000000000001</v>
      </c>
      <c r="AU152" s="21">
        <v>212.03</v>
      </c>
      <c r="AV152" s="21">
        <f t="shared" si="162"/>
        <v>597.26760563380287</v>
      </c>
      <c r="AW152" s="22">
        <v>0.23300000000000001</v>
      </c>
      <c r="AX152" s="21">
        <v>212.03</v>
      </c>
      <c r="AY152" s="21">
        <f t="shared" si="163"/>
        <v>597.26760563380287</v>
      </c>
      <c r="AZ152" s="21">
        <f t="shared" si="164"/>
        <v>3586.0633900000003</v>
      </c>
      <c r="BA152" s="21">
        <f t="shared" si="165"/>
        <v>3586.0633900000003</v>
      </c>
      <c r="BB152" s="21">
        <f t="shared" si="166"/>
        <v>0</v>
      </c>
      <c r="BC152" s="21">
        <v>605.13666666666677</v>
      </c>
      <c r="BD152" s="21">
        <v>554.67666666666662</v>
      </c>
      <c r="BE152" s="21">
        <f t="shared" si="167"/>
        <v>32.795876938843882</v>
      </c>
      <c r="BF152" s="21">
        <f t="shared" si="168"/>
        <v>92.382751940405313</v>
      </c>
      <c r="BG152" s="21">
        <v>109.06738914311988</v>
      </c>
      <c r="BH152" s="21">
        <v>77.24666666666667</v>
      </c>
      <c r="BI152" s="20">
        <v>10.590906403358362</v>
      </c>
      <c r="BJ152" s="20">
        <v>77.48139537633773</v>
      </c>
      <c r="BK152" s="20">
        <v>50.845919998008156</v>
      </c>
      <c r="BL152" s="25">
        <f t="shared" si="191"/>
        <v>138.91822177770425</v>
      </c>
      <c r="BM152" s="25">
        <f t="shared" si="192"/>
        <v>179.124</v>
      </c>
      <c r="BN152" s="25">
        <f t="shared" si="192"/>
        <v>1310.4428399999999</v>
      </c>
      <c r="BO152" s="25">
        <f t="shared" si="192"/>
        <v>859.95704492631194</v>
      </c>
      <c r="BP152" s="25">
        <f t="shared" si="193"/>
        <v>2349.5238849263119</v>
      </c>
      <c r="BQ152" s="25">
        <v>32.903221777704246</v>
      </c>
      <c r="BR152" s="25">
        <v>18.68158615660537</v>
      </c>
      <c r="BS152" s="26">
        <v>0.56777376643597599</v>
      </c>
      <c r="BT152" s="25">
        <v>4.2371892444000006</v>
      </c>
      <c r="BU152" s="25">
        <v>2213615</v>
      </c>
      <c r="BV152" s="25">
        <v>6.2355352112676057</v>
      </c>
      <c r="BW152" s="20">
        <f t="shared" si="188"/>
        <v>556.49218992631188</v>
      </c>
      <c r="BX152" s="25">
        <v>277.33833333333331</v>
      </c>
      <c r="BY152" s="25">
        <v>38.018940797422474</v>
      </c>
      <c r="BZ152" s="25">
        <f t="shared" si="169"/>
        <v>2.2479123039923414</v>
      </c>
      <c r="CA152" s="25">
        <f t="shared" si="170"/>
        <v>6.3321473351896946</v>
      </c>
      <c r="CB152" s="25">
        <v>355.7410269834877</v>
      </c>
      <c r="CC152" s="25">
        <f t="shared" si="171"/>
        <v>21.033585229319915</v>
      </c>
      <c r="CD152" s="25">
        <f t="shared" si="172"/>
        <v>59.249535857239202</v>
      </c>
      <c r="CE152" s="25">
        <v>3.2967928581017589</v>
      </c>
      <c r="CF152" s="25">
        <f t="shared" si="173"/>
        <v>0.19492655697402939</v>
      </c>
      <c r="CG152" s="25">
        <f t="shared" si="174"/>
        <v>0.54908889288458984</v>
      </c>
      <c r="CH152" s="25">
        <v>103.11049436165928</v>
      </c>
      <c r="CI152" s="25">
        <f t="shared" si="175"/>
        <v>6.0965230510056925</v>
      </c>
      <c r="CJ152" s="25">
        <f t="shared" si="176"/>
        <v>17.17330436903012</v>
      </c>
      <c r="CK152" s="26"/>
      <c r="CL152" s="26">
        <v>0.14813953763377283</v>
      </c>
      <c r="CM152" s="26">
        <v>0.38686199964524326</v>
      </c>
      <c r="CN152" s="25">
        <v>554.67666666666662</v>
      </c>
      <c r="CO152" s="25">
        <f t="shared" si="177"/>
        <v>32.795876938843882</v>
      </c>
      <c r="CP152" s="25">
        <f t="shared" si="178"/>
        <v>92.382751940405313</v>
      </c>
      <c r="CQ152" s="26">
        <v>0.76314682583285809</v>
      </c>
      <c r="CR152" s="25">
        <f t="shared" si="179"/>
        <v>29.378020584317948</v>
      </c>
    </row>
    <row r="153" spans="1:96" x14ac:dyDescent="0.2">
      <c r="A153" s="19"/>
      <c r="B153" s="19"/>
      <c r="C153" s="19"/>
      <c r="D153" s="19"/>
      <c r="E153" s="19"/>
      <c r="H153" s="19"/>
      <c r="I153" s="19"/>
      <c r="J153" s="19"/>
      <c r="K153" s="19"/>
      <c r="L153" s="19"/>
      <c r="M153" s="19"/>
      <c r="N153" s="19"/>
      <c r="Q153" s="19"/>
      <c r="R153" s="19"/>
      <c r="S153" s="19"/>
      <c r="AM153" s="24"/>
      <c r="AN153" s="24"/>
      <c r="AO153" s="31"/>
      <c r="AQ153" s="24"/>
      <c r="AR153" s="24"/>
      <c r="AS153" s="24"/>
      <c r="AT153" s="31"/>
      <c r="AU153" s="24"/>
      <c r="AV153" s="24"/>
      <c r="AW153" s="31"/>
      <c r="AX153" s="24"/>
      <c r="AY153" s="24"/>
      <c r="AZ153" s="24"/>
      <c r="BA153" s="24"/>
      <c r="BB153" s="24"/>
      <c r="BC153" s="24">
        <f>SUM(BC2:BC152)</f>
        <v>88562.60166666664</v>
      </c>
      <c r="BD153" s="24">
        <f>SUM(BD2:BD152)</f>
        <v>89103.386666666687</v>
      </c>
      <c r="BE153" s="24"/>
      <c r="BF153" s="24"/>
      <c r="BG153" s="24"/>
      <c r="BH153" s="24">
        <v>17216</v>
      </c>
      <c r="BL153" s="32"/>
      <c r="BM153" s="32"/>
      <c r="BN153" s="32"/>
      <c r="BO153" s="32"/>
      <c r="BP153" s="32"/>
      <c r="BQ153" s="32"/>
      <c r="BR153" s="32"/>
      <c r="BS153" s="33"/>
      <c r="BT153" s="32"/>
      <c r="BU153" s="32"/>
      <c r="BV153" s="32"/>
      <c r="BW153" s="32"/>
      <c r="BX153" s="32"/>
      <c r="CK153" s="33"/>
      <c r="CL153" s="33"/>
      <c r="CM153" s="33"/>
      <c r="CN153" s="32"/>
      <c r="CO153" s="32"/>
      <c r="CP153" s="32"/>
    </row>
    <row r="154" spans="1:96" x14ac:dyDescent="0.2">
      <c r="A154" s="19"/>
      <c r="B154" s="19"/>
      <c r="C154" s="19"/>
      <c r="D154" s="19"/>
      <c r="E154" s="19"/>
      <c r="H154" s="19"/>
      <c r="I154" s="19"/>
      <c r="J154" s="19"/>
      <c r="K154" s="19"/>
      <c r="L154" s="19"/>
      <c r="M154" s="19"/>
      <c r="N154" s="19"/>
      <c r="Q154" s="19"/>
      <c r="R154" s="19"/>
      <c r="S154" s="19"/>
      <c r="AM154" s="24"/>
      <c r="AN154" s="24"/>
      <c r="AO154" s="31"/>
      <c r="AQ154" s="24"/>
      <c r="AR154" s="24"/>
      <c r="AS154" s="24"/>
      <c r="AT154" s="31"/>
      <c r="AU154" s="24"/>
      <c r="AV154" s="24"/>
      <c r="AW154" s="31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L154" s="32"/>
      <c r="BM154" s="32"/>
      <c r="BN154" s="32"/>
      <c r="BO154" s="32"/>
      <c r="BP154" s="32"/>
      <c r="BQ154" s="32"/>
      <c r="BR154" s="32"/>
      <c r="BS154" s="33"/>
      <c r="BT154" s="32"/>
      <c r="BU154" s="32"/>
      <c r="BV154" s="32"/>
      <c r="BW154" s="32"/>
      <c r="BX154" s="32"/>
      <c r="CK154" s="33"/>
      <c r="CL154" s="33"/>
      <c r="CM154" s="33"/>
      <c r="CN154" s="32"/>
      <c r="CO154" s="32"/>
      <c r="CP154" s="32"/>
    </row>
    <row r="155" spans="1:96" x14ac:dyDescent="0.2">
      <c r="A155" s="19"/>
      <c r="B155" s="19"/>
      <c r="C155" s="19"/>
      <c r="D155" s="19"/>
      <c r="E155" s="19"/>
      <c r="H155" s="19"/>
      <c r="I155" s="19"/>
      <c r="J155" s="19"/>
      <c r="K155" s="19"/>
      <c r="L155" s="19"/>
      <c r="M155" s="19"/>
      <c r="N155" s="19"/>
      <c r="Q155" s="19"/>
      <c r="R155" s="19"/>
      <c r="S155" s="19"/>
      <c r="AM155" s="20"/>
      <c r="AN155" s="20"/>
      <c r="AO155" s="31"/>
      <c r="AQ155" s="24"/>
      <c r="AR155" s="24"/>
      <c r="AS155" s="24"/>
      <c r="AT155" s="31"/>
      <c r="AU155" s="24"/>
      <c r="AV155" s="24"/>
      <c r="AW155" s="31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L155" s="32"/>
      <c r="BM155" s="32"/>
      <c r="BN155" s="32"/>
      <c r="BO155" s="32"/>
      <c r="BP155" s="32"/>
      <c r="BQ155" s="32"/>
      <c r="BR155" s="32"/>
      <c r="BS155" s="33"/>
      <c r="BT155" s="32"/>
      <c r="BU155" s="32"/>
      <c r="BV155" s="32"/>
      <c r="BW155" s="32"/>
      <c r="BX155" s="32"/>
      <c r="CK155" s="33"/>
      <c r="CL155" s="33"/>
      <c r="CM155" s="33"/>
      <c r="CN155" s="32"/>
      <c r="CO155" s="32"/>
      <c r="CP155" s="32"/>
    </row>
    <row r="156" spans="1:96" x14ac:dyDescent="0.2">
      <c r="A156" s="19"/>
      <c r="B156" s="19"/>
      <c r="C156" s="19"/>
      <c r="D156" s="19"/>
      <c r="E156" s="19"/>
      <c r="H156" s="19"/>
      <c r="I156" s="19"/>
      <c r="J156" s="19"/>
      <c r="K156" s="19"/>
      <c r="L156" s="19"/>
      <c r="M156" s="19"/>
      <c r="N156" s="19"/>
      <c r="Q156" s="19"/>
      <c r="R156" s="19"/>
      <c r="S156" s="19"/>
      <c r="AM156" s="24"/>
      <c r="AN156" s="24"/>
      <c r="AO156" s="31"/>
      <c r="AQ156" s="24"/>
      <c r="AR156" s="24"/>
      <c r="AS156" s="24"/>
      <c r="AT156" s="31"/>
      <c r="AU156" s="24"/>
      <c r="AV156" s="24"/>
      <c r="AW156" s="31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L156" s="32"/>
      <c r="BM156" s="32"/>
      <c r="BN156" s="32"/>
      <c r="BO156" s="32"/>
      <c r="BP156" s="32"/>
      <c r="BQ156" s="32"/>
      <c r="BR156" s="32"/>
      <c r="BS156" s="33"/>
      <c r="BT156" s="32"/>
      <c r="BU156" s="32"/>
      <c r="BV156" s="32"/>
      <c r="BW156" s="32"/>
      <c r="BX156" s="32"/>
      <c r="CK156" s="33"/>
      <c r="CL156" s="33"/>
      <c r="CM156" s="33"/>
      <c r="CN156" s="32"/>
      <c r="CO156" s="32"/>
      <c r="CP156" s="32"/>
    </row>
    <row r="157" spans="1:96" x14ac:dyDescent="0.2">
      <c r="A157" s="19"/>
      <c r="B157" s="19"/>
      <c r="C157" s="19"/>
      <c r="D157" s="19"/>
      <c r="E157" s="19"/>
      <c r="H157" s="19"/>
      <c r="I157" s="19"/>
      <c r="J157" s="19"/>
      <c r="K157" s="19"/>
      <c r="L157" s="19"/>
      <c r="M157" s="19"/>
      <c r="N157" s="19"/>
      <c r="Q157" s="19"/>
      <c r="R157" s="19"/>
      <c r="S157" s="19"/>
      <c r="AM157" s="24"/>
      <c r="AN157" s="24"/>
      <c r="AO157" s="31"/>
      <c r="AQ157" s="24"/>
      <c r="AR157" s="24"/>
      <c r="AS157" s="24"/>
      <c r="AT157" s="31"/>
      <c r="AU157" s="24"/>
      <c r="AV157" s="24"/>
      <c r="AW157" s="31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L157" s="32"/>
      <c r="BM157" s="32"/>
      <c r="BN157" s="32"/>
      <c r="BO157" s="32"/>
      <c r="BP157" s="32"/>
      <c r="BQ157" s="32"/>
      <c r="BR157" s="32"/>
      <c r="BS157" s="33"/>
      <c r="BT157" s="32"/>
      <c r="BU157" s="32"/>
      <c r="BV157" s="32"/>
      <c r="BW157" s="32"/>
      <c r="BX157" s="32"/>
      <c r="CK157" s="33"/>
      <c r="CL157" s="33"/>
      <c r="CM157" s="33"/>
      <c r="CN157" s="32"/>
      <c r="CO157" s="32"/>
      <c r="CP157" s="32"/>
    </row>
    <row r="158" spans="1:96" x14ac:dyDescent="0.2">
      <c r="A158" s="19"/>
      <c r="B158" s="19"/>
      <c r="C158" s="19"/>
      <c r="D158" s="19"/>
      <c r="E158" s="19"/>
      <c r="H158" s="19"/>
      <c r="I158" s="19"/>
      <c r="J158" s="19"/>
      <c r="K158" s="19"/>
      <c r="L158" s="19"/>
      <c r="M158" s="19"/>
      <c r="N158" s="19"/>
      <c r="Q158" s="19"/>
      <c r="R158" s="19"/>
      <c r="S158" s="19"/>
      <c r="AM158" s="24"/>
      <c r="AN158" s="24"/>
      <c r="AO158" s="31"/>
      <c r="AQ158" s="24"/>
      <c r="AR158" s="24"/>
      <c r="AS158" s="24"/>
      <c r="AT158" s="31"/>
      <c r="AU158" s="24"/>
      <c r="AV158" s="24"/>
      <c r="AW158" s="31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L158" s="32"/>
      <c r="BM158" s="32"/>
      <c r="BN158" s="32"/>
      <c r="BO158" s="32"/>
      <c r="BP158" s="32"/>
      <c r="BQ158" s="32"/>
      <c r="BR158" s="32"/>
      <c r="BS158" s="33"/>
      <c r="BT158" s="32"/>
      <c r="BU158" s="32"/>
      <c r="BV158" s="32"/>
      <c r="BW158" s="32"/>
      <c r="BX158" s="32"/>
      <c r="CK158" s="33"/>
      <c r="CL158" s="33"/>
      <c r="CM158" s="33"/>
      <c r="CN158" s="32"/>
      <c r="CO158" s="32"/>
      <c r="CP158" s="32"/>
    </row>
    <row r="159" spans="1:96" x14ac:dyDescent="0.2">
      <c r="A159" s="19"/>
      <c r="B159" s="19"/>
      <c r="C159" s="19"/>
      <c r="D159" s="19"/>
      <c r="E159" s="19"/>
      <c r="H159" s="19"/>
      <c r="I159" s="19"/>
      <c r="J159" s="19"/>
      <c r="K159" s="19"/>
      <c r="L159" s="19"/>
      <c r="M159" s="19"/>
      <c r="N159" s="19"/>
      <c r="Q159" s="19"/>
      <c r="R159" s="19"/>
      <c r="S159" s="19"/>
      <c r="AM159" s="24"/>
      <c r="AN159" s="24"/>
      <c r="AO159" s="31"/>
      <c r="AQ159" s="24"/>
      <c r="AR159" s="24"/>
      <c r="AS159" s="24"/>
      <c r="AT159" s="31"/>
      <c r="AU159" s="24"/>
      <c r="AV159" s="24"/>
      <c r="AW159" s="31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L159" s="32"/>
      <c r="BM159" s="32"/>
      <c r="BN159" s="32"/>
      <c r="BO159" s="32"/>
      <c r="BP159" s="32"/>
      <c r="BQ159" s="32"/>
      <c r="BR159" s="32"/>
      <c r="BS159" s="33"/>
      <c r="BT159" s="32"/>
      <c r="BU159" s="32"/>
      <c r="BV159" s="32"/>
      <c r="BW159" s="32"/>
      <c r="BX159" s="32"/>
      <c r="CK159" s="33"/>
      <c r="CL159" s="33"/>
      <c r="CM159" s="33"/>
      <c r="CN159" s="32"/>
      <c r="CO159" s="32"/>
      <c r="CP159" s="32"/>
    </row>
    <row r="160" spans="1:96" x14ac:dyDescent="0.2">
      <c r="A160" s="19"/>
      <c r="B160" s="19"/>
      <c r="C160" s="19"/>
      <c r="D160" s="19"/>
      <c r="E160" s="19"/>
      <c r="H160" s="19"/>
      <c r="I160" s="19"/>
      <c r="J160" s="19"/>
      <c r="K160" s="19"/>
      <c r="L160" s="19"/>
      <c r="M160" s="19"/>
      <c r="N160" s="19"/>
      <c r="Q160" s="19"/>
      <c r="R160" s="19"/>
      <c r="S160" s="19"/>
      <c r="AM160" s="24"/>
      <c r="AN160" s="24"/>
      <c r="AO160" s="31"/>
      <c r="AQ160" s="24"/>
      <c r="AR160" s="24"/>
      <c r="AS160" s="24"/>
      <c r="AT160" s="31"/>
      <c r="AU160" s="24"/>
      <c r="AV160" s="24"/>
      <c r="AW160" s="31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L160" s="32"/>
      <c r="BM160" s="32"/>
      <c r="BN160" s="32"/>
      <c r="BO160" s="32"/>
      <c r="BP160" s="32"/>
      <c r="BQ160" s="32"/>
      <c r="BR160" s="32"/>
      <c r="BS160" s="33"/>
      <c r="BT160" s="32"/>
      <c r="BU160" s="32"/>
      <c r="BV160" s="32"/>
      <c r="BW160" s="32"/>
      <c r="BX160" s="32"/>
      <c r="CK160" s="33"/>
      <c r="CL160" s="33"/>
      <c r="CM160" s="33"/>
      <c r="CN160" s="32"/>
      <c r="CO160" s="32"/>
      <c r="CP160" s="32"/>
    </row>
    <row r="161" spans="1:94" x14ac:dyDescent="0.2">
      <c r="A161" s="19"/>
      <c r="B161" s="19"/>
      <c r="C161" s="19"/>
      <c r="D161" s="19"/>
      <c r="E161" s="19"/>
      <c r="H161" s="19"/>
      <c r="I161" s="19"/>
      <c r="J161" s="19"/>
      <c r="K161" s="19"/>
      <c r="L161" s="19"/>
      <c r="M161" s="19"/>
      <c r="N161" s="19"/>
      <c r="Q161" s="19"/>
      <c r="R161" s="19"/>
      <c r="S161" s="19"/>
      <c r="AM161" s="24"/>
      <c r="AN161" s="24"/>
      <c r="AO161" s="31"/>
      <c r="AQ161" s="24"/>
      <c r="AR161" s="24"/>
      <c r="AS161" s="24"/>
      <c r="AT161" s="31"/>
      <c r="AU161" s="24"/>
      <c r="AV161" s="24"/>
      <c r="AW161" s="31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L161" s="32"/>
      <c r="BM161" s="32"/>
      <c r="BN161" s="32"/>
      <c r="BO161" s="32"/>
      <c r="BP161" s="32"/>
      <c r="BQ161" s="32"/>
      <c r="BR161" s="32"/>
      <c r="BS161" s="33"/>
      <c r="BT161" s="32"/>
      <c r="BU161" s="32"/>
      <c r="BV161" s="32"/>
      <c r="BW161" s="32"/>
      <c r="BX161" s="32"/>
      <c r="CK161" s="33"/>
      <c r="CL161" s="33"/>
      <c r="CM161" s="33"/>
      <c r="CN161" s="32"/>
      <c r="CO161" s="32"/>
      <c r="CP161" s="32"/>
    </row>
    <row r="162" spans="1:94" x14ac:dyDescent="0.2">
      <c r="A162" s="19"/>
      <c r="B162" s="19"/>
      <c r="C162" s="19"/>
      <c r="D162" s="19"/>
      <c r="E162" s="19"/>
      <c r="H162" s="19"/>
      <c r="I162" s="19"/>
      <c r="J162" s="19"/>
      <c r="K162" s="19"/>
      <c r="L162" s="19"/>
      <c r="M162" s="19"/>
      <c r="N162" s="19"/>
      <c r="Q162" s="19"/>
      <c r="R162" s="19"/>
      <c r="S162" s="19"/>
      <c r="AM162" s="24"/>
      <c r="AN162" s="24"/>
      <c r="AO162" s="31"/>
      <c r="AQ162" s="24"/>
      <c r="AR162" s="24"/>
      <c r="AS162" s="24"/>
      <c r="AT162" s="31"/>
      <c r="AU162" s="24"/>
      <c r="AV162" s="24"/>
      <c r="AW162" s="31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L162" s="32"/>
      <c r="BM162" s="32"/>
      <c r="BN162" s="32"/>
      <c r="BO162" s="32"/>
      <c r="BP162" s="32"/>
      <c r="BQ162" s="32"/>
      <c r="BR162" s="32"/>
      <c r="BS162" s="33"/>
      <c r="BT162" s="32"/>
      <c r="BU162" s="32"/>
      <c r="BV162" s="32"/>
      <c r="BW162" s="32"/>
      <c r="BX162" s="32"/>
      <c r="CK162" s="33"/>
      <c r="CL162" s="33"/>
      <c r="CM162" s="33"/>
      <c r="CN162" s="32"/>
      <c r="CO162" s="32"/>
      <c r="CP162" s="32"/>
    </row>
    <row r="163" spans="1:94" x14ac:dyDescent="0.2">
      <c r="A163" s="19"/>
      <c r="B163" s="19"/>
      <c r="C163" s="19"/>
      <c r="D163" s="19"/>
      <c r="E163" s="19"/>
      <c r="H163" s="19"/>
      <c r="I163" s="19"/>
      <c r="J163" s="19"/>
      <c r="K163" s="19"/>
      <c r="L163" s="19"/>
      <c r="M163" s="19"/>
      <c r="N163" s="19"/>
      <c r="Q163" s="19"/>
      <c r="R163" s="19"/>
      <c r="S163" s="19"/>
      <c r="AM163" s="24"/>
      <c r="AN163" s="24"/>
      <c r="AO163" s="31"/>
      <c r="AQ163" s="24"/>
      <c r="AR163" s="24"/>
      <c r="AS163" s="24"/>
      <c r="AT163" s="31"/>
      <c r="AU163" s="24"/>
      <c r="AV163" s="24"/>
      <c r="AW163" s="31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L163" s="32"/>
      <c r="BM163" s="32"/>
      <c r="BN163" s="32"/>
      <c r="BO163" s="32"/>
      <c r="BP163" s="32"/>
      <c r="BQ163" s="32"/>
      <c r="BR163" s="32"/>
      <c r="BS163" s="33"/>
      <c r="BT163" s="32"/>
      <c r="BU163" s="32"/>
      <c r="BV163" s="32"/>
      <c r="BW163" s="32"/>
      <c r="BX163" s="32"/>
      <c r="CK163" s="33"/>
      <c r="CL163" s="33"/>
      <c r="CM163" s="33"/>
      <c r="CN163" s="32"/>
      <c r="CO163" s="32"/>
      <c r="CP163" s="32"/>
    </row>
    <row r="164" spans="1:94" x14ac:dyDescent="0.2">
      <c r="A164" s="19"/>
      <c r="B164" s="19"/>
      <c r="C164" s="19"/>
      <c r="D164" s="19"/>
      <c r="E164" s="19"/>
      <c r="H164" s="19"/>
      <c r="I164" s="19"/>
      <c r="J164" s="19"/>
      <c r="K164" s="19"/>
      <c r="L164" s="19"/>
      <c r="M164" s="19"/>
      <c r="N164" s="19"/>
      <c r="Q164" s="19"/>
      <c r="R164" s="19"/>
      <c r="S164" s="19"/>
      <c r="AM164" s="24"/>
      <c r="AN164" s="24"/>
      <c r="AO164" s="31"/>
      <c r="AQ164" s="24"/>
      <c r="AR164" s="24"/>
      <c r="AS164" s="24"/>
      <c r="AT164" s="31"/>
      <c r="AU164" s="24"/>
      <c r="AV164" s="24"/>
      <c r="AW164" s="31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L164" s="32"/>
      <c r="BM164" s="32"/>
      <c r="BN164" s="32"/>
      <c r="BO164" s="32"/>
      <c r="BP164" s="32"/>
      <c r="BQ164" s="32"/>
      <c r="BR164" s="32"/>
      <c r="BS164" s="33"/>
      <c r="BT164" s="32"/>
      <c r="BU164" s="32"/>
      <c r="BV164" s="32"/>
      <c r="BW164" s="32"/>
      <c r="BX164" s="32"/>
      <c r="CK164" s="33"/>
      <c r="CL164" s="33"/>
      <c r="CM164" s="33"/>
      <c r="CN164" s="32"/>
      <c r="CO164" s="32"/>
      <c r="CP164" s="32"/>
    </row>
    <row r="165" spans="1:94" x14ac:dyDescent="0.2">
      <c r="A165" s="19"/>
      <c r="B165" s="19"/>
      <c r="C165" s="19"/>
      <c r="D165" s="19"/>
      <c r="E165" s="19"/>
      <c r="H165" s="19"/>
      <c r="I165" s="19"/>
      <c r="J165" s="19"/>
      <c r="K165" s="19"/>
      <c r="L165" s="19"/>
      <c r="M165" s="19"/>
      <c r="N165" s="19"/>
      <c r="Q165" s="19"/>
      <c r="R165" s="19"/>
      <c r="S165" s="19"/>
      <c r="AM165" s="24"/>
      <c r="AN165" s="24"/>
      <c r="AO165" s="31"/>
      <c r="AQ165" s="24"/>
      <c r="AR165" s="24"/>
      <c r="AS165" s="24"/>
      <c r="AT165" s="31"/>
      <c r="AU165" s="24"/>
      <c r="AV165" s="24"/>
      <c r="AW165" s="31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L165" s="32"/>
      <c r="BM165" s="32"/>
      <c r="BN165" s="32"/>
      <c r="BO165" s="32"/>
      <c r="BP165" s="32"/>
      <c r="BQ165" s="32"/>
      <c r="BR165" s="32"/>
      <c r="BS165" s="33"/>
      <c r="BT165" s="32"/>
      <c r="BU165" s="32"/>
      <c r="BV165" s="32"/>
      <c r="BW165" s="32"/>
      <c r="BX165" s="32"/>
      <c r="CK165" s="33"/>
      <c r="CL165" s="33"/>
      <c r="CM165" s="33"/>
      <c r="CN165" s="32"/>
      <c r="CO165" s="32"/>
      <c r="CP165" s="32"/>
    </row>
    <row r="166" spans="1:94" x14ac:dyDescent="0.2">
      <c r="A166" s="19"/>
      <c r="B166" s="19"/>
      <c r="C166" s="19"/>
      <c r="D166" s="19"/>
      <c r="E166" s="19"/>
      <c r="H166" s="19"/>
      <c r="I166" s="19"/>
      <c r="J166" s="19"/>
      <c r="K166" s="19"/>
      <c r="L166" s="19"/>
      <c r="M166" s="19"/>
      <c r="N166" s="19"/>
      <c r="Q166" s="19"/>
      <c r="R166" s="19"/>
      <c r="S166" s="19"/>
      <c r="AM166" s="24"/>
      <c r="AN166" s="24"/>
      <c r="AO166" s="31"/>
      <c r="AQ166" s="24"/>
      <c r="AR166" s="24"/>
      <c r="AS166" s="24"/>
      <c r="AT166" s="31"/>
      <c r="AU166" s="24"/>
      <c r="AV166" s="24"/>
      <c r="AW166" s="31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L166" s="32"/>
      <c r="BM166" s="32"/>
      <c r="BN166" s="32"/>
      <c r="BO166" s="32"/>
      <c r="BP166" s="32"/>
      <c r="BQ166" s="32"/>
      <c r="BR166" s="32"/>
      <c r="BS166" s="33"/>
      <c r="BT166" s="32"/>
      <c r="BU166" s="32"/>
      <c r="BV166" s="32"/>
      <c r="BW166" s="32"/>
      <c r="BX166" s="32"/>
      <c r="CK166" s="33"/>
      <c r="CL166" s="33"/>
      <c r="CM166" s="33"/>
      <c r="CN166" s="32"/>
      <c r="CO166" s="32"/>
      <c r="CP166" s="32"/>
    </row>
    <row r="167" spans="1:94" x14ac:dyDescent="0.2">
      <c r="A167" s="19"/>
      <c r="B167" s="19"/>
      <c r="C167" s="19"/>
      <c r="D167" s="19"/>
      <c r="E167" s="19"/>
      <c r="H167" s="19"/>
      <c r="I167" s="19"/>
      <c r="J167" s="19"/>
      <c r="K167" s="19"/>
      <c r="L167" s="19"/>
      <c r="M167" s="19"/>
      <c r="N167" s="19"/>
      <c r="Q167" s="19"/>
      <c r="R167" s="19"/>
      <c r="S167" s="19"/>
      <c r="AM167" s="24"/>
      <c r="AN167" s="24"/>
      <c r="AO167" s="31"/>
      <c r="AQ167" s="24"/>
      <c r="AR167" s="24"/>
      <c r="AS167" s="24"/>
      <c r="AT167" s="31"/>
      <c r="AU167" s="24"/>
      <c r="AV167" s="24"/>
      <c r="AW167" s="31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L167" s="32"/>
      <c r="BM167" s="32"/>
      <c r="BN167" s="32"/>
      <c r="BO167" s="32"/>
      <c r="BP167" s="32"/>
      <c r="BQ167" s="32"/>
      <c r="BR167" s="32"/>
      <c r="BS167" s="33"/>
      <c r="BT167" s="32"/>
      <c r="BU167" s="32"/>
      <c r="BV167" s="32"/>
      <c r="BW167" s="32"/>
      <c r="BX167" s="32"/>
      <c r="CK167" s="33"/>
      <c r="CL167" s="33"/>
      <c r="CM167" s="33"/>
      <c r="CN167" s="32"/>
      <c r="CO167" s="32"/>
      <c r="CP167" s="32"/>
    </row>
    <row r="168" spans="1:94" x14ac:dyDescent="0.2">
      <c r="A168" s="19"/>
      <c r="B168" s="19"/>
      <c r="C168" s="19"/>
      <c r="D168" s="19"/>
      <c r="E168" s="19"/>
      <c r="H168" s="19"/>
      <c r="I168" s="19"/>
      <c r="J168" s="19"/>
      <c r="K168" s="19"/>
      <c r="L168" s="19"/>
      <c r="M168" s="19"/>
      <c r="N168" s="19"/>
      <c r="Q168" s="19"/>
      <c r="R168" s="19"/>
      <c r="S168" s="19"/>
      <c r="AM168" s="24"/>
      <c r="AN168" s="24"/>
      <c r="AO168" s="31"/>
      <c r="AQ168" s="24"/>
      <c r="AR168" s="24"/>
      <c r="AS168" s="24"/>
      <c r="AT168" s="31"/>
      <c r="AU168" s="24"/>
      <c r="AV168" s="24"/>
      <c r="AW168" s="31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L168" s="32"/>
      <c r="BM168" s="32"/>
      <c r="BN168" s="32"/>
      <c r="BO168" s="32"/>
      <c r="BP168" s="32"/>
      <c r="BQ168" s="32"/>
      <c r="BR168" s="32"/>
      <c r="BS168" s="33"/>
      <c r="BT168" s="32"/>
      <c r="BU168" s="32"/>
      <c r="BV168" s="32"/>
      <c r="BW168" s="32"/>
      <c r="BX168" s="32"/>
      <c r="CK168" s="33"/>
      <c r="CL168" s="33"/>
      <c r="CM168" s="33"/>
      <c r="CN168" s="32"/>
      <c r="CO168" s="32"/>
      <c r="CP168" s="32"/>
    </row>
    <row r="169" spans="1:94" x14ac:dyDescent="0.2">
      <c r="A169" s="19"/>
      <c r="B169" s="19"/>
      <c r="C169" s="19"/>
      <c r="D169" s="19"/>
      <c r="E169" s="19"/>
      <c r="H169" s="19"/>
      <c r="I169" s="19"/>
      <c r="J169" s="19"/>
      <c r="K169" s="19"/>
      <c r="L169" s="19"/>
      <c r="M169" s="19"/>
      <c r="N169" s="19"/>
      <c r="Q169" s="19"/>
      <c r="R169" s="19"/>
      <c r="S169" s="19"/>
      <c r="AM169" s="24"/>
      <c r="AN169" s="24"/>
      <c r="AO169" s="31"/>
      <c r="AQ169" s="24"/>
      <c r="AR169" s="24"/>
      <c r="AS169" s="24"/>
      <c r="AT169" s="31"/>
      <c r="AU169" s="24"/>
      <c r="AV169" s="24"/>
      <c r="AW169" s="31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L169" s="32"/>
      <c r="BM169" s="32"/>
      <c r="BN169" s="32"/>
      <c r="BO169" s="32"/>
      <c r="BP169" s="32"/>
      <c r="BQ169" s="32"/>
      <c r="BR169" s="32"/>
      <c r="BS169" s="33"/>
      <c r="BT169" s="32"/>
      <c r="BU169" s="32"/>
      <c r="BV169" s="32"/>
      <c r="BW169" s="32"/>
      <c r="BX169" s="32"/>
      <c r="CK169" s="33"/>
      <c r="CL169" s="33"/>
      <c r="CM169" s="33"/>
      <c r="CN169" s="32"/>
      <c r="CO169" s="32"/>
      <c r="CP169" s="32"/>
    </row>
    <row r="170" spans="1:94" x14ac:dyDescent="0.2">
      <c r="A170" s="19"/>
      <c r="B170" s="19"/>
      <c r="C170" s="19"/>
      <c r="D170" s="19"/>
      <c r="E170" s="19"/>
      <c r="H170" s="19"/>
      <c r="I170" s="19"/>
      <c r="J170" s="19"/>
      <c r="K170" s="19"/>
      <c r="L170" s="19"/>
      <c r="M170" s="19"/>
      <c r="N170" s="19"/>
      <c r="Q170" s="19"/>
      <c r="R170" s="19"/>
      <c r="S170" s="19"/>
      <c r="AM170" s="24"/>
      <c r="AN170" s="24"/>
      <c r="AO170" s="31"/>
      <c r="AQ170" s="24"/>
      <c r="AR170" s="24"/>
      <c r="AS170" s="24"/>
      <c r="AT170" s="31"/>
      <c r="AU170" s="24"/>
      <c r="AV170" s="24"/>
      <c r="AW170" s="31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L170" s="32"/>
      <c r="BM170" s="32"/>
      <c r="BN170" s="32"/>
      <c r="BO170" s="32"/>
      <c r="BP170" s="32"/>
      <c r="BQ170" s="32"/>
      <c r="BR170" s="32"/>
      <c r="BS170" s="33"/>
      <c r="BT170" s="32"/>
      <c r="BU170" s="32"/>
      <c r="BV170" s="32"/>
      <c r="BW170" s="32"/>
      <c r="BX170" s="32"/>
      <c r="CK170" s="33"/>
      <c r="CL170" s="33"/>
      <c r="CM170" s="33"/>
      <c r="CN170" s="32"/>
      <c r="CO170" s="32"/>
      <c r="CP170" s="32"/>
    </row>
    <row r="171" spans="1:94" x14ac:dyDescent="0.2">
      <c r="A171" s="19"/>
      <c r="B171" s="19"/>
      <c r="C171" s="19"/>
      <c r="D171" s="19"/>
      <c r="E171" s="19"/>
      <c r="H171" s="19"/>
      <c r="I171" s="19"/>
      <c r="J171" s="19"/>
      <c r="K171" s="19"/>
      <c r="L171" s="19"/>
      <c r="M171" s="19"/>
      <c r="N171" s="19"/>
      <c r="Q171" s="19"/>
      <c r="R171" s="19"/>
      <c r="S171" s="19"/>
      <c r="AM171" s="24"/>
      <c r="AN171" s="24"/>
      <c r="AO171" s="31"/>
      <c r="AQ171" s="24"/>
      <c r="AR171" s="24"/>
      <c r="AS171" s="24"/>
      <c r="AT171" s="31"/>
      <c r="AU171" s="24"/>
      <c r="AV171" s="24"/>
      <c r="AW171" s="31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L171" s="32"/>
      <c r="BM171" s="32"/>
      <c r="BN171" s="32"/>
      <c r="BO171" s="32"/>
      <c r="BP171" s="32"/>
      <c r="BQ171" s="32"/>
      <c r="BR171" s="32"/>
      <c r="BS171" s="33"/>
      <c r="BT171" s="32"/>
      <c r="BU171" s="32"/>
      <c r="BV171" s="32"/>
      <c r="BW171" s="32"/>
      <c r="BX171" s="32"/>
      <c r="CK171" s="33"/>
      <c r="CL171" s="33"/>
      <c r="CM171" s="33"/>
      <c r="CN171" s="32"/>
      <c r="CO171" s="32"/>
      <c r="CP171" s="32"/>
    </row>
    <row r="172" spans="1:94" x14ac:dyDescent="0.2">
      <c r="A172" s="19"/>
      <c r="B172" s="19"/>
      <c r="C172" s="19"/>
      <c r="D172" s="19"/>
      <c r="E172" s="19"/>
      <c r="H172" s="19"/>
      <c r="I172" s="19"/>
      <c r="J172" s="19"/>
      <c r="K172" s="19"/>
      <c r="L172" s="19"/>
      <c r="M172" s="19"/>
      <c r="N172" s="19"/>
      <c r="Q172" s="19"/>
      <c r="R172" s="19"/>
      <c r="S172" s="19"/>
      <c r="AM172" s="24"/>
      <c r="AN172" s="24"/>
      <c r="AO172" s="31"/>
      <c r="AQ172" s="24"/>
      <c r="AR172" s="24"/>
      <c r="AS172" s="24"/>
      <c r="AT172" s="31"/>
      <c r="AU172" s="24"/>
      <c r="AV172" s="24"/>
      <c r="AW172" s="31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L172" s="32"/>
      <c r="BM172" s="32"/>
      <c r="BN172" s="32"/>
      <c r="BO172" s="32"/>
      <c r="BP172" s="32"/>
      <c r="BQ172" s="32"/>
      <c r="BR172" s="32"/>
      <c r="BS172" s="33"/>
      <c r="BT172" s="32"/>
      <c r="BU172" s="32"/>
      <c r="BV172" s="32"/>
      <c r="BW172" s="32"/>
      <c r="BX172" s="32"/>
      <c r="CK172" s="33"/>
      <c r="CL172" s="33"/>
      <c r="CM172" s="33"/>
      <c r="CN172" s="32"/>
      <c r="CO172" s="32"/>
      <c r="CP172" s="32"/>
    </row>
    <row r="173" spans="1:94" x14ac:dyDescent="0.2">
      <c r="A173" s="19"/>
      <c r="B173" s="19"/>
      <c r="C173" s="19"/>
      <c r="D173" s="19"/>
      <c r="E173" s="19"/>
      <c r="H173" s="19"/>
      <c r="I173" s="19"/>
      <c r="J173" s="19"/>
      <c r="K173" s="19"/>
      <c r="L173" s="19"/>
      <c r="M173" s="19"/>
      <c r="N173" s="19"/>
      <c r="Q173" s="19"/>
      <c r="R173" s="19"/>
      <c r="S173" s="19"/>
      <c r="AM173" s="24"/>
      <c r="AN173" s="24"/>
      <c r="AO173" s="31"/>
      <c r="AQ173" s="24"/>
      <c r="AR173" s="24"/>
      <c r="AS173" s="24"/>
      <c r="AT173" s="31"/>
      <c r="AU173" s="24"/>
      <c r="AV173" s="24"/>
      <c r="AW173" s="31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L173" s="32"/>
      <c r="BM173" s="32"/>
      <c r="BN173" s="32"/>
      <c r="BO173" s="32"/>
      <c r="BP173" s="32"/>
      <c r="BQ173" s="32"/>
      <c r="BR173" s="32"/>
      <c r="BS173" s="33"/>
      <c r="BT173" s="32"/>
      <c r="BU173" s="32"/>
      <c r="BV173" s="32"/>
      <c r="BW173" s="32"/>
      <c r="BX173" s="32"/>
      <c r="CK173" s="33"/>
      <c r="CL173" s="33"/>
      <c r="CM173" s="33"/>
      <c r="CN173" s="32"/>
      <c r="CO173" s="32"/>
      <c r="CP173" s="32"/>
    </row>
    <row r="174" spans="1:94" x14ac:dyDescent="0.2">
      <c r="A174" s="19"/>
      <c r="B174" s="19"/>
      <c r="C174" s="19"/>
      <c r="D174" s="19"/>
      <c r="E174" s="19"/>
      <c r="H174" s="19"/>
      <c r="I174" s="19"/>
      <c r="J174" s="19"/>
      <c r="K174" s="19"/>
      <c r="L174" s="19"/>
      <c r="M174" s="19"/>
      <c r="N174" s="19"/>
      <c r="Q174" s="19"/>
      <c r="R174" s="19"/>
      <c r="S174" s="19"/>
      <c r="AM174" s="24"/>
      <c r="AN174" s="24"/>
      <c r="AO174" s="31"/>
      <c r="AQ174" s="24"/>
      <c r="AR174" s="24"/>
      <c r="AS174" s="24"/>
      <c r="AT174" s="31"/>
      <c r="AU174" s="24"/>
      <c r="AV174" s="24"/>
      <c r="AW174" s="31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L174" s="32"/>
      <c r="BM174" s="32"/>
      <c r="BN174" s="32"/>
      <c r="BO174" s="32"/>
      <c r="BP174" s="32"/>
      <c r="BQ174" s="32"/>
      <c r="BR174" s="32"/>
      <c r="BS174" s="33"/>
      <c r="BT174" s="32"/>
      <c r="BU174" s="32"/>
      <c r="BV174" s="32"/>
      <c r="BW174" s="32"/>
      <c r="BX174" s="32"/>
      <c r="CK174" s="33"/>
      <c r="CL174" s="33"/>
      <c r="CM174" s="33"/>
      <c r="CN174" s="32"/>
      <c r="CO174" s="32"/>
      <c r="CP174" s="32"/>
    </row>
    <row r="175" spans="1:94" x14ac:dyDescent="0.2">
      <c r="A175" s="19"/>
      <c r="B175" s="19"/>
      <c r="C175" s="19"/>
      <c r="D175" s="19"/>
      <c r="E175" s="19"/>
      <c r="H175" s="19"/>
      <c r="I175" s="19"/>
      <c r="J175" s="19"/>
      <c r="K175" s="19"/>
      <c r="L175" s="19"/>
      <c r="M175" s="19"/>
      <c r="N175" s="19"/>
      <c r="Q175" s="19"/>
      <c r="R175" s="19"/>
      <c r="S175" s="19"/>
      <c r="AM175" s="24"/>
      <c r="AN175" s="24"/>
      <c r="AO175" s="31"/>
      <c r="AQ175" s="24"/>
      <c r="AR175" s="24"/>
      <c r="AS175" s="24"/>
      <c r="AT175" s="31"/>
      <c r="AU175" s="24"/>
      <c r="AV175" s="24"/>
      <c r="AW175" s="31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L175" s="32"/>
      <c r="BM175" s="32"/>
      <c r="BN175" s="32"/>
      <c r="BO175" s="32"/>
      <c r="BP175" s="32"/>
      <c r="BQ175" s="32"/>
      <c r="BR175" s="32"/>
      <c r="BS175" s="33"/>
      <c r="BT175" s="32"/>
      <c r="BU175" s="32"/>
      <c r="BV175" s="32"/>
      <c r="BW175" s="32"/>
      <c r="BX175" s="32"/>
      <c r="CK175" s="33"/>
      <c r="CL175" s="33"/>
      <c r="CM175" s="33"/>
      <c r="CN175" s="32"/>
      <c r="CO175" s="32"/>
      <c r="CP175" s="32"/>
    </row>
    <row r="176" spans="1:94" x14ac:dyDescent="0.2">
      <c r="A176" s="19"/>
      <c r="B176" s="19"/>
      <c r="C176" s="19"/>
      <c r="D176" s="19"/>
      <c r="E176" s="19"/>
      <c r="H176" s="19"/>
      <c r="I176" s="19"/>
      <c r="J176" s="19"/>
      <c r="K176" s="19"/>
      <c r="L176" s="19"/>
      <c r="M176" s="19"/>
      <c r="N176" s="19"/>
      <c r="Q176" s="19"/>
      <c r="R176" s="19"/>
      <c r="S176" s="19"/>
      <c r="AM176" s="24"/>
      <c r="AN176" s="24"/>
      <c r="AO176" s="31"/>
      <c r="AQ176" s="24"/>
      <c r="AR176" s="24"/>
      <c r="AS176" s="24"/>
      <c r="AT176" s="31"/>
      <c r="AU176" s="24"/>
      <c r="AV176" s="24"/>
      <c r="AW176" s="31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L176" s="32"/>
      <c r="BM176" s="32"/>
      <c r="BN176" s="32"/>
      <c r="BO176" s="32"/>
      <c r="BP176" s="32"/>
      <c r="BQ176" s="32"/>
      <c r="BR176" s="32"/>
      <c r="BS176" s="33"/>
      <c r="BT176" s="32"/>
      <c r="BU176" s="32"/>
      <c r="BV176" s="32"/>
      <c r="BW176" s="32"/>
      <c r="BX176" s="32"/>
      <c r="CK176" s="33"/>
      <c r="CL176" s="33"/>
      <c r="CM176" s="33"/>
      <c r="CN176" s="32"/>
      <c r="CO176" s="32"/>
      <c r="CP176" s="32"/>
    </row>
    <row r="177" spans="1:94" x14ac:dyDescent="0.2">
      <c r="A177" s="19"/>
      <c r="B177" s="19"/>
      <c r="C177" s="19"/>
      <c r="D177" s="19"/>
      <c r="E177" s="19"/>
      <c r="H177" s="19"/>
      <c r="I177" s="19"/>
      <c r="J177" s="19"/>
      <c r="K177" s="19"/>
      <c r="L177" s="19"/>
      <c r="M177" s="19"/>
      <c r="N177" s="19"/>
      <c r="Q177" s="19"/>
      <c r="R177" s="19"/>
      <c r="S177" s="19"/>
      <c r="AM177" s="24"/>
      <c r="AN177" s="24"/>
      <c r="AO177" s="31"/>
      <c r="AQ177" s="24"/>
      <c r="AR177" s="24"/>
      <c r="AS177" s="24"/>
      <c r="AT177" s="31"/>
      <c r="AU177" s="24"/>
      <c r="AV177" s="24"/>
      <c r="AW177" s="31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L177" s="32"/>
      <c r="BM177" s="32"/>
      <c r="BN177" s="32"/>
      <c r="BO177" s="32"/>
      <c r="BP177" s="32"/>
      <c r="BQ177" s="32"/>
      <c r="BR177" s="32"/>
      <c r="BS177" s="33"/>
      <c r="BT177" s="32"/>
      <c r="BU177" s="32"/>
      <c r="BV177" s="32"/>
      <c r="BW177" s="32"/>
      <c r="BX177" s="32"/>
      <c r="CK177" s="33"/>
      <c r="CL177" s="33"/>
      <c r="CM177" s="33"/>
      <c r="CN177" s="32"/>
      <c r="CO177" s="32"/>
      <c r="CP177" s="32"/>
    </row>
    <row r="178" spans="1:94" x14ac:dyDescent="0.2">
      <c r="A178" s="19"/>
      <c r="B178" s="19"/>
      <c r="C178" s="19"/>
      <c r="D178" s="19"/>
      <c r="E178" s="19"/>
      <c r="H178" s="19"/>
      <c r="I178" s="19"/>
      <c r="J178" s="19"/>
      <c r="K178" s="19"/>
      <c r="L178" s="19"/>
      <c r="M178" s="19"/>
      <c r="N178" s="19"/>
      <c r="Q178" s="19"/>
      <c r="R178" s="19"/>
      <c r="S178" s="19"/>
      <c r="AM178" s="24"/>
      <c r="AN178" s="24"/>
      <c r="AO178" s="31"/>
      <c r="AQ178" s="24"/>
      <c r="AR178" s="24"/>
      <c r="AS178" s="24"/>
      <c r="AT178" s="31"/>
      <c r="AU178" s="24"/>
      <c r="AV178" s="24"/>
      <c r="AW178" s="31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L178" s="32"/>
      <c r="BM178" s="32"/>
      <c r="BN178" s="32"/>
      <c r="BO178" s="32"/>
      <c r="BP178" s="32"/>
      <c r="BQ178" s="32"/>
      <c r="BR178" s="32"/>
      <c r="BS178" s="33"/>
      <c r="BT178" s="32"/>
      <c r="BU178" s="32"/>
      <c r="BV178" s="32"/>
      <c r="BW178" s="32"/>
      <c r="BX178" s="32"/>
      <c r="CK178" s="33"/>
      <c r="CL178" s="33"/>
      <c r="CM178" s="33"/>
      <c r="CN178" s="32"/>
      <c r="CO178" s="32"/>
      <c r="CP178" s="32"/>
    </row>
    <row r="179" spans="1:94" x14ac:dyDescent="0.2">
      <c r="A179" s="19"/>
      <c r="B179" s="19"/>
      <c r="C179" s="19"/>
      <c r="D179" s="19"/>
      <c r="E179" s="19"/>
      <c r="H179" s="19"/>
      <c r="I179" s="19"/>
      <c r="J179" s="19"/>
      <c r="K179" s="19"/>
      <c r="L179" s="19"/>
      <c r="M179" s="19"/>
      <c r="N179" s="19"/>
      <c r="Q179" s="19"/>
      <c r="R179" s="19"/>
      <c r="S179" s="19"/>
      <c r="AM179" s="24"/>
      <c r="AN179" s="24"/>
      <c r="AO179" s="31"/>
      <c r="AQ179" s="24"/>
      <c r="AR179" s="24"/>
      <c r="AS179" s="24"/>
      <c r="AT179" s="31"/>
      <c r="AU179" s="24"/>
      <c r="AV179" s="24"/>
      <c r="AW179" s="31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L179" s="32"/>
      <c r="BM179" s="32"/>
      <c r="BN179" s="32"/>
      <c r="BO179" s="32"/>
      <c r="BP179" s="32"/>
      <c r="BQ179" s="32"/>
      <c r="BR179" s="32"/>
      <c r="BS179" s="33"/>
      <c r="BT179" s="32"/>
      <c r="BU179" s="32"/>
      <c r="BV179" s="32"/>
      <c r="BW179" s="32"/>
      <c r="BX179" s="32"/>
      <c r="CK179" s="33"/>
      <c r="CL179" s="33"/>
      <c r="CM179" s="33"/>
      <c r="CN179" s="32"/>
      <c r="CO179" s="32"/>
      <c r="CP179" s="32"/>
    </row>
    <row r="180" spans="1:94" x14ac:dyDescent="0.2">
      <c r="A180" s="19"/>
      <c r="B180" s="19"/>
      <c r="C180" s="19"/>
      <c r="D180" s="19"/>
      <c r="E180" s="19"/>
      <c r="H180" s="19"/>
      <c r="I180" s="19"/>
      <c r="J180" s="19"/>
      <c r="K180" s="19"/>
      <c r="L180" s="19"/>
      <c r="M180" s="19"/>
      <c r="N180" s="19"/>
      <c r="Q180" s="19"/>
      <c r="R180" s="19"/>
      <c r="S180" s="19"/>
      <c r="AM180" s="24"/>
      <c r="AN180" s="24"/>
      <c r="AO180" s="31"/>
      <c r="AQ180" s="24"/>
      <c r="AR180" s="24"/>
      <c r="AS180" s="24"/>
      <c r="AT180" s="31"/>
      <c r="AU180" s="24"/>
      <c r="AV180" s="24"/>
      <c r="AW180" s="31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L180" s="32"/>
      <c r="BM180" s="32"/>
      <c r="BN180" s="32"/>
      <c r="BO180" s="32"/>
      <c r="BP180" s="32"/>
      <c r="BQ180" s="32"/>
      <c r="BR180" s="32"/>
      <c r="BS180" s="33"/>
      <c r="BT180" s="32"/>
      <c r="BU180" s="32"/>
      <c r="BV180" s="32"/>
      <c r="BW180" s="32"/>
      <c r="BX180" s="32"/>
      <c r="CK180" s="33"/>
      <c r="CL180" s="33"/>
      <c r="CM180" s="33"/>
      <c r="CN180" s="32"/>
      <c r="CO180" s="32"/>
      <c r="CP180" s="32"/>
    </row>
    <row r="181" spans="1:94" x14ac:dyDescent="0.2">
      <c r="A181" s="19"/>
      <c r="B181" s="19"/>
      <c r="C181" s="19"/>
      <c r="D181" s="19"/>
      <c r="E181" s="19"/>
      <c r="H181" s="19"/>
      <c r="I181" s="19"/>
      <c r="J181" s="19"/>
      <c r="K181" s="19"/>
      <c r="L181" s="19"/>
      <c r="M181" s="19"/>
      <c r="N181" s="19"/>
      <c r="Q181" s="19"/>
      <c r="R181" s="19"/>
      <c r="S181" s="19"/>
      <c r="AM181" s="24"/>
      <c r="AN181" s="24"/>
      <c r="AO181" s="31"/>
      <c r="AQ181" s="24"/>
      <c r="AR181" s="24"/>
      <c r="AS181" s="24"/>
      <c r="AT181" s="31"/>
      <c r="AU181" s="24"/>
      <c r="AV181" s="24"/>
      <c r="AW181" s="31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L181" s="32"/>
      <c r="BM181" s="32"/>
      <c r="BN181" s="32"/>
      <c r="BO181" s="32"/>
      <c r="BP181" s="32"/>
      <c r="BQ181" s="32"/>
      <c r="BR181" s="32"/>
      <c r="BS181" s="33"/>
      <c r="BT181" s="32"/>
      <c r="BU181" s="32"/>
      <c r="BV181" s="32"/>
      <c r="BW181" s="32"/>
      <c r="BX181" s="32"/>
      <c r="CK181" s="33"/>
      <c r="CL181" s="33"/>
      <c r="CM181" s="33"/>
      <c r="CN181" s="32"/>
      <c r="CO181" s="32"/>
      <c r="CP181" s="32"/>
    </row>
    <row r="182" spans="1:94" x14ac:dyDescent="0.2">
      <c r="A182" s="19"/>
      <c r="B182" s="19"/>
      <c r="C182" s="19"/>
      <c r="D182" s="19"/>
      <c r="E182" s="19"/>
      <c r="H182" s="19"/>
      <c r="I182" s="19"/>
      <c r="J182" s="19"/>
      <c r="K182" s="19"/>
      <c r="L182" s="19"/>
      <c r="M182" s="19"/>
      <c r="N182" s="19"/>
      <c r="Q182" s="19"/>
      <c r="R182" s="19"/>
      <c r="S182" s="19"/>
      <c r="AM182" s="24"/>
      <c r="AN182" s="24"/>
      <c r="AO182" s="31"/>
      <c r="AQ182" s="24"/>
      <c r="AR182" s="24"/>
      <c r="AS182" s="24"/>
      <c r="AT182" s="31"/>
      <c r="AU182" s="24"/>
      <c r="AV182" s="24"/>
      <c r="AW182" s="31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L182" s="32"/>
      <c r="BM182" s="32"/>
      <c r="BN182" s="32"/>
      <c r="BO182" s="32"/>
      <c r="BP182" s="32"/>
      <c r="BQ182" s="32"/>
      <c r="BR182" s="32"/>
      <c r="BS182" s="33"/>
      <c r="BT182" s="32"/>
      <c r="BU182" s="32"/>
      <c r="BV182" s="32"/>
      <c r="BW182" s="32"/>
      <c r="BX182" s="32"/>
      <c r="CK182" s="33"/>
      <c r="CL182" s="33"/>
      <c r="CM182" s="33"/>
      <c r="CN182" s="32"/>
      <c r="CO182" s="32"/>
      <c r="CP182" s="32"/>
    </row>
    <row r="183" spans="1:94" x14ac:dyDescent="0.2">
      <c r="A183" s="19"/>
      <c r="B183" s="19"/>
      <c r="C183" s="19"/>
      <c r="D183" s="19"/>
      <c r="E183" s="19"/>
      <c r="H183" s="19"/>
      <c r="I183" s="19"/>
      <c r="J183" s="19"/>
      <c r="K183" s="19"/>
      <c r="L183" s="19"/>
      <c r="M183" s="19"/>
      <c r="N183" s="19"/>
      <c r="Q183" s="19"/>
      <c r="R183" s="19"/>
      <c r="S183" s="19"/>
      <c r="AM183" s="24"/>
      <c r="AN183" s="24"/>
      <c r="AO183" s="31"/>
      <c r="AQ183" s="24"/>
      <c r="AR183" s="24"/>
      <c r="AS183" s="24"/>
      <c r="AT183" s="31"/>
      <c r="AU183" s="24"/>
      <c r="AV183" s="24"/>
      <c r="AW183" s="31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L183" s="32"/>
      <c r="BM183" s="32"/>
      <c r="BN183" s="32"/>
      <c r="BO183" s="32"/>
      <c r="BP183" s="32"/>
      <c r="BQ183" s="32"/>
      <c r="BR183" s="32"/>
      <c r="BS183" s="33"/>
      <c r="BT183" s="32"/>
      <c r="BU183" s="32"/>
      <c r="BV183" s="32"/>
      <c r="BW183" s="32"/>
      <c r="BX183" s="32"/>
      <c r="CK183" s="33"/>
      <c r="CL183" s="33"/>
      <c r="CM183" s="33"/>
      <c r="CN183" s="32"/>
      <c r="CO183" s="32"/>
      <c r="CP183" s="32"/>
    </row>
    <row r="184" spans="1:94" x14ac:dyDescent="0.2">
      <c r="A184" s="19"/>
      <c r="B184" s="19"/>
      <c r="C184" s="19"/>
      <c r="D184" s="19"/>
      <c r="E184" s="19"/>
      <c r="H184" s="19"/>
      <c r="I184" s="19"/>
      <c r="J184" s="19"/>
      <c r="K184" s="19"/>
      <c r="L184" s="19"/>
      <c r="M184" s="19"/>
      <c r="N184" s="19"/>
      <c r="Q184" s="19"/>
      <c r="R184" s="19"/>
      <c r="S184" s="19"/>
      <c r="AM184" s="24"/>
      <c r="AN184" s="24"/>
      <c r="AO184" s="31"/>
      <c r="AQ184" s="24"/>
      <c r="AR184" s="24"/>
      <c r="AS184" s="24"/>
      <c r="AT184" s="31"/>
      <c r="AU184" s="24"/>
      <c r="AV184" s="24"/>
      <c r="AW184" s="31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L184" s="32"/>
      <c r="BM184" s="32"/>
      <c r="BN184" s="32"/>
      <c r="BO184" s="32"/>
      <c r="BP184" s="32"/>
      <c r="BQ184" s="32"/>
      <c r="BR184" s="32"/>
      <c r="BS184" s="33"/>
      <c r="BT184" s="32"/>
      <c r="BU184" s="32"/>
      <c r="BV184" s="32"/>
      <c r="BW184" s="32"/>
      <c r="BX184" s="32"/>
      <c r="CK184" s="33"/>
      <c r="CL184" s="33"/>
      <c r="CM184" s="33"/>
      <c r="CN184" s="32"/>
      <c r="CO184" s="32"/>
      <c r="CP184" s="32"/>
    </row>
    <row r="185" spans="1:94" x14ac:dyDescent="0.2">
      <c r="A185" s="19"/>
      <c r="B185" s="19"/>
      <c r="C185" s="19"/>
      <c r="D185" s="19"/>
      <c r="E185" s="19"/>
      <c r="H185" s="19"/>
      <c r="I185" s="19"/>
      <c r="J185" s="19"/>
      <c r="K185" s="19"/>
      <c r="L185" s="19"/>
      <c r="M185" s="19"/>
      <c r="N185" s="19"/>
      <c r="Q185" s="19"/>
      <c r="R185" s="19"/>
      <c r="S185" s="19"/>
      <c r="AM185" s="24"/>
      <c r="AN185" s="24"/>
      <c r="AO185" s="31"/>
      <c r="AQ185" s="24"/>
      <c r="AR185" s="24"/>
      <c r="AS185" s="24"/>
      <c r="AT185" s="31"/>
      <c r="AU185" s="24"/>
      <c r="AV185" s="24"/>
      <c r="AW185" s="31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L185" s="32"/>
      <c r="BM185" s="32"/>
      <c r="BN185" s="32"/>
      <c r="BO185" s="32"/>
      <c r="BP185" s="32"/>
      <c r="BQ185" s="32"/>
      <c r="BR185" s="32"/>
      <c r="BS185" s="33"/>
      <c r="BT185" s="32"/>
      <c r="BU185" s="32"/>
      <c r="BV185" s="32"/>
      <c r="BW185" s="32"/>
      <c r="BX185" s="32"/>
      <c r="CK185" s="33"/>
      <c r="CL185" s="33"/>
      <c r="CM185" s="33"/>
      <c r="CN185" s="32"/>
      <c r="CO185" s="32"/>
      <c r="CP185" s="32"/>
    </row>
    <row r="186" spans="1:94" x14ac:dyDescent="0.2">
      <c r="A186" s="19"/>
      <c r="B186" s="19"/>
      <c r="C186" s="19"/>
      <c r="D186" s="19"/>
      <c r="E186" s="19"/>
      <c r="H186" s="19"/>
      <c r="I186" s="19"/>
      <c r="J186" s="19"/>
      <c r="K186" s="19"/>
      <c r="L186" s="19"/>
      <c r="M186" s="19"/>
      <c r="N186" s="19"/>
      <c r="Q186" s="19"/>
      <c r="R186" s="19"/>
      <c r="S186" s="19"/>
      <c r="AM186" s="24"/>
      <c r="AN186" s="24"/>
      <c r="AO186" s="31"/>
      <c r="AQ186" s="24"/>
      <c r="AR186" s="24"/>
      <c r="AS186" s="24"/>
      <c r="AT186" s="31"/>
      <c r="AU186" s="24"/>
      <c r="AV186" s="24"/>
      <c r="AW186" s="31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L186" s="32"/>
      <c r="BM186" s="32"/>
      <c r="BN186" s="32"/>
      <c r="BO186" s="32"/>
      <c r="BP186" s="32"/>
      <c r="BQ186" s="32"/>
      <c r="BR186" s="32"/>
      <c r="BS186" s="33"/>
      <c r="BT186" s="32"/>
      <c r="BU186" s="32"/>
      <c r="BV186" s="32"/>
      <c r="BW186" s="32"/>
      <c r="BX186" s="32"/>
      <c r="CK186" s="33"/>
      <c r="CL186" s="33"/>
      <c r="CM186" s="33"/>
      <c r="CN186" s="32"/>
      <c r="CO186" s="32"/>
      <c r="CP186" s="32"/>
    </row>
    <row r="187" spans="1:94" x14ac:dyDescent="0.2">
      <c r="A187" s="19"/>
      <c r="B187" s="19"/>
      <c r="C187" s="19"/>
      <c r="D187" s="19"/>
      <c r="E187" s="19"/>
      <c r="H187" s="19"/>
      <c r="I187" s="19"/>
      <c r="J187" s="19"/>
      <c r="K187" s="19"/>
      <c r="L187" s="19"/>
      <c r="M187" s="19"/>
      <c r="N187" s="19"/>
      <c r="Q187" s="19"/>
      <c r="R187" s="19"/>
      <c r="S187" s="19"/>
      <c r="AM187" s="24"/>
      <c r="AN187" s="24"/>
      <c r="AO187" s="31"/>
      <c r="AQ187" s="24"/>
      <c r="AR187" s="24"/>
      <c r="AS187" s="24"/>
      <c r="AT187" s="31"/>
      <c r="AU187" s="24"/>
      <c r="AV187" s="24"/>
      <c r="AW187" s="31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L187" s="32"/>
      <c r="BM187" s="32"/>
      <c r="BN187" s="32"/>
      <c r="BO187" s="32"/>
      <c r="BP187" s="32"/>
      <c r="BQ187" s="32"/>
      <c r="BR187" s="32"/>
      <c r="BS187" s="33"/>
      <c r="BT187" s="32"/>
      <c r="BU187" s="32"/>
      <c r="BV187" s="32"/>
      <c r="BW187" s="32"/>
      <c r="BX187" s="32"/>
      <c r="CK187" s="33"/>
      <c r="CL187" s="33"/>
      <c r="CM187" s="33"/>
      <c r="CN187" s="32"/>
      <c r="CO187" s="32"/>
      <c r="CP187" s="32"/>
    </row>
    <row r="188" spans="1:94" x14ac:dyDescent="0.2">
      <c r="A188" s="19"/>
      <c r="B188" s="19"/>
      <c r="C188" s="19"/>
      <c r="D188" s="19"/>
      <c r="E188" s="19"/>
      <c r="H188" s="19"/>
      <c r="I188" s="19"/>
      <c r="J188" s="19"/>
      <c r="K188" s="19"/>
      <c r="L188" s="19"/>
      <c r="M188" s="19"/>
      <c r="N188" s="19"/>
      <c r="Q188" s="19"/>
      <c r="R188" s="19"/>
      <c r="S188" s="19"/>
      <c r="AM188" s="24"/>
      <c r="AN188" s="24"/>
      <c r="AO188" s="31"/>
      <c r="AQ188" s="24"/>
      <c r="AR188" s="24"/>
      <c r="AS188" s="24"/>
      <c r="AT188" s="31"/>
      <c r="AU188" s="24"/>
      <c r="AV188" s="24"/>
      <c r="AW188" s="31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L188" s="32"/>
      <c r="BM188" s="32"/>
      <c r="BN188" s="32"/>
      <c r="BO188" s="32"/>
      <c r="BP188" s="32"/>
      <c r="BQ188" s="32"/>
      <c r="BR188" s="32"/>
      <c r="BS188" s="33"/>
      <c r="BT188" s="32"/>
      <c r="BU188" s="32"/>
      <c r="BV188" s="32"/>
      <c r="BW188" s="32"/>
      <c r="BX188" s="32"/>
      <c r="CK188" s="33"/>
      <c r="CL188" s="33"/>
      <c r="CM188" s="33"/>
      <c r="CN188" s="32"/>
      <c r="CO188" s="32"/>
      <c r="CP188" s="32"/>
    </row>
    <row r="189" spans="1:94" x14ac:dyDescent="0.2">
      <c r="A189" s="19"/>
      <c r="B189" s="19"/>
      <c r="C189" s="19"/>
      <c r="D189" s="19"/>
      <c r="E189" s="19"/>
      <c r="H189" s="19"/>
      <c r="I189" s="19"/>
      <c r="J189" s="19"/>
      <c r="K189" s="19"/>
      <c r="L189" s="19"/>
      <c r="M189" s="19"/>
      <c r="N189" s="19"/>
      <c r="Q189" s="19"/>
      <c r="R189" s="19"/>
      <c r="S189" s="19"/>
      <c r="AM189" s="24"/>
      <c r="AN189" s="24"/>
      <c r="AO189" s="31"/>
      <c r="AQ189" s="24"/>
      <c r="AR189" s="24"/>
      <c r="AS189" s="24"/>
      <c r="AT189" s="31"/>
      <c r="AU189" s="24"/>
      <c r="AV189" s="24"/>
      <c r="AW189" s="31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L189" s="32"/>
      <c r="BM189" s="32"/>
      <c r="BN189" s="32"/>
      <c r="BO189" s="32"/>
      <c r="BP189" s="32"/>
      <c r="BQ189" s="32"/>
      <c r="BR189" s="32"/>
      <c r="BS189" s="33"/>
      <c r="BT189" s="32"/>
      <c r="BU189" s="32"/>
      <c r="BV189" s="32"/>
      <c r="BW189" s="32"/>
      <c r="BX189" s="32"/>
      <c r="CK189" s="33"/>
      <c r="CL189" s="33"/>
      <c r="CM189" s="33"/>
      <c r="CN189" s="32"/>
      <c r="CO189" s="32"/>
      <c r="CP189" s="32"/>
    </row>
    <row r="190" spans="1:94" x14ac:dyDescent="0.2">
      <c r="A190" s="19"/>
      <c r="B190" s="19"/>
      <c r="C190" s="19"/>
      <c r="D190" s="19"/>
      <c r="E190" s="19"/>
      <c r="H190" s="19"/>
      <c r="I190" s="19"/>
      <c r="J190" s="19"/>
      <c r="K190" s="19"/>
      <c r="L190" s="19"/>
      <c r="M190" s="19"/>
      <c r="N190" s="19"/>
      <c r="Q190" s="19"/>
      <c r="R190" s="19"/>
      <c r="S190" s="19"/>
      <c r="AM190" s="24"/>
      <c r="AN190" s="24"/>
      <c r="AO190" s="31"/>
      <c r="AQ190" s="24"/>
      <c r="AR190" s="24"/>
      <c r="AS190" s="24"/>
      <c r="AT190" s="31"/>
      <c r="AU190" s="24"/>
      <c r="AV190" s="24"/>
      <c r="AW190" s="31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L190" s="32"/>
      <c r="BM190" s="32"/>
      <c r="BN190" s="32"/>
      <c r="BO190" s="32"/>
      <c r="BP190" s="32"/>
      <c r="BQ190" s="32"/>
      <c r="BR190" s="32"/>
      <c r="BS190" s="33"/>
      <c r="BT190" s="32"/>
      <c r="BU190" s="32"/>
      <c r="BV190" s="32"/>
      <c r="BW190" s="32"/>
      <c r="BX190" s="32"/>
      <c r="CK190" s="33"/>
      <c r="CL190" s="33"/>
      <c r="CM190" s="33"/>
      <c r="CN190" s="32"/>
      <c r="CO190" s="32"/>
      <c r="CP190" s="32"/>
    </row>
    <row r="191" spans="1:94" x14ac:dyDescent="0.2">
      <c r="A191" s="19"/>
      <c r="B191" s="19"/>
      <c r="C191" s="19"/>
      <c r="D191" s="19"/>
      <c r="E191" s="19"/>
      <c r="H191" s="19"/>
      <c r="I191" s="19"/>
      <c r="J191" s="19"/>
      <c r="K191" s="19"/>
      <c r="L191" s="19"/>
      <c r="M191" s="19"/>
      <c r="N191" s="19"/>
      <c r="Q191" s="19"/>
      <c r="R191" s="19"/>
      <c r="S191" s="19"/>
      <c r="AM191" s="24"/>
      <c r="AN191" s="24"/>
      <c r="AO191" s="31"/>
      <c r="AQ191" s="24"/>
      <c r="AR191" s="24"/>
      <c r="AS191" s="24"/>
      <c r="AT191" s="31"/>
      <c r="AU191" s="24"/>
      <c r="AV191" s="24"/>
      <c r="AW191" s="31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L191" s="32"/>
      <c r="BM191" s="32"/>
      <c r="BN191" s="32"/>
      <c r="BO191" s="32"/>
      <c r="BP191" s="32"/>
      <c r="BQ191" s="32"/>
      <c r="BR191" s="32"/>
      <c r="BS191" s="33"/>
      <c r="BT191" s="32"/>
      <c r="BU191" s="32"/>
      <c r="BV191" s="32"/>
      <c r="BW191" s="32"/>
      <c r="BX191" s="32"/>
      <c r="CK191" s="33"/>
      <c r="CL191" s="33"/>
      <c r="CM191" s="33"/>
      <c r="CN191" s="32"/>
      <c r="CO191" s="32"/>
      <c r="CP191" s="32"/>
    </row>
    <row r="192" spans="1:94" x14ac:dyDescent="0.2">
      <c r="A192" s="19"/>
      <c r="B192" s="19"/>
      <c r="C192" s="19"/>
      <c r="D192" s="19"/>
      <c r="E192" s="19"/>
      <c r="H192" s="19"/>
      <c r="I192" s="19"/>
      <c r="J192" s="19"/>
      <c r="K192" s="19"/>
      <c r="L192" s="19"/>
      <c r="M192" s="19"/>
      <c r="N192" s="19"/>
      <c r="Q192" s="19"/>
      <c r="R192" s="19"/>
      <c r="S192" s="19"/>
      <c r="AM192" s="24"/>
      <c r="AN192" s="24"/>
      <c r="AO192" s="31"/>
      <c r="AQ192" s="24"/>
      <c r="AR192" s="24"/>
      <c r="AS192" s="24"/>
      <c r="AT192" s="31"/>
      <c r="AU192" s="24"/>
      <c r="AV192" s="24"/>
      <c r="AW192" s="31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L192" s="32"/>
      <c r="BM192" s="32"/>
      <c r="BN192" s="32"/>
      <c r="BO192" s="32"/>
      <c r="BP192" s="32"/>
      <c r="BQ192" s="32"/>
      <c r="BR192" s="32"/>
      <c r="BS192" s="33"/>
      <c r="BT192" s="32"/>
      <c r="BU192" s="32"/>
      <c r="BV192" s="32"/>
      <c r="BW192" s="32"/>
      <c r="BX192" s="32"/>
      <c r="CK192" s="33"/>
      <c r="CL192" s="33"/>
      <c r="CM192" s="33"/>
      <c r="CN192" s="32"/>
      <c r="CO192" s="32"/>
      <c r="CP192" s="32"/>
    </row>
    <row r="193" spans="1:94" x14ac:dyDescent="0.2">
      <c r="A193" s="19"/>
      <c r="B193" s="19"/>
      <c r="C193" s="19"/>
      <c r="D193" s="19"/>
      <c r="E193" s="19"/>
      <c r="H193" s="19"/>
      <c r="I193" s="19"/>
      <c r="J193" s="19"/>
      <c r="K193" s="19"/>
      <c r="L193" s="19"/>
      <c r="M193" s="19"/>
      <c r="N193" s="19"/>
      <c r="Q193" s="19"/>
      <c r="R193" s="19"/>
      <c r="S193" s="19"/>
      <c r="AM193" s="24"/>
      <c r="AN193" s="24"/>
      <c r="AO193" s="31"/>
      <c r="AQ193" s="24"/>
      <c r="AR193" s="24"/>
      <c r="AS193" s="24"/>
      <c r="AT193" s="31"/>
      <c r="AU193" s="24"/>
      <c r="AV193" s="24"/>
      <c r="AW193" s="31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L193" s="32"/>
      <c r="BM193" s="32"/>
      <c r="BN193" s="32"/>
      <c r="BO193" s="32"/>
      <c r="BP193" s="32"/>
      <c r="BQ193" s="32"/>
      <c r="BR193" s="32"/>
      <c r="BS193" s="33"/>
      <c r="BT193" s="32"/>
      <c r="BU193" s="32"/>
      <c r="BV193" s="32"/>
      <c r="BW193" s="32"/>
      <c r="BX193" s="32"/>
      <c r="CK193" s="33"/>
      <c r="CL193" s="33"/>
      <c r="CM193" s="33"/>
      <c r="CN193" s="32"/>
      <c r="CO193" s="32"/>
      <c r="CP193" s="32"/>
    </row>
    <row r="194" spans="1:94" x14ac:dyDescent="0.2">
      <c r="A194" s="19"/>
      <c r="B194" s="19"/>
      <c r="C194" s="19"/>
      <c r="D194" s="19"/>
      <c r="E194" s="19"/>
      <c r="H194" s="19"/>
      <c r="I194" s="19"/>
      <c r="J194" s="19"/>
      <c r="K194" s="19"/>
      <c r="L194" s="19"/>
      <c r="M194" s="19"/>
      <c r="N194" s="19"/>
      <c r="Q194" s="19"/>
      <c r="R194" s="19"/>
      <c r="S194" s="19"/>
      <c r="AM194" s="24"/>
      <c r="AN194" s="24"/>
      <c r="AO194" s="31"/>
      <c r="AQ194" s="24"/>
      <c r="AR194" s="24"/>
      <c r="AS194" s="24"/>
      <c r="AT194" s="31"/>
      <c r="AU194" s="24"/>
      <c r="AV194" s="24"/>
      <c r="AW194" s="31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L194" s="32"/>
      <c r="BM194" s="32"/>
      <c r="BN194" s="32"/>
      <c r="BO194" s="32"/>
      <c r="BP194" s="32"/>
      <c r="BQ194" s="32"/>
      <c r="BR194" s="32"/>
      <c r="BS194" s="33"/>
      <c r="BT194" s="32"/>
      <c r="BU194" s="32"/>
      <c r="BV194" s="32"/>
      <c r="BW194" s="32"/>
      <c r="BX194" s="32"/>
      <c r="CK194" s="33"/>
      <c r="CL194" s="33"/>
      <c r="CM194" s="33"/>
      <c r="CN194" s="32"/>
      <c r="CO194" s="32"/>
      <c r="CP194" s="32"/>
    </row>
    <row r="195" spans="1:94" x14ac:dyDescent="0.2">
      <c r="A195" s="19"/>
      <c r="B195" s="19"/>
      <c r="C195" s="19"/>
      <c r="D195" s="19"/>
      <c r="E195" s="19"/>
      <c r="H195" s="19"/>
      <c r="I195" s="19"/>
      <c r="J195" s="19"/>
      <c r="K195" s="19"/>
      <c r="L195" s="19"/>
      <c r="M195" s="19"/>
      <c r="N195" s="19"/>
      <c r="Q195" s="19"/>
      <c r="R195" s="19"/>
      <c r="S195" s="19"/>
      <c r="AM195" s="24"/>
      <c r="AN195" s="24"/>
      <c r="AO195" s="31"/>
      <c r="AQ195" s="24"/>
      <c r="AR195" s="24"/>
      <c r="AS195" s="24"/>
      <c r="AT195" s="31"/>
      <c r="AU195" s="24"/>
      <c r="AV195" s="24"/>
      <c r="AW195" s="31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L195" s="32"/>
      <c r="BM195" s="32"/>
      <c r="BN195" s="32"/>
      <c r="BO195" s="32"/>
      <c r="BP195" s="32"/>
      <c r="BQ195" s="32"/>
      <c r="BR195" s="32"/>
      <c r="BS195" s="33"/>
      <c r="BT195" s="32"/>
      <c r="BU195" s="32"/>
      <c r="BV195" s="32"/>
      <c r="BW195" s="32"/>
      <c r="BX195" s="32"/>
      <c r="CK195" s="33"/>
      <c r="CL195" s="33"/>
      <c r="CM195" s="33"/>
      <c r="CN195" s="32"/>
      <c r="CO195" s="32"/>
      <c r="CP195" s="32"/>
    </row>
    <row r="196" spans="1:94" x14ac:dyDescent="0.2">
      <c r="A196" s="19"/>
      <c r="B196" s="19"/>
      <c r="C196" s="19"/>
      <c r="D196" s="19"/>
      <c r="E196" s="19"/>
      <c r="H196" s="19"/>
      <c r="I196" s="19"/>
      <c r="J196" s="19"/>
      <c r="K196" s="19"/>
      <c r="L196" s="19"/>
      <c r="M196" s="19"/>
      <c r="N196" s="19"/>
      <c r="Q196" s="19"/>
      <c r="R196" s="19"/>
      <c r="S196" s="19"/>
      <c r="AM196" s="24"/>
      <c r="AN196" s="24"/>
      <c r="AO196" s="31"/>
      <c r="AQ196" s="24"/>
      <c r="AR196" s="24"/>
      <c r="AS196" s="24"/>
      <c r="AT196" s="31"/>
      <c r="AU196" s="24"/>
      <c r="AV196" s="24"/>
      <c r="AW196" s="31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L196" s="32"/>
      <c r="BM196" s="32"/>
      <c r="BN196" s="32"/>
      <c r="BO196" s="32"/>
      <c r="BP196" s="32"/>
      <c r="BQ196" s="32"/>
      <c r="BR196" s="32"/>
      <c r="BS196" s="33"/>
      <c r="BT196" s="32"/>
      <c r="BU196" s="32"/>
      <c r="BV196" s="32"/>
      <c r="BW196" s="32"/>
      <c r="BX196" s="32"/>
      <c r="CK196" s="33"/>
      <c r="CL196" s="33"/>
      <c r="CM196" s="33"/>
      <c r="CN196" s="32"/>
      <c r="CO196" s="32"/>
      <c r="CP196" s="32"/>
    </row>
    <row r="197" spans="1:94" x14ac:dyDescent="0.2">
      <c r="A197" s="19"/>
      <c r="B197" s="19"/>
      <c r="C197" s="19"/>
      <c r="D197" s="19"/>
      <c r="E197" s="19"/>
      <c r="H197" s="19"/>
      <c r="I197" s="19"/>
      <c r="J197" s="19"/>
      <c r="K197" s="19"/>
      <c r="L197" s="19"/>
      <c r="M197" s="19"/>
      <c r="N197" s="19"/>
      <c r="Q197" s="19"/>
      <c r="R197" s="19"/>
      <c r="S197" s="19"/>
      <c r="AM197" s="24"/>
      <c r="AN197" s="24"/>
      <c r="AO197" s="31"/>
      <c r="AQ197" s="24"/>
      <c r="AR197" s="24"/>
      <c r="AS197" s="24"/>
      <c r="AT197" s="31"/>
      <c r="AU197" s="24"/>
      <c r="AV197" s="24"/>
      <c r="AW197" s="31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L197" s="32"/>
      <c r="BM197" s="32"/>
      <c r="BN197" s="32"/>
      <c r="BO197" s="32"/>
      <c r="BP197" s="32"/>
      <c r="BQ197" s="32"/>
      <c r="BR197" s="32"/>
      <c r="BS197" s="33"/>
      <c r="BT197" s="32"/>
      <c r="BU197" s="32"/>
      <c r="BV197" s="32"/>
      <c r="BW197" s="32"/>
      <c r="BX197" s="32"/>
      <c r="CK197" s="33"/>
      <c r="CL197" s="33"/>
      <c r="CM197" s="33"/>
      <c r="CN197" s="32"/>
      <c r="CO197" s="32"/>
      <c r="CP197" s="32"/>
    </row>
    <row r="198" spans="1:94" x14ac:dyDescent="0.2">
      <c r="A198" s="19"/>
      <c r="B198" s="19"/>
      <c r="C198" s="19"/>
      <c r="D198" s="19"/>
      <c r="E198" s="19"/>
      <c r="H198" s="19"/>
      <c r="I198" s="19"/>
      <c r="J198" s="19"/>
      <c r="K198" s="19"/>
      <c r="L198" s="19"/>
      <c r="M198" s="19"/>
      <c r="N198" s="19"/>
      <c r="Q198" s="19"/>
      <c r="R198" s="19"/>
      <c r="S198" s="19"/>
      <c r="AM198" s="24"/>
      <c r="AN198" s="24"/>
      <c r="AO198" s="31"/>
      <c r="AQ198" s="24"/>
      <c r="AR198" s="24"/>
      <c r="AS198" s="24"/>
      <c r="AT198" s="31"/>
      <c r="AU198" s="24"/>
      <c r="AV198" s="24"/>
      <c r="AW198" s="31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L198" s="32"/>
      <c r="BM198" s="32"/>
      <c r="BN198" s="32"/>
      <c r="BO198" s="32"/>
      <c r="BP198" s="32"/>
      <c r="BQ198" s="32"/>
      <c r="BR198" s="32"/>
      <c r="BS198" s="33"/>
      <c r="BT198" s="32"/>
      <c r="BU198" s="32"/>
      <c r="BV198" s="32"/>
      <c r="BW198" s="32"/>
      <c r="BX198" s="32"/>
      <c r="CK198" s="33"/>
      <c r="CL198" s="33"/>
      <c r="CM198" s="33"/>
      <c r="CN198" s="32"/>
      <c r="CO198" s="32"/>
      <c r="CP198" s="32"/>
    </row>
    <row r="199" spans="1:94" x14ac:dyDescent="0.2">
      <c r="A199" s="19"/>
      <c r="B199" s="19"/>
      <c r="C199" s="19"/>
      <c r="D199" s="19"/>
      <c r="E199" s="19"/>
      <c r="H199" s="19"/>
      <c r="I199" s="19"/>
      <c r="J199" s="19"/>
      <c r="K199" s="19"/>
      <c r="L199" s="19"/>
      <c r="M199" s="19"/>
      <c r="N199" s="19"/>
      <c r="Q199" s="19"/>
      <c r="R199" s="19"/>
      <c r="S199" s="19"/>
      <c r="AM199" s="24"/>
      <c r="AN199" s="24"/>
      <c r="AO199" s="31"/>
      <c r="AQ199" s="24"/>
      <c r="AR199" s="24"/>
      <c r="AS199" s="24"/>
      <c r="AT199" s="31"/>
      <c r="AU199" s="24"/>
      <c r="AV199" s="24"/>
      <c r="AW199" s="31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L199" s="32"/>
      <c r="BM199" s="32"/>
      <c r="BN199" s="32"/>
      <c r="BO199" s="32"/>
      <c r="BP199" s="32"/>
      <c r="BQ199" s="32"/>
      <c r="BR199" s="32"/>
      <c r="BS199" s="33"/>
      <c r="BT199" s="32"/>
      <c r="BU199" s="32"/>
      <c r="BV199" s="32"/>
      <c r="BW199" s="32"/>
      <c r="BX199" s="32"/>
      <c r="CK199" s="33"/>
      <c r="CL199" s="33"/>
      <c r="CM199" s="33"/>
      <c r="CN199" s="32"/>
      <c r="CO199" s="32"/>
      <c r="CP199" s="32"/>
    </row>
    <row r="200" spans="1:94" x14ac:dyDescent="0.2">
      <c r="A200" s="19"/>
      <c r="B200" s="19"/>
      <c r="C200" s="19"/>
      <c r="D200" s="19"/>
      <c r="E200" s="19"/>
      <c r="H200" s="19"/>
      <c r="I200" s="19"/>
      <c r="J200" s="19"/>
      <c r="K200" s="19"/>
      <c r="L200" s="19"/>
      <c r="M200" s="19"/>
      <c r="N200" s="19"/>
      <c r="Q200" s="19"/>
      <c r="R200" s="19"/>
      <c r="S200" s="19"/>
      <c r="AM200" s="24"/>
      <c r="AN200" s="24"/>
      <c r="AO200" s="31"/>
      <c r="AQ200" s="24"/>
      <c r="AR200" s="24"/>
      <c r="AS200" s="24"/>
      <c r="AT200" s="31"/>
      <c r="AU200" s="24"/>
      <c r="AV200" s="24"/>
      <c r="AW200" s="31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L200" s="32"/>
      <c r="BM200" s="32"/>
      <c r="BN200" s="32"/>
      <c r="BO200" s="32"/>
      <c r="BP200" s="32"/>
      <c r="BQ200" s="32"/>
      <c r="BR200" s="32"/>
      <c r="BS200" s="33"/>
      <c r="BT200" s="32"/>
      <c r="BU200" s="32"/>
      <c r="BV200" s="32"/>
      <c r="BW200" s="32"/>
      <c r="BX200" s="32"/>
      <c r="CK200" s="33"/>
      <c r="CL200" s="33"/>
      <c r="CM200" s="33"/>
      <c r="CN200" s="32"/>
      <c r="CO200" s="32"/>
      <c r="CP200" s="32"/>
    </row>
    <row r="201" spans="1:94" x14ac:dyDescent="0.2">
      <c r="A201" s="19"/>
      <c r="B201" s="19"/>
      <c r="C201" s="19"/>
      <c r="D201" s="19"/>
      <c r="E201" s="19"/>
      <c r="H201" s="19"/>
      <c r="I201" s="19"/>
      <c r="J201" s="19"/>
      <c r="K201" s="19"/>
      <c r="L201" s="19"/>
      <c r="M201" s="19"/>
      <c r="N201" s="19"/>
      <c r="Q201" s="19"/>
      <c r="R201" s="19"/>
      <c r="S201" s="19"/>
      <c r="AM201" s="24"/>
      <c r="AN201" s="24"/>
      <c r="AO201" s="31"/>
      <c r="AQ201" s="24"/>
      <c r="AR201" s="24"/>
      <c r="AS201" s="24"/>
      <c r="AT201" s="31"/>
      <c r="AU201" s="24"/>
      <c r="AV201" s="24"/>
      <c r="AW201" s="31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L201" s="32"/>
      <c r="BM201" s="32"/>
      <c r="BN201" s="32"/>
      <c r="BO201" s="32"/>
      <c r="BP201" s="32"/>
      <c r="BQ201" s="32"/>
      <c r="BR201" s="32"/>
      <c r="BS201" s="33"/>
      <c r="BT201" s="32"/>
      <c r="BU201" s="32"/>
      <c r="BV201" s="32"/>
      <c r="BW201" s="32"/>
      <c r="BX201" s="32"/>
      <c r="CK201" s="33"/>
      <c r="CL201" s="33"/>
      <c r="CM201" s="33"/>
      <c r="CN201" s="32"/>
      <c r="CO201" s="32"/>
      <c r="CP201" s="32"/>
    </row>
    <row r="202" spans="1:94" x14ac:dyDescent="0.2">
      <c r="A202" s="19"/>
      <c r="B202" s="19"/>
      <c r="C202" s="19"/>
      <c r="D202" s="19"/>
      <c r="E202" s="19"/>
      <c r="H202" s="19"/>
      <c r="I202" s="19"/>
      <c r="J202" s="19"/>
      <c r="K202" s="19"/>
      <c r="L202" s="19"/>
      <c r="M202" s="19"/>
      <c r="N202" s="19"/>
      <c r="Q202" s="19"/>
      <c r="R202" s="19"/>
      <c r="S202" s="19"/>
      <c r="AM202" s="24"/>
      <c r="AN202" s="24"/>
      <c r="AO202" s="31"/>
      <c r="AQ202" s="24"/>
      <c r="AR202" s="24"/>
      <c r="AS202" s="24"/>
      <c r="AT202" s="31"/>
      <c r="AU202" s="24"/>
      <c r="AV202" s="24"/>
      <c r="AW202" s="31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L202" s="32"/>
      <c r="BM202" s="32"/>
      <c r="BN202" s="32"/>
      <c r="BO202" s="32"/>
      <c r="BP202" s="32"/>
      <c r="BQ202" s="32"/>
      <c r="BR202" s="32"/>
      <c r="BS202" s="33"/>
      <c r="BT202" s="32"/>
      <c r="BU202" s="32"/>
      <c r="BV202" s="32"/>
      <c r="BW202" s="32"/>
      <c r="BX202" s="32"/>
      <c r="CK202" s="33"/>
      <c r="CL202" s="33"/>
      <c r="CM202" s="33"/>
      <c r="CN202" s="32"/>
      <c r="CO202" s="32"/>
      <c r="CP202" s="32"/>
    </row>
    <row r="203" spans="1:94" x14ac:dyDescent="0.2">
      <c r="A203" s="19"/>
      <c r="B203" s="19"/>
      <c r="C203" s="19"/>
      <c r="D203" s="19"/>
      <c r="E203" s="19"/>
      <c r="H203" s="19"/>
      <c r="I203" s="19"/>
      <c r="J203" s="19"/>
      <c r="K203" s="19"/>
      <c r="L203" s="19"/>
      <c r="M203" s="19"/>
      <c r="N203" s="19"/>
      <c r="Q203" s="19"/>
      <c r="R203" s="19"/>
      <c r="S203" s="19"/>
      <c r="AM203" s="24"/>
      <c r="AN203" s="24"/>
      <c r="AO203" s="31"/>
      <c r="AQ203" s="24"/>
      <c r="AR203" s="24"/>
      <c r="AS203" s="24"/>
      <c r="AT203" s="31"/>
      <c r="AU203" s="24"/>
      <c r="AV203" s="24"/>
      <c r="AW203" s="31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L203" s="32"/>
      <c r="BM203" s="32"/>
      <c r="BN203" s="32"/>
      <c r="BO203" s="32"/>
      <c r="BP203" s="32"/>
      <c r="BQ203" s="32"/>
      <c r="BR203" s="32"/>
      <c r="BS203" s="33"/>
      <c r="BT203" s="32"/>
      <c r="BU203" s="32"/>
      <c r="BV203" s="32"/>
      <c r="BW203" s="32"/>
      <c r="BX203" s="32"/>
      <c r="CK203" s="33"/>
      <c r="CL203" s="33"/>
      <c r="CM203" s="33"/>
      <c r="CN203" s="32"/>
      <c r="CO203" s="32"/>
      <c r="CP203" s="32"/>
    </row>
    <row r="204" spans="1:94" x14ac:dyDescent="0.2">
      <c r="A204" s="19"/>
      <c r="B204" s="19"/>
      <c r="C204" s="19"/>
      <c r="D204" s="19"/>
      <c r="E204" s="19"/>
      <c r="H204" s="19"/>
      <c r="I204" s="19"/>
      <c r="J204" s="19"/>
      <c r="K204" s="19"/>
      <c r="L204" s="19"/>
      <c r="M204" s="19"/>
      <c r="N204" s="19"/>
      <c r="Q204" s="19"/>
      <c r="R204" s="19"/>
      <c r="S204" s="19"/>
      <c r="AM204" s="24"/>
      <c r="AN204" s="24"/>
      <c r="AO204" s="31"/>
      <c r="AQ204" s="24"/>
      <c r="AR204" s="24"/>
      <c r="AS204" s="24"/>
      <c r="AT204" s="31"/>
      <c r="AU204" s="24"/>
      <c r="AV204" s="24"/>
      <c r="AW204" s="31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L204" s="32"/>
      <c r="BM204" s="32"/>
      <c r="BN204" s="32"/>
      <c r="BO204" s="32"/>
      <c r="BP204" s="32"/>
      <c r="BQ204" s="32"/>
      <c r="BR204" s="32"/>
      <c r="BS204" s="33"/>
      <c r="BT204" s="32"/>
      <c r="BU204" s="32"/>
      <c r="BV204" s="32"/>
      <c r="BW204" s="32"/>
      <c r="BX204" s="32"/>
      <c r="CK204" s="33"/>
      <c r="CL204" s="33"/>
      <c r="CM204" s="33"/>
      <c r="CN204" s="32"/>
      <c r="CO204" s="32"/>
      <c r="CP204" s="32"/>
    </row>
    <row r="205" spans="1:94" x14ac:dyDescent="0.2">
      <c r="A205" s="19"/>
      <c r="B205" s="19"/>
      <c r="C205" s="19"/>
      <c r="D205" s="19"/>
      <c r="E205" s="19"/>
      <c r="H205" s="19"/>
      <c r="I205" s="19"/>
      <c r="J205" s="19"/>
      <c r="K205" s="19"/>
      <c r="L205" s="19"/>
      <c r="M205" s="19"/>
      <c r="N205" s="19"/>
      <c r="Q205" s="19"/>
      <c r="R205" s="19"/>
      <c r="S205" s="19"/>
      <c r="AM205" s="24"/>
      <c r="AN205" s="24"/>
      <c r="AO205" s="31"/>
      <c r="AQ205" s="24"/>
      <c r="AR205" s="24"/>
      <c r="AS205" s="24"/>
      <c r="AT205" s="31"/>
      <c r="AU205" s="24"/>
      <c r="AV205" s="24"/>
      <c r="AW205" s="31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L205" s="32"/>
      <c r="BM205" s="32"/>
      <c r="BN205" s="32"/>
      <c r="BO205" s="32"/>
      <c r="BP205" s="32"/>
      <c r="BQ205" s="32"/>
      <c r="BR205" s="32"/>
      <c r="BS205" s="33"/>
      <c r="BT205" s="32"/>
      <c r="BU205" s="32"/>
      <c r="BV205" s="32"/>
      <c r="BW205" s="32"/>
      <c r="BX205" s="32"/>
      <c r="CK205" s="33"/>
      <c r="CL205" s="33"/>
      <c r="CM205" s="33"/>
      <c r="CN205" s="32"/>
      <c r="CO205" s="32"/>
      <c r="CP205" s="32"/>
    </row>
    <row r="206" spans="1:94" x14ac:dyDescent="0.2">
      <c r="A206" s="19"/>
      <c r="B206" s="19"/>
      <c r="C206" s="19"/>
      <c r="D206" s="19"/>
      <c r="E206" s="19"/>
      <c r="H206" s="19"/>
      <c r="I206" s="19"/>
      <c r="J206" s="19"/>
      <c r="K206" s="19"/>
      <c r="L206" s="19"/>
      <c r="M206" s="19"/>
      <c r="N206" s="19"/>
      <c r="Q206" s="19"/>
      <c r="R206" s="19"/>
      <c r="S206" s="19"/>
      <c r="AM206" s="24"/>
      <c r="AN206" s="24"/>
      <c r="AO206" s="31"/>
      <c r="AQ206" s="24"/>
      <c r="AR206" s="24"/>
      <c r="AS206" s="24"/>
      <c r="AT206" s="31"/>
      <c r="AU206" s="24"/>
      <c r="AV206" s="24"/>
      <c r="AW206" s="31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L206" s="32"/>
      <c r="BM206" s="32"/>
      <c r="BN206" s="32"/>
      <c r="BO206" s="32"/>
      <c r="BP206" s="32"/>
      <c r="BQ206" s="32"/>
      <c r="BR206" s="32"/>
      <c r="BS206" s="33"/>
      <c r="BT206" s="32"/>
      <c r="BU206" s="32"/>
      <c r="BV206" s="32"/>
      <c r="BW206" s="32"/>
      <c r="BX206" s="32"/>
      <c r="CK206" s="33"/>
      <c r="CL206" s="33"/>
      <c r="CM206" s="33"/>
      <c r="CN206" s="32"/>
      <c r="CO206" s="32"/>
      <c r="CP206" s="32"/>
    </row>
    <row r="207" spans="1:94" x14ac:dyDescent="0.2">
      <c r="A207" s="19"/>
      <c r="B207" s="19"/>
      <c r="C207" s="19"/>
      <c r="D207" s="19"/>
      <c r="E207" s="19"/>
      <c r="H207" s="19"/>
      <c r="I207" s="19"/>
      <c r="J207" s="19"/>
      <c r="K207" s="19"/>
      <c r="L207" s="19"/>
      <c r="M207" s="19"/>
      <c r="N207" s="19"/>
      <c r="Q207" s="19"/>
      <c r="R207" s="19"/>
      <c r="S207" s="19"/>
      <c r="AM207" s="24"/>
      <c r="AN207" s="24"/>
      <c r="AO207" s="31"/>
      <c r="AQ207" s="24"/>
      <c r="AR207" s="24"/>
      <c r="AS207" s="24"/>
      <c r="AT207" s="31"/>
      <c r="AU207" s="24"/>
      <c r="AV207" s="24"/>
      <c r="AW207" s="31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L207" s="32"/>
      <c r="BM207" s="32"/>
      <c r="BN207" s="32"/>
      <c r="BO207" s="32"/>
      <c r="BP207" s="32"/>
      <c r="BQ207" s="32"/>
      <c r="BR207" s="32"/>
      <c r="BS207" s="33"/>
      <c r="BT207" s="32"/>
      <c r="BU207" s="32"/>
      <c r="BV207" s="32"/>
      <c r="BW207" s="32"/>
      <c r="BX207" s="32"/>
      <c r="CK207" s="33"/>
      <c r="CL207" s="33"/>
      <c r="CM207" s="33"/>
      <c r="CN207" s="32"/>
      <c r="CO207" s="32"/>
      <c r="CP207" s="32"/>
    </row>
    <row r="208" spans="1:94" x14ac:dyDescent="0.2">
      <c r="A208" s="19"/>
      <c r="B208" s="19"/>
      <c r="C208" s="19"/>
      <c r="D208" s="19"/>
      <c r="E208" s="19"/>
      <c r="H208" s="19"/>
      <c r="I208" s="19"/>
      <c r="J208" s="19"/>
      <c r="K208" s="19"/>
      <c r="L208" s="19"/>
      <c r="M208" s="19"/>
      <c r="N208" s="19"/>
      <c r="Q208" s="19"/>
      <c r="R208" s="19"/>
      <c r="S208" s="19"/>
      <c r="AM208" s="24"/>
      <c r="AN208" s="24"/>
      <c r="AO208" s="31"/>
      <c r="AQ208" s="24"/>
      <c r="AR208" s="24"/>
      <c r="AS208" s="24"/>
      <c r="AT208" s="31"/>
      <c r="AU208" s="24"/>
      <c r="AV208" s="24"/>
      <c r="AW208" s="31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L208" s="32"/>
      <c r="BM208" s="32"/>
      <c r="BN208" s="32"/>
      <c r="BO208" s="32"/>
      <c r="BP208" s="32"/>
      <c r="BQ208" s="32"/>
      <c r="BR208" s="32"/>
      <c r="BS208" s="33"/>
      <c r="BT208" s="32"/>
      <c r="BU208" s="32"/>
      <c r="BV208" s="32"/>
      <c r="BW208" s="32"/>
      <c r="BX208" s="32"/>
      <c r="CK208" s="33"/>
      <c r="CL208" s="33"/>
      <c r="CM208" s="33"/>
      <c r="CN208" s="32"/>
      <c r="CO208" s="32"/>
      <c r="CP208" s="32"/>
    </row>
    <row r="209" spans="1:94" x14ac:dyDescent="0.2">
      <c r="A209" s="19"/>
      <c r="B209" s="19"/>
      <c r="C209" s="19"/>
      <c r="D209" s="19"/>
      <c r="E209" s="19"/>
      <c r="H209" s="19"/>
      <c r="I209" s="19"/>
      <c r="J209" s="19"/>
      <c r="K209" s="19"/>
      <c r="L209" s="19"/>
      <c r="M209" s="19"/>
      <c r="N209" s="19"/>
      <c r="Q209" s="19"/>
      <c r="R209" s="19"/>
      <c r="S209" s="19"/>
      <c r="AM209" s="24"/>
      <c r="AN209" s="24"/>
      <c r="AO209" s="31"/>
      <c r="AQ209" s="24"/>
      <c r="AR209" s="24"/>
      <c r="AS209" s="24"/>
      <c r="AT209" s="31"/>
      <c r="AU209" s="24"/>
      <c r="AV209" s="24"/>
      <c r="AW209" s="31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L209" s="32"/>
      <c r="BM209" s="32"/>
      <c r="BN209" s="32"/>
      <c r="BO209" s="32"/>
      <c r="BP209" s="32"/>
      <c r="BQ209" s="32"/>
      <c r="BR209" s="32"/>
      <c r="BS209" s="33"/>
      <c r="BT209" s="32"/>
      <c r="BU209" s="32"/>
      <c r="BV209" s="32"/>
      <c r="BW209" s="32"/>
      <c r="BX209" s="32"/>
      <c r="CK209" s="33"/>
      <c r="CL209" s="33"/>
      <c r="CM209" s="33"/>
      <c r="CN209" s="32"/>
      <c r="CO209" s="32"/>
      <c r="CP209" s="32"/>
    </row>
    <row r="210" spans="1:94" x14ac:dyDescent="0.2">
      <c r="A210" s="19"/>
      <c r="B210" s="19"/>
      <c r="C210" s="19"/>
      <c r="D210" s="19"/>
      <c r="E210" s="19"/>
      <c r="H210" s="19"/>
      <c r="I210" s="19"/>
      <c r="J210" s="19"/>
      <c r="K210" s="19"/>
      <c r="L210" s="19"/>
      <c r="M210" s="19"/>
      <c r="N210" s="19"/>
      <c r="Q210" s="19"/>
      <c r="R210" s="19"/>
      <c r="S210" s="19"/>
      <c r="AM210" s="24"/>
      <c r="AN210" s="24"/>
      <c r="AO210" s="31"/>
      <c r="AQ210" s="24"/>
      <c r="AR210" s="24"/>
      <c r="AS210" s="24"/>
      <c r="AT210" s="31"/>
      <c r="AU210" s="24"/>
      <c r="AV210" s="24"/>
      <c r="AW210" s="31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L210" s="32"/>
      <c r="BM210" s="32"/>
      <c r="BN210" s="32"/>
      <c r="BO210" s="32"/>
      <c r="BP210" s="32"/>
      <c r="BQ210" s="32"/>
      <c r="BR210" s="32"/>
      <c r="BS210" s="33"/>
      <c r="BT210" s="32"/>
      <c r="BU210" s="32"/>
      <c r="BV210" s="32"/>
      <c r="BW210" s="32"/>
      <c r="BX210" s="32"/>
      <c r="CK210" s="33"/>
      <c r="CL210" s="33"/>
      <c r="CM210" s="33"/>
      <c r="CN210" s="32"/>
      <c r="CO210" s="32"/>
      <c r="CP210" s="32"/>
    </row>
    <row r="211" spans="1:94" x14ac:dyDescent="0.2">
      <c r="A211" s="19"/>
      <c r="B211" s="19"/>
      <c r="C211" s="19"/>
      <c r="D211" s="19"/>
      <c r="E211" s="19"/>
      <c r="H211" s="19"/>
      <c r="I211" s="19"/>
      <c r="J211" s="19"/>
      <c r="K211" s="19"/>
      <c r="L211" s="19"/>
      <c r="M211" s="19"/>
      <c r="N211" s="19"/>
      <c r="Q211" s="19"/>
      <c r="R211" s="19"/>
      <c r="S211" s="19"/>
      <c r="AM211" s="24"/>
      <c r="AN211" s="24"/>
      <c r="AO211" s="31"/>
      <c r="AQ211" s="24"/>
      <c r="AR211" s="24"/>
      <c r="AS211" s="24"/>
      <c r="AT211" s="31"/>
      <c r="AU211" s="24"/>
      <c r="AV211" s="24"/>
      <c r="AW211" s="31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L211" s="32"/>
      <c r="BM211" s="32"/>
      <c r="BN211" s="32"/>
      <c r="BO211" s="32"/>
      <c r="BP211" s="32"/>
      <c r="BQ211" s="32"/>
      <c r="BR211" s="32"/>
      <c r="BS211" s="33"/>
      <c r="BT211" s="32"/>
      <c r="BU211" s="32"/>
      <c r="BV211" s="32"/>
      <c r="BW211" s="32"/>
      <c r="BX211" s="32"/>
      <c r="CK211" s="33"/>
      <c r="CL211" s="33"/>
      <c r="CM211" s="33"/>
      <c r="CN211" s="32"/>
      <c r="CO211" s="32"/>
      <c r="CP211" s="32"/>
    </row>
    <row r="212" spans="1:94" x14ac:dyDescent="0.2">
      <c r="A212" s="19"/>
      <c r="B212" s="19"/>
      <c r="C212" s="19"/>
      <c r="D212" s="19"/>
      <c r="E212" s="19"/>
      <c r="H212" s="19"/>
      <c r="I212" s="19"/>
      <c r="J212" s="19"/>
      <c r="K212" s="19"/>
      <c r="L212" s="19"/>
      <c r="M212" s="19"/>
      <c r="N212" s="19"/>
      <c r="Q212" s="19"/>
      <c r="R212" s="19"/>
      <c r="S212" s="19"/>
      <c r="AM212" s="24"/>
      <c r="AN212" s="24"/>
      <c r="AO212" s="31"/>
      <c r="AQ212" s="24"/>
      <c r="AR212" s="24"/>
      <c r="AS212" s="24"/>
      <c r="AT212" s="31"/>
      <c r="AU212" s="24"/>
      <c r="AV212" s="24"/>
      <c r="AW212" s="31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L212" s="32"/>
      <c r="BM212" s="32"/>
      <c r="BN212" s="32"/>
      <c r="BO212" s="32"/>
      <c r="BP212" s="32"/>
      <c r="BQ212" s="32"/>
      <c r="BR212" s="32"/>
      <c r="BS212" s="33"/>
      <c r="BT212" s="32"/>
      <c r="BU212" s="32"/>
      <c r="BV212" s="32"/>
      <c r="BW212" s="32"/>
      <c r="BX212" s="32"/>
      <c r="CK212" s="33"/>
      <c r="CL212" s="33"/>
      <c r="CM212" s="33"/>
      <c r="CN212" s="32"/>
      <c r="CO212" s="32"/>
      <c r="CP212" s="32"/>
    </row>
    <row r="213" spans="1:94" x14ac:dyDescent="0.2">
      <c r="A213" s="19"/>
      <c r="B213" s="19"/>
      <c r="C213" s="19"/>
      <c r="D213" s="19"/>
      <c r="E213" s="19"/>
      <c r="H213" s="19"/>
      <c r="I213" s="19"/>
      <c r="J213" s="19"/>
      <c r="K213" s="19"/>
      <c r="L213" s="19"/>
      <c r="M213" s="19"/>
      <c r="N213" s="19"/>
      <c r="Q213" s="19"/>
      <c r="R213" s="19"/>
      <c r="S213" s="19"/>
      <c r="AM213" s="24"/>
      <c r="AN213" s="24"/>
      <c r="AO213" s="31"/>
      <c r="AQ213" s="24"/>
      <c r="AR213" s="24"/>
      <c r="AS213" s="24"/>
      <c r="AT213" s="31"/>
      <c r="AU213" s="24"/>
      <c r="AV213" s="24"/>
      <c r="AW213" s="31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L213" s="32"/>
      <c r="BM213" s="32"/>
      <c r="BN213" s="32"/>
      <c r="BO213" s="32"/>
      <c r="BP213" s="32"/>
      <c r="BQ213" s="32"/>
      <c r="BR213" s="32"/>
      <c r="BS213" s="33"/>
      <c r="BT213" s="32"/>
      <c r="BU213" s="32"/>
      <c r="BV213" s="32"/>
      <c r="BW213" s="32"/>
      <c r="BX213" s="32"/>
      <c r="CK213" s="33"/>
      <c r="CL213" s="33"/>
      <c r="CM213" s="33"/>
      <c r="CN213" s="32"/>
      <c r="CO213" s="32"/>
      <c r="CP213" s="32"/>
    </row>
    <row r="214" spans="1:94" x14ac:dyDescent="0.2">
      <c r="A214" s="19"/>
      <c r="B214" s="19"/>
      <c r="C214" s="19"/>
      <c r="D214" s="19"/>
      <c r="E214" s="19"/>
      <c r="H214" s="19"/>
      <c r="I214" s="19"/>
      <c r="J214" s="19"/>
      <c r="K214" s="19"/>
      <c r="L214" s="19"/>
      <c r="M214" s="19"/>
      <c r="N214" s="19"/>
      <c r="Q214" s="19"/>
      <c r="R214" s="19"/>
      <c r="S214" s="19"/>
      <c r="AM214" s="24"/>
      <c r="AN214" s="24"/>
      <c r="AO214" s="31"/>
      <c r="AQ214" s="24"/>
      <c r="AR214" s="24"/>
      <c r="AS214" s="24"/>
      <c r="AT214" s="31"/>
      <c r="AU214" s="24"/>
      <c r="AV214" s="24"/>
      <c r="AW214" s="31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L214" s="32"/>
      <c r="BM214" s="32"/>
      <c r="BN214" s="32"/>
      <c r="BO214" s="32"/>
      <c r="BP214" s="32"/>
      <c r="BQ214" s="32"/>
      <c r="BR214" s="32"/>
      <c r="BS214" s="33"/>
      <c r="BT214" s="32"/>
      <c r="BU214" s="32"/>
      <c r="BV214" s="32"/>
      <c r="BW214" s="32"/>
      <c r="BX214" s="32"/>
      <c r="CK214" s="33"/>
      <c r="CL214" s="33"/>
      <c r="CM214" s="33"/>
      <c r="CN214" s="32"/>
      <c r="CO214" s="32"/>
      <c r="CP214" s="32"/>
    </row>
    <row r="215" spans="1:94" x14ac:dyDescent="0.2">
      <c r="A215" s="19"/>
      <c r="B215" s="19"/>
      <c r="C215" s="19"/>
      <c r="D215" s="19"/>
      <c r="E215" s="19"/>
      <c r="H215" s="19"/>
      <c r="I215" s="19"/>
      <c r="J215" s="19"/>
      <c r="K215" s="19"/>
      <c r="L215" s="19"/>
      <c r="M215" s="19"/>
      <c r="N215" s="19"/>
      <c r="Q215" s="19"/>
      <c r="R215" s="19"/>
      <c r="S215" s="19"/>
      <c r="AM215" s="24"/>
      <c r="AN215" s="24"/>
      <c r="AO215" s="31"/>
      <c r="AQ215" s="24"/>
      <c r="AR215" s="24"/>
      <c r="AS215" s="24"/>
      <c r="AT215" s="31"/>
      <c r="AU215" s="24"/>
      <c r="AV215" s="24"/>
      <c r="AW215" s="31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L215" s="32"/>
      <c r="BM215" s="32"/>
      <c r="BN215" s="32"/>
      <c r="BO215" s="32"/>
      <c r="BP215" s="32"/>
      <c r="BQ215" s="32"/>
      <c r="BR215" s="32"/>
      <c r="BS215" s="33"/>
      <c r="BT215" s="32"/>
      <c r="BU215" s="32"/>
      <c r="BV215" s="32"/>
      <c r="BW215" s="32"/>
      <c r="BX215" s="32"/>
      <c r="CK215" s="33"/>
      <c r="CL215" s="33"/>
      <c r="CM215" s="33"/>
      <c r="CN215" s="32"/>
      <c r="CO215" s="32"/>
      <c r="CP215" s="32"/>
    </row>
    <row r="216" spans="1:94" x14ac:dyDescent="0.2">
      <c r="A216" s="19"/>
      <c r="B216" s="19"/>
      <c r="C216" s="19"/>
      <c r="D216" s="19"/>
      <c r="E216" s="19"/>
      <c r="H216" s="19"/>
      <c r="I216" s="19"/>
      <c r="J216" s="19"/>
      <c r="K216" s="19"/>
      <c r="L216" s="19"/>
      <c r="M216" s="19"/>
      <c r="N216" s="19"/>
      <c r="Q216" s="19"/>
      <c r="R216" s="19"/>
      <c r="S216" s="19"/>
      <c r="AM216" s="24"/>
      <c r="AN216" s="24"/>
      <c r="AO216" s="31"/>
      <c r="AQ216" s="24"/>
      <c r="AR216" s="24"/>
      <c r="AS216" s="24"/>
      <c r="AT216" s="31"/>
      <c r="AU216" s="24"/>
      <c r="AV216" s="24"/>
      <c r="AW216" s="31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L216" s="32"/>
      <c r="BM216" s="32"/>
      <c r="BN216" s="32"/>
      <c r="BO216" s="32"/>
      <c r="BP216" s="32"/>
      <c r="BQ216" s="32"/>
      <c r="BR216" s="32"/>
      <c r="BS216" s="33"/>
      <c r="BT216" s="32"/>
      <c r="BU216" s="32"/>
      <c r="BV216" s="32"/>
      <c r="BW216" s="32"/>
      <c r="BX216" s="32"/>
      <c r="CK216" s="33"/>
      <c r="CL216" s="33"/>
      <c r="CM216" s="33"/>
      <c r="CN216" s="32"/>
      <c r="CO216" s="32"/>
      <c r="CP216" s="32"/>
    </row>
    <row r="217" spans="1:94" x14ac:dyDescent="0.2">
      <c r="A217" s="19"/>
      <c r="B217" s="19"/>
      <c r="C217" s="19"/>
      <c r="D217" s="19"/>
      <c r="E217" s="19"/>
      <c r="H217" s="19"/>
      <c r="I217" s="19"/>
      <c r="J217" s="19"/>
      <c r="K217" s="19"/>
      <c r="L217" s="19"/>
      <c r="M217" s="19"/>
      <c r="N217" s="19"/>
      <c r="Q217" s="19"/>
      <c r="R217" s="19"/>
      <c r="S217" s="19"/>
      <c r="AM217" s="24"/>
      <c r="AN217" s="24"/>
      <c r="AO217" s="31"/>
      <c r="AQ217" s="24"/>
      <c r="AR217" s="24"/>
      <c r="AS217" s="24"/>
      <c r="AT217" s="31"/>
      <c r="AU217" s="24"/>
      <c r="AV217" s="24"/>
      <c r="AW217" s="31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L217" s="32"/>
      <c r="BM217" s="32"/>
      <c r="BN217" s="32"/>
      <c r="BO217" s="32"/>
      <c r="BP217" s="32"/>
      <c r="BQ217" s="32"/>
      <c r="BR217" s="32"/>
      <c r="BS217" s="33"/>
      <c r="BT217" s="32"/>
      <c r="BU217" s="32"/>
      <c r="BV217" s="32"/>
      <c r="BW217" s="32"/>
      <c r="BX217" s="32"/>
      <c r="CK217" s="33"/>
      <c r="CL217" s="33"/>
      <c r="CM217" s="33"/>
      <c r="CN217" s="32"/>
      <c r="CO217" s="32"/>
      <c r="CP217" s="32"/>
    </row>
    <row r="218" spans="1:94" x14ac:dyDescent="0.2">
      <c r="A218" s="19"/>
      <c r="B218" s="19"/>
      <c r="C218" s="19"/>
      <c r="D218" s="19"/>
      <c r="E218" s="19"/>
      <c r="H218" s="19"/>
      <c r="I218" s="19"/>
      <c r="J218" s="19"/>
      <c r="K218" s="19"/>
      <c r="L218" s="19"/>
      <c r="M218" s="19"/>
      <c r="N218" s="19"/>
      <c r="Q218" s="19"/>
      <c r="R218" s="19"/>
      <c r="S218" s="19"/>
      <c r="AM218" s="24"/>
      <c r="AN218" s="24"/>
      <c r="AO218" s="31"/>
      <c r="AQ218" s="24"/>
      <c r="AR218" s="24"/>
      <c r="AS218" s="24"/>
      <c r="AT218" s="31"/>
      <c r="AU218" s="24"/>
      <c r="AV218" s="24"/>
      <c r="AW218" s="31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L218" s="32"/>
      <c r="BM218" s="32"/>
      <c r="BN218" s="32"/>
      <c r="BO218" s="32"/>
      <c r="BP218" s="32"/>
      <c r="BQ218" s="32"/>
      <c r="BR218" s="32"/>
      <c r="BS218" s="33"/>
      <c r="BT218" s="32"/>
      <c r="BU218" s="32"/>
      <c r="BV218" s="32"/>
      <c r="BW218" s="32"/>
      <c r="BX218" s="32"/>
      <c r="CK218" s="33"/>
      <c r="CL218" s="33"/>
      <c r="CM218" s="33"/>
      <c r="CN218" s="32"/>
      <c r="CO218" s="32"/>
      <c r="CP218" s="32"/>
    </row>
    <row r="219" spans="1:94" x14ac:dyDescent="0.2">
      <c r="A219" s="19"/>
      <c r="B219" s="19"/>
      <c r="C219" s="19"/>
      <c r="D219" s="19"/>
      <c r="E219" s="19"/>
      <c r="H219" s="19"/>
      <c r="I219" s="19"/>
      <c r="J219" s="19"/>
      <c r="K219" s="19"/>
      <c r="L219" s="19"/>
      <c r="M219" s="19"/>
      <c r="N219" s="19"/>
      <c r="Q219" s="19"/>
      <c r="R219" s="19"/>
      <c r="S219" s="19"/>
      <c r="AM219" s="24"/>
      <c r="AN219" s="24"/>
      <c r="AO219" s="31"/>
      <c r="AQ219" s="24"/>
      <c r="AR219" s="24"/>
      <c r="AS219" s="24"/>
      <c r="AT219" s="31"/>
      <c r="AU219" s="24"/>
      <c r="AV219" s="24"/>
      <c r="AW219" s="31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L219" s="32"/>
      <c r="BM219" s="32"/>
      <c r="BN219" s="32"/>
      <c r="BO219" s="32"/>
      <c r="BP219" s="32"/>
      <c r="BQ219" s="32"/>
      <c r="BR219" s="32"/>
      <c r="BS219" s="33"/>
      <c r="BT219" s="32"/>
      <c r="BU219" s="32"/>
      <c r="BV219" s="32"/>
      <c r="BW219" s="32"/>
      <c r="BX219" s="32"/>
      <c r="CK219" s="33"/>
      <c r="CL219" s="33"/>
      <c r="CM219" s="33"/>
      <c r="CN219" s="32"/>
      <c r="CO219" s="32"/>
      <c r="CP219" s="32"/>
    </row>
    <row r="220" spans="1:94" x14ac:dyDescent="0.2">
      <c r="A220" s="19"/>
      <c r="B220" s="19"/>
      <c r="C220" s="19"/>
      <c r="D220" s="19"/>
      <c r="E220" s="19"/>
      <c r="H220" s="19"/>
      <c r="I220" s="19"/>
      <c r="J220" s="19"/>
      <c r="K220" s="19"/>
      <c r="L220" s="19"/>
      <c r="M220" s="19"/>
      <c r="N220" s="19"/>
      <c r="Q220" s="19"/>
      <c r="R220" s="19"/>
      <c r="S220" s="19"/>
      <c r="AM220" s="24"/>
      <c r="AN220" s="24"/>
      <c r="AO220" s="31"/>
      <c r="AQ220" s="24"/>
      <c r="AR220" s="24"/>
      <c r="AS220" s="24"/>
      <c r="AT220" s="31"/>
      <c r="AU220" s="24"/>
      <c r="AV220" s="24"/>
      <c r="AW220" s="31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L220" s="32"/>
      <c r="BM220" s="32"/>
      <c r="BN220" s="32"/>
      <c r="BO220" s="32"/>
      <c r="BP220" s="32"/>
      <c r="BQ220" s="32"/>
      <c r="BR220" s="32"/>
      <c r="BS220" s="33"/>
      <c r="BT220" s="32"/>
      <c r="BU220" s="32"/>
      <c r="BV220" s="32"/>
      <c r="BW220" s="32"/>
      <c r="BX220" s="32"/>
      <c r="CK220" s="33"/>
      <c r="CL220" s="33"/>
      <c r="CM220" s="33"/>
      <c r="CN220" s="32"/>
      <c r="CO220" s="32"/>
      <c r="CP220" s="32"/>
    </row>
    <row r="221" spans="1:94" x14ac:dyDescent="0.2">
      <c r="A221" s="19"/>
      <c r="B221" s="19"/>
      <c r="C221" s="19"/>
      <c r="D221" s="19"/>
      <c r="E221" s="19"/>
      <c r="H221" s="19"/>
      <c r="I221" s="19"/>
      <c r="J221" s="19"/>
      <c r="K221" s="19"/>
      <c r="L221" s="19"/>
      <c r="M221" s="19"/>
      <c r="N221" s="19"/>
      <c r="Q221" s="19"/>
      <c r="R221" s="19"/>
      <c r="S221" s="19"/>
      <c r="AM221" s="24"/>
      <c r="AN221" s="24"/>
      <c r="AO221" s="31"/>
      <c r="AQ221" s="24"/>
      <c r="AR221" s="24"/>
      <c r="AS221" s="24"/>
      <c r="AT221" s="31"/>
      <c r="AU221" s="24"/>
      <c r="AV221" s="24"/>
      <c r="AW221" s="31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L221" s="32"/>
      <c r="BM221" s="32"/>
      <c r="BN221" s="32"/>
      <c r="BO221" s="32"/>
      <c r="BP221" s="32"/>
      <c r="BQ221" s="32"/>
      <c r="BR221" s="32"/>
      <c r="BS221" s="33"/>
      <c r="BT221" s="32"/>
      <c r="BU221" s="32"/>
      <c r="BV221" s="32"/>
      <c r="BW221" s="32"/>
      <c r="BX221" s="32"/>
      <c r="CK221" s="33"/>
      <c r="CL221" s="33"/>
      <c r="CM221" s="33"/>
      <c r="CN221" s="32"/>
      <c r="CO221" s="32"/>
      <c r="CP221" s="32"/>
    </row>
    <row r="222" spans="1:94" x14ac:dyDescent="0.2">
      <c r="A222" s="19"/>
      <c r="B222" s="19"/>
      <c r="C222" s="19"/>
      <c r="D222" s="19"/>
      <c r="E222" s="19"/>
      <c r="H222" s="19"/>
      <c r="I222" s="19"/>
      <c r="J222" s="19"/>
      <c r="K222" s="19"/>
      <c r="L222" s="19"/>
      <c r="M222" s="19"/>
      <c r="N222" s="19"/>
      <c r="Q222" s="19"/>
      <c r="R222" s="19"/>
      <c r="S222" s="19"/>
      <c r="AM222" s="24"/>
      <c r="AN222" s="24"/>
      <c r="AO222" s="31"/>
      <c r="AQ222" s="24"/>
      <c r="AR222" s="24"/>
      <c r="AS222" s="24"/>
      <c r="AT222" s="31"/>
      <c r="AU222" s="24"/>
      <c r="AV222" s="24"/>
      <c r="AW222" s="31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L222" s="32"/>
      <c r="BM222" s="32"/>
      <c r="BN222" s="32"/>
      <c r="BO222" s="32"/>
      <c r="BP222" s="32"/>
      <c r="BQ222" s="32"/>
      <c r="BR222" s="32"/>
      <c r="BS222" s="33"/>
      <c r="BT222" s="32"/>
      <c r="BU222" s="32"/>
      <c r="BV222" s="32"/>
      <c r="BW222" s="32"/>
      <c r="BX222" s="32"/>
      <c r="CK222" s="33"/>
      <c r="CL222" s="33"/>
      <c r="CM222" s="33"/>
      <c r="CN222" s="32"/>
      <c r="CO222" s="32"/>
      <c r="CP222" s="32"/>
    </row>
    <row r="223" spans="1:94" x14ac:dyDescent="0.2">
      <c r="A223" s="19"/>
      <c r="B223" s="19"/>
      <c r="C223" s="19"/>
      <c r="D223" s="19"/>
      <c r="E223" s="19"/>
      <c r="H223" s="19"/>
      <c r="I223" s="19"/>
      <c r="J223" s="19"/>
      <c r="K223" s="19"/>
      <c r="L223" s="19"/>
      <c r="M223" s="19"/>
      <c r="N223" s="19"/>
      <c r="Q223" s="19"/>
      <c r="R223" s="19"/>
      <c r="S223" s="19"/>
      <c r="AM223" s="24"/>
      <c r="AN223" s="24"/>
      <c r="AO223" s="31"/>
      <c r="AQ223" s="24"/>
      <c r="AR223" s="24"/>
      <c r="AS223" s="24"/>
      <c r="AT223" s="31"/>
      <c r="AU223" s="24"/>
      <c r="AV223" s="24"/>
      <c r="AW223" s="31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L223" s="32"/>
      <c r="BM223" s="32"/>
      <c r="BN223" s="32"/>
      <c r="BO223" s="32"/>
      <c r="BP223" s="32"/>
      <c r="BQ223" s="32"/>
      <c r="BR223" s="32"/>
      <c r="BS223" s="33"/>
      <c r="BT223" s="32"/>
      <c r="BU223" s="32"/>
      <c r="BV223" s="32"/>
      <c r="BW223" s="32"/>
      <c r="BX223" s="32"/>
      <c r="CK223" s="33"/>
      <c r="CL223" s="33"/>
      <c r="CM223" s="33"/>
      <c r="CN223" s="32"/>
      <c r="CO223" s="32"/>
      <c r="CP223" s="32"/>
    </row>
    <row r="224" spans="1:94" x14ac:dyDescent="0.2">
      <c r="A224" s="19"/>
      <c r="B224" s="19"/>
      <c r="C224" s="19"/>
      <c r="D224" s="19"/>
      <c r="E224" s="19"/>
      <c r="H224" s="19"/>
      <c r="I224" s="19"/>
      <c r="J224" s="19"/>
      <c r="K224" s="19"/>
      <c r="L224" s="19"/>
      <c r="M224" s="19"/>
      <c r="N224" s="19"/>
      <c r="Q224" s="19"/>
      <c r="R224" s="19"/>
      <c r="S224" s="19"/>
      <c r="AM224" s="24"/>
      <c r="AN224" s="24"/>
      <c r="AO224" s="31"/>
      <c r="AQ224" s="24"/>
      <c r="AR224" s="24"/>
      <c r="AS224" s="24"/>
      <c r="AT224" s="31"/>
      <c r="AU224" s="24"/>
      <c r="AV224" s="24"/>
      <c r="AW224" s="31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L224" s="32"/>
      <c r="BM224" s="32"/>
      <c r="BN224" s="32"/>
      <c r="BO224" s="32"/>
      <c r="BP224" s="32"/>
      <c r="BQ224" s="32"/>
      <c r="BR224" s="32"/>
      <c r="BS224" s="33"/>
      <c r="BT224" s="32"/>
      <c r="BU224" s="32"/>
      <c r="BV224" s="32"/>
      <c r="BW224" s="32"/>
      <c r="BX224" s="32"/>
      <c r="CK224" s="33"/>
      <c r="CL224" s="33"/>
      <c r="CM224" s="33"/>
      <c r="CN224" s="32"/>
      <c r="CO224" s="32"/>
      <c r="CP224" s="32"/>
    </row>
    <row r="225" spans="1:94" x14ac:dyDescent="0.2">
      <c r="A225" s="19"/>
      <c r="B225" s="19"/>
      <c r="C225" s="19"/>
      <c r="D225" s="19"/>
      <c r="E225" s="19"/>
      <c r="H225" s="19"/>
      <c r="I225" s="19"/>
      <c r="J225" s="19"/>
      <c r="K225" s="19"/>
      <c r="L225" s="19"/>
      <c r="M225" s="19"/>
      <c r="N225" s="19"/>
      <c r="Q225" s="19"/>
      <c r="R225" s="19"/>
      <c r="S225" s="19"/>
      <c r="AM225" s="24"/>
      <c r="AN225" s="24"/>
      <c r="AO225" s="31"/>
      <c r="AQ225" s="24"/>
      <c r="AR225" s="24"/>
      <c r="AS225" s="24"/>
      <c r="AT225" s="31"/>
      <c r="AU225" s="24"/>
      <c r="AV225" s="24"/>
      <c r="AW225" s="31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L225" s="32"/>
      <c r="BM225" s="32"/>
      <c r="BN225" s="32"/>
      <c r="BO225" s="32"/>
      <c r="BP225" s="32"/>
      <c r="BQ225" s="32"/>
      <c r="BR225" s="32"/>
      <c r="BS225" s="33"/>
      <c r="BT225" s="32"/>
      <c r="BU225" s="32"/>
      <c r="BV225" s="32"/>
      <c r="BW225" s="32"/>
      <c r="BX225" s="32"/>
      <c r="CK225" s="33"/>
      <c r="CL225" s="33"/>
      <c r="CM225" s="33"/>
      <c r="CN225" s="32"/>
      <c r="CO225" s="32"/>
      <c r="CP225" s="32"/>
    </row>
    <row r="226" spans="1:94" x14ac:dyDescent="0.2">
      <c r="A226" s="19"/>
      <c r="B226" s="19"/>
      <c r="C226" s="19"/>
      <c r="D226" s="19"/>
      <c r="E226" s="19"/>
      <c r="H226" s="19"/>
      <c r="I226" s="19"/>
      <c r="J226" s="19"/>
      <c r="K226" s="19"/>
      <c r="L226" s="19"/>
      <c r="M226" s="19"/>
      <c r="N226" s="19"/>
      <c r="Q226" s="19"/>
      <c r="R226" s="19"/>
      <c r="S226" s="19"/>
      <c r="AM226" s="24"/>
      <c r="AN226" s="24"/>
      <c r="AO226" s="31"/>
      <c r="AQ226" s="24"/>
      <c r="AR226" s="24"/>
      <c r="AS226" s="24"/>
      <c r="AT226" s="31"/>
      <c r="AU226" s="24"/>
      <c r="AV226" s="24"/>
      <c r="AW226" s="31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L226" s="32"/>
      <c r="BM226" s="32"/>
      <c r="BN226" s="32"/>
      <c r="BO226" s="32"/>
      <c r="BP226" s="32"/>
      <c r="BQ226" s="32"/>
      <c r="BR226" s="32"/>
      <c r="BS226" s="33"/>
      <c r="BT226" s="32"/>
      <c r="BU226" s="32"/>
      <c r="BV226" s="32"/>
      <c r="BW226" s="32"/>
      <c r="BX226" s="32"/>
      <c r="CK226" s="33"/>
      <c r="CL226" s="33"/>
      <c r="CM226" s="33"/>
      <c r="CN226" s="32"/>
      <c r="CO226" s="32"/>
      <c r="CP226" s="32"/>
    </row>
    <row r="227" spans="1:94" x14ac:dyDescent="0.2">
      <c r="A227" s="19"/>
      <c r="B227" s="19"/>
      <c r="C227" s="19"/>
      <c r="D227" s="19"/>
      <c r="E227" s="19"/>
      <c r="H227" s="19"/>
      <c r="I227" s="19"/>
      <c r="J227" s="19"/>
      <c r="K227" s="19"/>
      <c r="L227" s="19"/>
      <c r="M227" s="19"/>
      <c r="N227" s="19"/>
      <c r="Q227" s="19"/>
      <c r="R227" s="19"/>
      <c r="S227" s="19"/>
      <c r="AM227" s="24"/>
      <c r="AN227" s="24"/>
      <c r="AO227" s="31"/>
      <c r="AQ227" s="24"/>
      <c r="AR227" s="24"/>
      <c r="AS227" s="24"/>
      <c r="AT227" s="31"/>
      <c r="AU227" s="24"/>
      <c r="AV227" s="24"/>
      <c r="AW227" s="31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L227" s="32"/>
      <c r="BM227" s="32"/>
      <c r="BN227" s="32"/>
      <c r="BO227" s="32"/>
      <c r="BP227" s="32"/>
      <c r="BQ227" s="32"/>
      <c r="BR227" s="32"/>
      <c r="BS227" s="33"/>
      <c r="BT227" s="32"/>
      <c r="BU227" s="32"/>
      <c r="BV227" s="32"/>
      <c r="BW227" s="32"/>
      <c r="BX227" s="32"/>
      <c r="CK227" s="33"/>
      <c r="CL227" s="33"/>
      <c r="CM227" s="33"/>
      <c r="CN227" s="32"/>
      <c r="CO227" s="32"/>
      <c r="CP227" s="32"/>
    </row>
    <row r="228" spans="1:94" x14ac:dyDescent="0.2">
      <c r="A228" s="19"/>
      <c r="B228" s="19"/>
      <c r="C228" s="19"/>
      <c r="D228" s="19"/>
      <c r="E228" s="19"/>
      <c r="H228" s="19"/>
      <c r="I228" s="19"/>
      <c r="J228" s="19"/>
      <c r="K228" s="19"/>
      <c r="L228" s="19"/>
      <c r="M228" s="19"/>
      <c r="N228" s="19"/>
      <c r="Q228" s="19"/>
      <c r="R228" s="19"/>
      <c r="S228" s="19"/>
      <c r="AM228" s="24"/>
      <c r="AN228" s="24"/>
      <c r="AO228" s="31"/>
      <c r="AQ228" s="24"/>
      <c r="AR228" s="24"/>
      <c r="AS228" s="24"/>
      <c r="AT228" s="31"/>
      <c r="AU228" s="24"/>
      <c r="AV228" s="24"/>
      <c r="AW228" s="31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L228" s="32"/>
      <c r="BM228" s="32"/>
      <c r="BN228" s="32"/>
      <c r="BO228" s="32"/>
      <c r="BP228" s="32"/>
      <c r="BQ228" s="32"/>
      <c r="BR228" s="32"/>
      <c r="BS228" s="33"/>
      <c r="BT228" s="32"/>
      <c r="BU228" s="32"/>
      <c r="BV228" s="32"/>
      <c r="BW228" s="32"/>
      <c r="BX228" s="32"/>
      <c r="CK228" s="33"/>
      <c r="CL228" s="33"/>
      <c r="CM228" s="33"/>
      <c r="CN228" s="32"/>
      <c r="CO228" s="32"/>
      <c r="CP228" s="32"/>
    </row>
    <row r="229" spans="1:94" x14ac:dyDescent="0.2">
      <c r="A229" s="19"/>
      <c r="B229" s="19"/>
      <c r="C229" s="19"/>
      <c r="D229" s="19"/>
      <c r="E229" s="19"/>
      <c r="H229" s="19"/>
      <c r="I229" s="19"/>
      <c r="J229" s="19"/>
      <c r="K229" s="19"/>
      <c r="L229" s="19"/>
      <c r="M229" s="19"/>
      <c r="N229" s="19"/>
      <c r="Q229" s="19"/>
      <c r="R229" s="19"/>
      <c r="S229" s="19"/>
      <c r="AM229" s="24"/>
      <c r="AN229" s="24"/>
      <c r="AO229" s="31"/>
      <c r="AQ229" s="24"/>
      <c r="AR229" s="24"/>
      <c r="AS229" s="24"/>
      <c r="AT229" s="31"/>
      <c r="AU229" s="24"/>
      <c r="AV229" s="24"/>
      <c r="AW229" s="31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L229" s="32"/>
      <c r="BM229" s="32"/>
      <c r="BN229" s="32"/>
      <c r="BO229" s="32"/>
      <c r="BP229" s="32"/>
      <c r="BQ229" s="32"/>
      <c r="BR229" s="32"/>
      <c r="BS229" s="33"/>
      <c r="BT229" s="32"/>
      <c r="BU229" s="32"/>
      <c r="BV229" s="32"/>
      <c r="BW229" s="32"/>
      <c r="BX229" s="32"/>
      <c r="CK229" s="33"/>
      <c r="CL229" s="33"/>
      <c r="CM229" s="33"/>
      <c r="CN229" s="32"/>
      <c r="CO229" s="32"/>
      <c r="CP229" s="32"/>
    </row>
  </sheetData>
  <autoFilter ref="A1:CR153"/>
  <pageMargins left="0.7" right="0.7" top="0.75" bottom="0.75" header="0.3" footer="0.3"/>
  <pageSetup scale="2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55"/>
  <sheetViews>
    <sheetView zoomScale="80" zoomScaleNormal="80" zoomScalePageLayoutView="80" workbookViewId="0">
      <pane xSplit="1" ySplit="1" topLeftCell="J2" activePane="bottomRight" state="frozen"/>
      <selection activeCell="I36" sqref="I36"/>
      <selection pane="topRight" activeCell="I36" sqref="I36"/>
      <selection pane="bottomLeft" activeCell="I36" sqref="I36"/>
      <selection pane="bottomRight" activeCell="AB16" sqref="AB16"/>
    </sheetView>
  </sheetViews>
  <sheetFormatPr defaultColWidth="10.875" defaultRowHeight="12.75" x14ac:dyDescent="0.2"/>
  <cols>
    <col min="1" max="1" width="34.125" style="37" bestFit="1" customWidth="1"/>
    <col min="2" max="3" width="10.75" style="20" bestFit="1" customWidth="1"/>
    <col min="4" max="4" width="14.125" style="20" bestFit="1" customWidth="1"/>
    <col min="5" max="5" width="21.625" style="38" customWidth="1"/>
    <col min="6" max="6" width="20.5" style="38" customWidth="1"/>
    <col min="7" max="7" width="12.125" style="38" bestFit="1" customWidth="1"/>
    <col min="8" max="8" width="13" style="38" bestFit="1" customWidth="1"/>
    <col min="9" max="9" width="11.25" style="38" bestFit="1" customWidth="1"/>
    <col min="10" max="11" width="14.125" style="38" bestFit="1" customWidth="1"/>
    <col min="12" max="12" width="13" style="38" bestFit="1" customWidth="1"/>
    <col min="13" max="14" width="11.75" style="38" bestFit="1" customWidth="1"/>
    <col min="15" max="15" width="2.5" style="23" customWidth="1"/>
    <col min="16" max="16" width="13" style="38" bestFit="1" customWidth="1"/>
    <col min="17" max="17" width="16.75" style="38" bestFit="1" customWidth="1"/>
    <col min="18" max="18" width="15.5" style="38" bestFit="1" customWidth="1"/>
    <col min="19" max="20" width="13.625" style="38" bestFit="1" customWidth="1"/>
    <col min="21" max="21" width="10" style="38" bestFit="1" customWidth="1"/>
    <col min="22" max="23" width="8.5" style="38" bestFit="1" customWidth="1"/>
    <col min="24" max="24" width="13.5" style="38" bestFit="1" customWidth="1"/>
    <col min="25" max="25" width="14.125" style="38" bestFit="1" customWidth="1"/>
    <col min="26" max="16384" width="10.875" style="38"/>
  </cols>
  <sheetData>
    <row r="1" spans="1:29" s="37" customFormat="1" ht="63" customHeight="1" x14ac:dyDescent="0.2">
      <c r="A1" s="36"/>
      <c r="B1" s="63" t="str">
        <f>'Summary figures'!AL1</f>
        <v>2018 population</v>
      </c>
      <c r="C1" s="63" t="str">
        <f>'Summary figures'!AM1</f>
        <v>2030 population</v>
      </c>
      <c r="D1" s="63" t="str">
        <f>'Summary figures'!AQ1</f>
        <v>2018 people in extreme poverty</v>
      </c>
      <c r="E1" s="63" t="str">
        <f>'Summary figures'!AR1</f>
        <v>Projected people in extreme poverty - 2030 rate, 2018 population</v>
      </c>
      <c r="F1" s="63" t="str">
        <f>'Summary figures'!AS1</f>
        <v>Projected people in extreme poverty - 2030 rate, 2030 projected population</v>
      </c>
      <c r="G1" s="63" t="str">
        <f>'Summary figures'!AZ1</f>
        <v>Total current revenue</v>
      </c>
      <c r="H1" s="63" t="str">
        <f>'Summary figures'!BA1</f>
        <v>Total revenue capacity</v>
      </c>
      <c r="I1" s="63" t="str">
        <f>'Summary figures'!BB1</f>
        <v>Additional revenue generated</v>
      </c>
      <c r="J1" s="63" t="str">
        <f>'Summary figures'!BC1</f>
        <v>Avg. 2014-16 country programmable aid</v>
      </c>
      <c r="K1" s="63" t="str">
        <f>'Summary figures'!BD1</f>
        <v>Avg. 2017-19 country programmable aid</v>
      </c>
      <c r="L1" s="63" t="str">
        <f>'Summary figures'!BH1</f>
        <v>Avg. humanitarian aid, 2014-16</v>
      </c>
      <c r="M1" s="63" t="str">
        <f>'Summary figures'!BM1</f>
        <v>Total cost of education</v>
      </c>
      <c r="N1" s="63" t="str">
        <f>'Summary figures'!BN1</f>
        <v>Total cost of health and nutrition</v>
      </c>
      <c r="O1" s="63"/>
      <c r="P1" s="63" t="str">
        <f>'Summary figures'!BO1</f>
        <v>Total cost of cash transfer</v>
      </c>
      <c r="Q1" s="63" t="str">
        <f>'Summary figures'!BP1</f>
        <v>Total cost of social services</v>
      </c>
      <c r="R1" s="63" t="str">
        <f>'Summary figures'!BU1</f>
        <v>Total number of beneficiaries for social protection floor</v>
      </c>
      <c r="S1" s="63" t="str">
        <f>'Summary figures'!BW1</f>
        <v>Total financing gap</v>
      </c>
      <c r="T1" s="63" t="str">
        <f>'Summary figures'!BX1</f>
        <v>CPA to countries with financing gap, if 50% of CPA is assumed</v>
      </c>
      <c r="U1" s="63" t="str">
        <f>'Summary figures'!BY1</f>
        <v>ODA for education</v>
      </c>
      <c r="V1" s="63" t="str">
        <f>'Summary figures'!CB1</f>
        <v>ODA for health</v>
      </c>
      <c r="W1" s="63" t="str">
        <f>'Summary figures'!CE1</f>
        <v>ODA for justice</v>
      </c>
      <c r="X1" s="63" t="str">
        <f>'Summary figures'!CH1</f>
        <v>ODA for social protection</v>
      </c>
      <c r="Y1" s="63" t="str">
        <f>'Summary figures'!CN1</f>
        <v>DEEP ideal country programmable aid, total</v>
      </c>
      <c r="Z1" s="63"/>
      <c r="AA1" s="63"/>
      <c r="AB1" s="63"/>
    </row>
    <row r="2" spans="1:29" x14ac:dyDescent="0.2">
      <c r="A2" s="37" t="s">
        <v>351</v>
      </c>
      <c r="B2" s="20">
        <f t="array" ref="B2">SUM(IF('Summary figures'!$D$1:$D$200="VLIC",IF(ISNUMBER('Summary figures'!$AL$1:$AL$200),'Summary figures'!$AL$1:$AL$200)))</f>
        <v>233.345</v>
      </c>
      <c r="C2" s="20">
        <f t="array" ref="C2">SUM(IF('Summary figures'!$D$1:$D$200="VLIC",IF(ISNUMBER('Summary figures'!$AM$1:$AM$200),'Summary figures'!$AM$1:$AM$200)))</f>
        <v>330.25326953125006</v>
      </c>
      <c r="D2" s="20">
        <f t="array" ref="D2">SUM(IF('Summary figures'!$D$1:$D$200="VLIC",IF(ISNUMBER('Summary figures'!$AQ$1:$AQ$200),'Summary figures'!$AQ$1:$AQ$200)))</f>
        <v>155.61279673801423</v>
      </c>
      <c r="E2" s="20">
        <f t="array" ref="E2">SUM(IF('Summary figures'!$D$1:$D$200="VLIC",IF(ISNUMBER('Summary figures'!$AR$1:$AR$200),'Summary figures'!$AR$1:$AR$200)))</f>
        <v>78.993412493433965</v>
      </c>
      <c r="F2" s="20">
        <f t="array" ref="F2">SUM(IF('Summary figures'!$D$1:$D$200="VLIC",IF(ISNUMBER('Summary figures'!$AS$1:$AS$200),'Summary figures'!$AS$1:$AS$200)))</f>
        <v>109.37100490379332</v>
      </c>
      <c r="G2" s="20">
        <f t="array" ref="G2">SUM(IF('Summary figures'!$D$1:$D$200="VLIC",IF(ISNUMBER('Summary figures'!$AZ$1:$AZ$200),'Summary figures'!$AZ$1:$AZ$200)))</f>
        <v>14713.014591320001</v>
      </c>
      <c r="H2" s="20">
        <f t="array" ref="H2">SUM(IF('Summary figures'!$D$1:$D$200="VLIC",IF(ISNUMBER('Summary figures'!$BA$1:$BA$200),'Summary figures'!$BA$1:$BA$200)))</f>
        <v>17380.058747430732</v>
      </c>
      <c r="I2" s="20">
        <f t="array" ref="I2">SUM(IF('Summary figures'!$D$1:$D$200="VLIC",IF(ISNUMBER('Summary figures'!$BB$1:$BB$200),'Summary figures'!$BB$1:$BB$200)))</f>
        <v>2667.0441561107305</v>
      </c>
      <c r="J2" s="20">
        <f t="array" ref="J2">SUM(IF('Summary figures'!$D$1:$D$200="VLIC",IF(ISNUMBER('Summary figures'!$BC$1:$BC$200),'Summary figures'!$BC$1:$BC$200)))</f>
        <v>8165.0543333333326</v>
      </c>
      <c r="K2" s="20">
        <f t="array" ref="K2">SUM(IF('Summary figures'!$D$1:$D$200="VLIC",IF(ISNUMBER('Summary figures'!$BD$1:$BD$200),'Summary figures'!$BD$1:$BD$200)))</f>
        <v>8516.15</v>
      </c>
      <c r="L2" s="20">
        <f t="array" ref="L2">SUM(IF('Summary figures'!$D$1:$D$200="VLIC",IF(ISNUMBER('Summary figures'!$BH$1:$BH$200),'Summary figures'!$BH$1:$BH$200)))</f>
        <v>2886.74</v>
      </c>
      <c r="M2" s="20">
        <f t="array" ref="M2">SUM(IF('Summary figures'!$D$1:$D$200="VLIC",IF(ISNUMBER('Summary figures'!$BM$1:$BM$200),'Summary figures'!$BM$1:$BM$200)))</f>
        <v>8255.2800000000007</v>
      </c>
      <c r="N2" s="20">
        <f t="array" ref="N2">SUM(IF('Summary figures'!$D$1:$D$200="VLIC",IF(ISNUMBER('Summary figures'!$BN$1:$BN$200),'Summary figures'!$BN$1:$BN$200)))</f>
        <v>18110.934859999998</v>
      </c>
      <c r="O2" s="20"/>
      <c r="P2" s="20">
        <f t="array" ref="P2">SUM(IF('Summary figures'!$D$1:$D$200="VLIC",IF(ISNUMBER('Summary figures'!$BO$1:$BO$200),'Summary figures'!$BO$1:$BO$200)))</f>
        <v>23132.385357899329</v>
      </c>
      <c r="Q2" s="20">
        <f t="array" ref="Q2">SUM(IF('Summary figures'!$D$1:$D$200="VLIC",IF(ISNUMBER('Summary figures'!$BP$1:$BP$200),'Summary figures'!$BP$1:$BP$200)))</f>
        <v>49498.600217899329</v>
      </c>
      <c r="R2" s="20">
        <f t="array" ref="R2">SUM(IF('Summary figures'!$D$1:$D$200="VLIC",IF(ISNUMBER('Summary figures'!$BU$1:$BU$200),'Summary figures'!$BU$1:$BU$200)))</f>
        <v>18874679</v>
      </c>
      <c r="S2" s="20">
        <f t="array" ref="S2">SUM(IF('Summary figures'!$D$1:$D$200="VLIC",IF(ISNUMBER('Summary figures'!$BW$1:$BW$200),'Summary figures'!$BW$1:$BW$200)))</f>
        <v>40808.570844183967</v>
      </c>
      <c r="T2" s="20">
        <f t="array" ref="T2">SUM(IF('Summary figures'!$D$1:$D$200="VLIC",IF(ISNUMBER('Summary figures'!$BX$1:$BX$200),'Summary figures'!$BX$1:$BX$200)))</f>
        <v>4258.0749999999998</v>
      </c>
      <c r="U2" s="20">
        <f t="array" ref="U2">SUM(IF('Summary figures'!$D$1:$D$200="VLIC",IF(ISNUMBER('Summary figures'!$BY$1:$BY$200),'Summary figures'!$BY$1:$BY$200)))</f>
        <v>615.94726540475233</v>
      </c>
      <c r="V2" s="20">
        <f t="array" ref="V2">SUM(IF('Summary figures'!$D$1:$D$200="VLIC",IF(ISNUMBER('Summary figures'!$CB$1:$CB$200),'Summary figures'!$CB$1:$CB$200)))</f>
        <v>2538.2119640220162</v>
      </c>
      <c r="W2" s="20">
        <f t="array" ref="W2">SUM(IF('Summary figures'!$D$1:$D$200="VLIC",IF(ISNUMBER('Summary figures'!$CE$1:$CE$200),'Summary figures'!$CE$1:$CE$200)))</f>
        <v>113.57386461269968</v>
      </c>
      <c r="X2" s="20">
        <f t="array" ref="X2">SUM(IF('Summary figures'!$D$1:$D$200="VLIC",IF(ISNUMBER('Summary figures'!$CH$1:$CH$200),'Summary figures'!$CH$1:$CH$200)))</f>
        <v>1463.2782460732983</v>
      </c>
      <c r="Y2" s="20">
        <f t="array" ref="Y2">SUM(IF('Summary figures'!$D$1:$D$200="VLIC",IF(ISNUMBER('Summary figures'!$CN$1:$CN$200),'Summary figures'!$CN$1:$CN$200)))</f>
        <v>32425.199344738736</v>
      </c>
      <c r="Z2" s="20"/>
      <c r="AA2" s="20"/>
      <c r="AB2" s="20"/>
      <c r="AC2" s="20"/>
    </row>
    <row r="3" spans="1:29" x14ac:dyDescent="0.2">
      <c r="A3" s="37" t="s">
        <v>352</v>
      </c>
      <c r="B3" s="20">
        <f t="array" ref="B3">SUM(IF('Summary figures'!$D$1:$D$200="OLIC",IF(ISNUMBER('Summary figures'!$AL$1:$AL$200),'Summary figures'!$AL$1:$AL$200)))</f>
        <v>518.02200000000005</v>
      </c>
      <c r="C3" s="20">
        <f t="array" ref="C3">SUM(IF('Summary figures'!$D$1:$D$200="OLIC",IF(ISNUMBER('Summary figures'!$AM$1:$AM$200),'Summary figures'!$AM$1:$AM$200)))</f>
        <v>680.27032727050778</v>
      </c>
      <c r="D3" s="20">
        <f t="array" ref="D3">SUM(IF('Summary figures'!$D$1:$D$200="OLIC",IF(ISNUMBER('Summary figures'!$AQ$1:$AQ$200),'Summary figures'!$AQ$1:$AQ$200)))</f>
        <v>196.95821242177962</v>
      </c>
      <c r="E3" s="20">
        <f t="array" ref="E3">SUM(IF('Summary figures'!$D$1:$D$200="OLIC",IF(ISNUMBER('Summary figures'!$AR$1:$AR$200),'Summary figures'!$AR$1:$AR$200)))</f>
        <v>80.358950603296762</v>
      </c>
      <c r="F3" s="20">
        <f t="array" ref="F3">SUM(IF('Summary figures'!$D$1:$D$200="OLIC",IF(ISNUMBER('Summary figures'!$AS$1:$AS$200),'Summary figures'!$AS$1:$AS$200)))</f>
        <v>105.97623065185547</v>
      </c>
      <c r="G3" s="20">
        <f t="array" ref="G3">SUM(IF('Summary figures'!$D$1:$D$200="OLIC",IF(ISNUMBER('Summary figures'!$AZ$1:$AZ$200),'Summary figures'!$AZ$1:$AZ$200)))</f>
        <v>63441.895926843135</v>
      </c>
      <c r="H3" s="20">
        <f t="array" ref="H3">SUM(IF('Summary figures'!$D$1:$D$200="OLIC",IF(ISNUMBER('Summary figures'!$BA$1:$BA$200),'Summary figures'!$BA$1:$BA$200)))</f>
        <v>75762.089827118965</v>
      </c>
      <c r="I3" s="20">
        <f t="array" ref="I3">SUM(IF('Summary figures'!$D$1:$D$200="OLIC",IF(ISNUMBER('Summary figures'!$BB$1:$BB$200),'Summary figures'!$BB$1:$BB$200)))</f>
        <v>12320.193900275859</v>
      </c>
      <c r="J3" s="20">
        <f t="array" ref="J3">SUM(IF('Summary figures'!$D$1:$D$200="OLIC",IF(ISNUMBER('Summary figures'!$BC$1:$BC$200),'Summary figures'!$BC$1:$BC$200)))</f>
        <v>20256.001666666663</v>
      </c>
      <c r="K3" s="20">
        <f t="array" ref="K3">SUM(IF('Summary figures'!$D$1:$D$200="OLIC",IF(ISNUMBER('Summary figures'!$BD$1:$BD$200),'Summary figures'!$BD$1:$BD$200)))</f>
        <v>21400.196666666663</v>
      </c>
      <c r="L3" s="20">
        <f t="array" ref="L3">SUM(IF('Summary figures'!$D$1:$D$200="OLIC",IF(ISNUMBER('Summary figures'!$BH$1:$BH$200),'Summary figures'!$BH$1:$BH$200)))</f>
        <v>8383.1733333333323</v>
      </c>
      <c r="M3" s="20">
        <f t="array" ref="M3">SUM(IF('Summary figures'!$D$1:$D$200="OLIC",IF(ISNUMBER('Summary figures'!$BM$1:$BM$200),'Summary figures'!$BM$1:$BM$200)))</f>
        <v>24894.699959999994</v>
      </c>
      <c r="N3" s="20">
        <f t="array" ref="N3">SUM(IF('Summary figures'!$D$1:$D$200="OLIC",IF(ISNUMBER('Summary figures'!$BN$1:$BN$200),'Summary figures'!$BN$1:$BN$200)))</f>
        <v>40125.284623405772</v>
      </c>
      <c r="O3" s="20"/>
      <c r="P3" s="20">
        <f t="array" ref="P3">SUM(IF('Summary figures'!$D$1:$D$200="OLIC",IF(ISNUMBER('Summary figures'!$BO$1:$BO$200),'Summary figures'!$BO$1:$BO$200)))</f>
        <v>22738.050791730817</v>
      </c>
      <c r="Q3" s="20">
        <f t="array" ref="Q3">SUM(IF('Summary figures'!$D$1:$D$200="OLIC",IF(ISNUMBER('Summary figures'!$BP$1:$BP$200),'Summary figures'!$BP$1:$BP$200)))</f>
        <v>87758.035375136591</v>
      </c>
      <c r="R3" s="20">
        <f t="array" ref="R3">SUM(IF('Summary figures'!$D$1:$D$200="OLIC",IF(ISNUMBER('Summary figures'!$BU$1:$BU$200),'Summary figures'!$BU$1:$BU$200)))</f>
        <v>56059723</v>
      </c>
      <c r="S3" s="20">
        <f t="array" ref="S3">SUM(IF('Summary figures'!$D$1:$D$200="OLIC",IF(ISNUMBER('Summary figures'!$BW$1:$BW$200),'Summary figures'!$BW$1:$BW$200)))</f>
        <v>50185.066181178219</v>
      </c>
      <c r="T3" s="20">
        <f t="array" ref="T3">SUM(IF('Summary figures'!$D$1:$D$200="OLIC",IF(ISNUMBER('Summary figures'!$BX$1:$BX$200),'Summary figures'!$BX$1:$BX$200)))</f>
        <v>10511.626666666665</v>
      </c>
      <c r="U3" s="20">
        <f t="array" ref="U3">SUM(IF('Summary figures'!$D$1:$D$200="OLIC",IF(ISNUMBER('Summary figures'!$BY$1:$BY$200),'Summary figures'!$BY$1:$BY$200)))</f>
        <v>1757.4712622499665</v>
      </c>
      <c r="V3" s="20">
        <f t="array" ref="V3">SUM(IF('Summary figures'!$D$1:$D$200="OLIC",IF(ISNUMBER('Summary figures'!$CB$1:$CB$200),'Summary figures'!$CB$1:$CB$200)))</f>
        <v>4966.4424869109935</v>
      </c>
      <c r="W3" s="20">
        <f t="array" ref="W3">SUM(IF('Summary figures'!$D$1:$D$200="OLIC",IF(ISNUMBER('Summary figures'!$CE$1:$CE$200),'Summary figures'!$CE$1:$CE$200)))</f>
        <v>747.72470600080555</v>
      </c>
      <c r="X3" s="20">
        <f t="array" ref="X3">SUM(IF('Summary figures'!$D$1:$D$200="OLIC",IF(ISNUMBER('Summary figures'!$CH$1:$CH$200),'Summary figures'!$CH$1:$CH$200)))</f>
        <v>3195.7848691099471</v>
      </c>
      <c r="Y3" s="20">
        <f t="array" ref="Y3">SUM(IF('Summary figures'!$D$1:$D$200="OLIC",IF(ISNUMBER('Summary figures'!$CN$1:$CN$200),'Summary figures'!$CN$1:$CN$200)))</f>
        <v>29128.49788044321</v>
      </c>
      <c r="Z3" s="20"/>
      <c r="AA3" s="20"/>
      <c r="AB3" s="20"/>
      <c r="AC3" s="20"/>
    </row>
    <row r="4" spans="1:29" x14ac:dyDescent="0.2">
      <c r="A4" s="37" t="s">
        <v>17</v>
      </c>
      <c r="B4" s="20">
        <f t="array" ref="B4">SUM(IF('Summary figures'!$E$1:$E$200="OLIC_LDC",IF(ISNUMBER('Summary figures'!$AL$1:$AL$200),'Summary figures'!$AL$1:$AL$200)))</f>
        <v>448.10700000000003</v>
      </c>
      <c r="C4" s="20">
        <f t="array" ref="C4">SUM(IF('Summary figures'!$E$1:$E$200="OLIC_LDC",IF(ISNUMBER('Summary figures'!$AM$1:$AM$200),'Summary figures'!$AM$1:$AM$200)))</f>
        <v>594.19667199707021</v>
      </c>
      <c r="D4" s="20">
        <f t="array" ref="D4">SUM(IF('Summary figures'!$E$1:$E$200="OLIC_LDC",IF(ISNUMBER('Summary figures'!$AQ$1:$AQ$200),'Summary figures'!$AQ$1:$AQ$200)))</f>
        <v>166.2937874217796</v>
      </c>
      <c r="E4" s="20">
        <f t="array" ref="E4">SUM(IF('Summary figures'!$E$1:$E$200="OLIC_LDC",IF(ISNUMBER('Summary figures'!$AR$1:$AR$200),'Summary figures'!$AR$1:$AR$200)))</f>
        <v>64.850275603296751</v>
      </c>
      <c r="F4" s="20">
        <f t="array" ref="F4">SUM(IF('Summary figures'!$E$1:$E$200="OLIC_LDC",IF(ISNUMBER('Summary figures'!$AS$1:$AS$200),'Summary figures'!$AS$1:$AS$200)))</f>
        <v>86.653888366699192</v>
      </c>
      <c r="G4" s="20">
        <f t="array" ref="G4">SUM(IF('Summary figures'!$E$1:$E$200="OLIC_LDC",IF(ISNUMBER('Summary figures'!$AZ$1:$AZ$200),'Summary figures'!$AZ$1:$AZ$200)))</f>
        <v>51589.613525843131</v>
      </c>
      <c r="H4" s="20">
        <f t="array" ref="H4">SUM(IF('Summary figures'!$E$1:$E$200="OLIC_LDC",IF(ISNUMBER('Summary figures'!$BA$1:$BA$200),'Summary figures'!$BA$1:$BA$200)))</f>
        <v>62158.164708202014</v>
      </c>
      <c r="I4" s="20">
        <f t="array" ref="I4">SUM(IF('Summary figures'!$E$1:$E$200="OLIC_LDC",IF(ISNUMBER('Summary figures'!$BB$1:$BB$200),'Summary figures'!$BB$1:$BB$200)))</f>
        <v>10568.551182358891</v>
      </c>
      <c r="J4" s="20">
        <f t="array" ref="J4">SUM(IF('Summary figures'!$E$1:$E$200="OLIC_LDC",IF(ISNUMBER('Summary figures'!$BC$1:$BC$200),'Summary figures'!$BC$1:$BC$200)))</f>
        <v>18836.350666666665</v>
      </c>
      <c r="K4" s="20">
        <f t="array" ref="K4">SUM(IF('Summary figures'!$E$1:$E$200="OLIC_LDC",IF(ISNUMBER('Summary figures'!$BD$1:$BD$200),'Summary figures'!$BD$1:$BD$200)))</f>
        <v>19700.283333333333</v>
      </c>
      <c r="L4" s="20">
        <f t="array" ref="L4">SUM(IF('Summary figures'!$E$1:$E$200="OLIC_LDC",IF(ISNUMBER('Summary figures'!$BH$1:$BH$200),'Summary figures'!$BH$1:$BH$200)))</f>
        <v>2846.3566666666675</v>
      </c>
      <c r="M4" s="20">
        <f t="array" ref="M4">SUM(IF('Summary figures'!$E$1:$E$200="OLIC_LDC",IF(ISNUMBER('Summary figures'!$BM$1:$BM$200),'Summary figures'!$BM$1:$BM$200)))</f>
        <v>23134.884799999996</v>
      </c>
      <c r="N4" s="20">
        <f t="array" ref="N4">SUM(IF('Summary figures'!$E$1:$E$200="OLIC_LDC",IF(ISNUMBER('Summary figures'!$BN$1:$BN$200),'Summary figures'!$BN$1:$BN$200)))</f>
        <v>34711.406840000003</v>
      </c>
      <c r="O4" s="20"/>
      <c r="P4" s="20">
        <f t="array" ref="P4">SUM(IF('Summary figures'!$E$1:$E$200="OLIC_LDC",IF(ISNUMBER('Summary figures'!$BO$1:$BO$200),'Summary figures'!$BO$1:$BO$200)))</f>
        <v>18724.205964194673</v>
      </c>
      <c r="Q4" s="20">
        <f t="array" ref="Q4">SUM(IF('Summary figures'!$E$1:$E$200="OLIC_LDC",IF(ISNUMBER('Summary figures'!$BP$1:$BP$200),'Summary figures'!$BP$1:$BP$200)))</f>
        <v>76570.497604194679</v>
      </c>
      <c r="R4" s="20">
        <f t="array" ref="R4">SUM(IF('Summary figures'!$E$1:$E$200="OLIC_LDC",IF(ISNUMBER('Summary figures'!$BU$1:$BU$200),'Summary figures'!$BU$1:$BU$200)))</f>
        <v>53398266</v>
      </c>
      <c r="S4" s="20">
        <f t="array" ref="S4">SUM(IF('Summary figures'!$E$1:$E$200="OLIC_LDC",IF(ISNUMBER('Summary figures'!$BW$1:$BW$200),'Summary figures'!$BW$1:$BW$200)))</f>
        <v>45491.415250093662</v>
      </c>
      <c r="T4" s="20">
        <f t="array" ref="T4">SUM(IF('Summary figures'!$E$1:$E$200="OLIC_LDC",IF(ISNUMBER('Summary figures'!$BX$1:$BX$200),'Summary figures'!$BX$1:$BX$200)))</f>
        <v>9850.1416666666664</v>
      </c>
      <c r="U4" s="20">
        <f t="array" ref="U4">SUM(IF('Summary figures'!$E$1:$E$200="OLIC_LDC",IF(ISNUMBER('Summary figures'!$BY$1:$BY$200),'Summary figures'!$BY$1:$BY$200)))</f>
        <v>1609.8183390387969</v>
      </c>
      <c r="V4" s="20">
        <f t="array" ref="V4">SUM(IF('Summary figures'!$E$1:$E$200="OLIC_LDC",IF(ISNUMBER('Summary figures'!$CB$1:$CB$200),'Summary figures'!$CB$1:$CB$200)))</f>
        <v>4527.4995277889648</v>
      </c>
      <c r="W4" s="20">
        <f t="array" ref="W4">SUM(IF('Summary figures'!$E$1:$E$200="OLIC_LDC",IF(ISNUMBER('Summary figures'!$CE$1:$CE$200),'Summary figures'!$CE$1:$CE$200)))</f>
        <v>727.59809135454441</v>
      </c>
      <c r="X4" s="20">
        <f t="array" ref="X4">SUM(IF('Summary figures'!$E$1:$E$200="OLIC_LDC",IF(ISNUMBER('Summary figures'!$CH$1:$CH$200),'Summary figures'!$CH$1:$CH$200)))</f>
        <v>2362.745095986038</v>
      </c>
      <c r="Y4" s="20">
        <f t="array" ref="Y4">SUM(IF('Summary figures'!$E$1:$E$200="OLIC_LDC",IF(ISNUMBER('Summary figures'!$CN$1:$CN$200),'Summary figures'!$CN$1:$CN$200)))</f>
        <v>26989.800169141879</v>
      </c>
      <c r="Z4" s="20"/>
      <c r="AA4" s="20"/>
      <c r="AB4" s="20"/>
      <c r="AC4" s="20"/>
    </row>
    <row r="5" spans="1:29" x14ac:dyDescent="0.2">
      <c r="A5" s="37" t="s">
        <v>18</v>
      </c>
      <c r="B5" s="20">
        <f t="array" ref="B5">SUM(IF('Summary figures'!$E$1:$E$200="OLIC_nonLDC",IF(ISNUMBER('Summary figures'!$AL$1:$AL$200),'Summary figures'!$AL$1:$AL$200)))</f>
        <v>69.914999999999992</v>
      </c>
      <c r="C5" s="20">
        <f t="array" ref="C5">SUM(IF('Summary figures'!$E$1:$E$200="OLIC_nonLDC",IF(ISNUMBER('Summary figures'!$AM$1:$AM$200),'Summary figures'!$AM$1:$AM$200)))</f>
        <v>86.07365527343751</v>
      </c>
      <c r="D5" s="20">
        <f t="array" ref="D5">SUM(IF('Summary figures'!$E$1:$E$200="OLIC_nonLDC",IF(ISNUMBER('Summary figures'!$AQ$1:$AQ$200),'Summary figures'!$AQ$1:$AQ$200)))</f>
        <v>30.664424999999998</v>
      </c>
      <c r="E5" s="20">
        <f t="array" ref="E5">SUM(IF('Summary figures'!$E$1:$E$200="OLIC_nonLDC",IF(ISNUMBER('Summary figures'!$AR$1:$AR$200),'Summary figures'!$AR$1:$AR$200)))</f>
        <v>15.508675</v>
      </c>
      <c r="F5" s="20">
        <f t="array" ref="F5">SUM(IF('Summary figures'!$E$1:$E$200="OLIC_nonLDC",IF(ISNUMBER('Summary figures'!$AS$1:$AS$200),'Summary figures'!$AS$1:$AS$200)))</f>
        <v>19.32234228515625</v>
      </c>
      <c r="G5" s="20">
        <f t="array" ref="G5">SUM(IF('Summary figures'!$E$1:$E$200="OLIC_nonLDC",IF(ISNUMBER('Summary figures'!$AZ$1:$AZ$200),'Summary figures'!$AZ$1:$AZ$200)))</f>
        <v>11852.282401</v>
      </c>
      <c r="H5" s="20">
        <f t="array" ref="H5">SUM(IF('Summary figures'!$E$1:$E$200="OLIC_nonLDC",IF(ISNUMBER('Summary figures'!$BA$1:$BA$200),'Summary figures'!$BA$1:$BA$200)))</f>
        <v>13603.925118916966</v>
      </c>
      <c r="I5" s="20">
        <f t="array" ref="I5">SUM(IF('Summary figures'!$E$1:$E$200="OLIC_nonLDC",IF(ISNUMBER('Summary figures'!$BB$1:$BB$200),'Summary figures'!$BB$1:$BB$200)))</f>
        <v>1751.6427179169666</v>
      </c>
      <c r="J5" s="20">
        <f t="array" ref="J5">SUM(IF('Summary figures'!$E$1:$E$200="OLIC_nonLDC",IF(ISNUMBER('Summary figures'!$BC$1:$BC$200),'Summary figures'!$BC$1:$BC$200)))</f>
        <v>1419.6510000000003</v>
      </c>
      <c r="K5" s="20">
        <f t="array" ref="K5">SUM(IF('Summary figures'!$E$1:$E$200="OLIC_nonLDC",IF(ISNUMBER('Summary figures'!$BD$1:$BD$200),'Summary figures'!$BD$1:$BD$200)))</f>
        <v>1699.9133333333334</v>
      </c>
      <c r="L5" s="20">
        <f t="array" ref="L5">SUM(IF('Summary figures'!$E$1:$E$200="OLIC_nonLDC",IF(ISNUMBER('Summary figures'!$BH$1:$BH$200),'Summary figures'!$BH$1:$BH$200)))</f>
        <v>5536.8166666666666</v>
      </c>
      <c r="M5" s="20">
        <f t="array" ref="M5">SUM(IF('Summary figures'!$E$1:$E$200="OLIC_nonLDC",IF(ISNUMBER('Summary figures'!$BM$1:$BM$200),'Summary figures'!$BM$1:$BM$200)))</f>
        <v>1759.8151599999999</v>
      </c>
      <c r="N5" s="20">
        <f t="array" ref="N5">SUM(IF('Summary figures'!$E$1:$E$200="OLIC_nonLDC",IF(ISNUMBER('Summary figures'!$BN$1:$BN$200),'Summary figures'!$BN$1:$BN$200)))</f>
        <v>5413.8777834057755</v>
      </c>
      <c r="O5" s="20"/>
      <c r="P5" s="20">
        <f t="array" ref="P5">SUM(IF('Summary figures'!$E$1:$E$200="OLIC_nonLDC",IF(ISNUMBER('Summary figures'!$BO$1:$BO$200),'Summary figures'!$BO$1:$BO$200)))</f>
        <v>4013.8448275361425</v>
      </c>
      <c r="Q5" s="20">
        <f t="array" ref="Q5">SUM(IF('Summary figures'!$E$1:$E$200="OLIC_nonLDC",IF(ISNUMBER('Summary figures'!$BP$1:$BP$200),'Summary figures'!$BP$1:$BP$200)))</f>
        <v>11187.537770941917</v>
      </c>
      <c r="R5" s="20">
        <f t="array" ref="R5">SUM(IF('Summary figures'!$E$1:$E$200="OLIC_nonLDC",IF(ISNUMBER('Summary figures'!$BU$1:$BU$200),'Summary figures'!$BU$1:$BU$200)))</f>
        <v>2661457</v>
      </c>
      <c r="S5" s="20">
        <f t="array" ref="S5">SUM(IF('Summary figures'!$E$1:$E$200="OLIC_nonLDC",IF(ISNUMBER('Summary figures'!$BW$1:$BW$200),'Summary figures'!$BW$1:$BW$200)))</f>
        <v>4693.6509310845513</v>
      </c>
      <c r="T5" s="20">
        <f t="array" ref="T5">SUM(IF('Summary figures'!$E$1:$E$200="OLIC_nonLDC",IF(ISNUMBER('Summary figures'!$BX$1:$BX$200),'Summary figures'!$BX$1:$BX$200)))</f>
        <v>661.4849999999999</v>
      </c>
      <c r="U5" s="20">
        <f t="array" ref="U5">SUM(IF('Summary figures'!$E$1:$E$200="OLIC_nonLDC",IF(ISNUMBER('Summary figures'!$BY$1:$BY$200),'Summary figures'!$BY$1:$BY$200)))</f>
        <v>147.65292321116931</v>
      </c>
      <c r="V5" s="20">
        <f t="array" ref="V5">SUM(IF('Summary figures'!$E$1:$E$200="OLIC_nonLDC",IF(ISNUMBER('Summary figures'!$CB$1:$CB$200),'Summary figures'!$CB$1:$CB$200)))</f>
        <v>438.94295912202978</v>
      </c>
      <c r="W5" s="20">
        <f t="array" ref="W5">SUM(IF('Summary figures'!$E$1:$E$200="OLIC_nonLDC",IF(ISNUMBER('Summary figures'!$CE$1:$CE$200),'Summary figures'!$CE$1:$CE$200)))</f>
        <v>20.126614646261245</v>
      </c>
      <c r="X5" s="20">
        <f t="array" ref="X5">SUM(IF('Summary figures'!$E$1:$E$200="OLIC_nonLDC",IF(ISNUMBER('Summary figures'!$CH$1:$CH$200),'Summary figures'!$CH$1:$CH$200)))</f>
        <v>833.03977312390907</v>
      </c>
      <c r="Y5" s="20">
        <f t="array" ref="Y5">SUM(IF('Summary figures'!$E$1:$E$200="OLIC_nonLDC",IF(ISNUMBER('Summary figures'!$CN$1:$CN$200),'Summary figures'!$CN$1:$CN$200)))</f>
        <v>2138.6977113013327</v>
      </c>
      <c r="Z5" s="20"/>
      <c r="AA5" s="20"/>
      <c r="AB5" s="20"/>
      <c r="AC5" s="20"/>
    </row>
    <row r="6" spans="1:29" x14ac:dyDescent="0.2">
      <c r="A6" s="37" t="s">
        <v>345</v>
      </c>
      <c r="B6" s="20">
        <f t="array" ref="B6">SUM(IF('Summary figures'!$C$1:$C$200="LIC",IF(ISNUMBER('Summary figures'!$AL$1:$AL$200),'Summary figures'!$AL$1:$AL$200)))</f>
        <v>751.36699999999973</v>
      </c>
      <c r="C6" s="20">
        <f t="array" ref="C6">SUM(IF('Summary figures'!$C$1:$C$200="LIC",IF(ISNUMBER('Summary figures'!$AM$1:$AM$200),'Summary figures'!$AM$1:$AM$200)))</f>
        <v>1010.5235968017577</v>
      </c>
      <c r="D6" s="20">
        <f t="array" ref="D6">SUM(IF('Summary figures'!$C$1:$C$200="LIC",IF(ISNUMBER('Summary figures'!$AQ$1:$AQ$200),'Summary figures'!$AQ$1:$AQ$200)))</f>
        <v>352.57100915979396</v>
      </c>
      <c r="E6" s="20">
        <f t="array" ref="E6">SUM(IF('Summary figures'!$C$1:$C$200="LIC",IF(ISNUMBER('Summary figures'!$AR$1:$AR$200),'Summary figures'!$AR$1:$AR$200)))</f>
        <v>159.35236309673073</v>
      </c>
      <c r="F6" s="20">
        <f t="array" ref="F6">SUM(IF('Summary figures'!$C$1:$C$200="LIC",IF(ISNUMBER('Summary figures'!$AS$1:$AS$200),'Summary figures'!$AS$1:$AS$200)))</f>
        <v>215.34723555564884</v>
      </c>
      <c r="G6" s="20">
        <f t="array" ref="G6">SUM(IF('Summary figures'!$C$1:$C$200="LIC",IF(ISNUMBER('Summary figures'!$AZ$1:$AZ$200),'Summary figures'!$AZ$1:$AZ$200)))</f>
        <v>78154.910518163131</v>
      </c>
      <c r="H6" s="20">
        <f t="array" ref="H6">SUM(IF('Summary figures'!$C$1:$C$200="LIC",IF(ISNUMBER('Summary figures'!$BA$1:$BA$200),'Summary figures'!$BA$1:$BA$200)))</f>
        <v>93142.148574549705</v>
      </c>
      <c r="I6" s="20">
        <f t="array" ref="I6">SUM(IF('Summary figures'!$C$1:$C$200="LIC",IF(ISNUMBER('Summary figures'!$BB$1:$BB$200),'Summary figures'!$BB$1:$BB$200)))</f>
        <v>14987.23805638659</v>
      </c>
      <c r="J6" s="20">
        <f t="array" ref="J6">SUM(IF('Summary figures'!$C$1:$C$200="LIC",IF(ISNUMBER('Summary figures'!$BC$1:$BC$200),'Summary figures'!$BC$1:$BC$200)))</f>
        <v>28421.056</v>
      </c>
      <c r="K6" s="20">
        <f t="array" ref="K6">SUM(IF('Summary figures'!$C$1:$C$200="LIC",IF(ISNUMBER('Summary figures'!$BD$1:$BD$200),'Summary figures'!$BD$1:$BD$200)))</f>
        <v>29916.346666666657</v>
      </c>
      <c r="L6" s="20">
        <f t="array" ref="L6">SUM(IF('Summary figures'!$C$1:$C$200="LIC",IF(ISNUMBER('Summary figures'!$BH$1:$BH$200),'Summary figures'!$BH$1:$BH$200)))</f>
        <v>11269.91333333333</v>
      </c>
      <c r="M6" s="20">
        <f t="array" ref="M6">SUM(IF('Summary figures'!$C$1:$C$200="LIC",IF(ISNUMBER('Summary figures'!$BM$1:$BM$200),'Summary figures'!$BM$1:$BM$200)))</f>
        <v>33149.979960000004</v>
      </c>
      <c r="N6" s="20">
        <f t="array" ref="N6">SUM(IF('Summary figures'!$C$1:$C$200="LIC",IF(ISNUMBER('Summary figures'!$BN$1:$BN$200),'Summary figures'!$BN$1:$BN$200)))</f>
        <v>58236.219483405781</v>
      </c>
      <c r="O6" s="20"/>
      <c r="P6" s="20">
        <f t="array" ref="P6">SUM(IF('Summary figures'!$C$1:$C$200="LIC",IF(ISNUMBER('Summary figures'!$BO$1:$BO$200),'Summary figures'!$BO$1:$BO$200)))</f>
        <v>45870.436149630135</v>
      </c>
      <c r="Q6" s="20">
        <f t="array" ref="Q6">SUM(IF('Summary figures'!$C$1:$C$200="LIC",IF(ISNUMBER('Summary figures'!$BP$1:$BP$200),'Summary figures'!$BP$1:$BP$200)))</f>
        <v>137256.63559303593</v>
      </c>
      <c r="R6" s="20">
        <f t="array" ref="R6">SUM(IF('Summary figures'!$C$1:$C$200="LIC",IF(ISNUMBER('Summary figures'!$BU$1:$BU$200),'Summary figures'!$BU$1:$BU$200)))</f>
        <v>74934402</v>
      </c>
      <c r="S6" s="20">
        <f t="array" ref="S6">SUM(IF('Summary figures'!$C$1:$C$200="LIC",IF(ISNUMBER('Summary figures'!$BW$1:$BW$200),'Summary figures'!$BW$1:$BW$200)))</f>
        <v>90993.637025362172</v>
      </c>
      <c r="T6" s="20">
        <f t="array" ref="T6">SUM(IF('Summary figures'!$C$1:$C$200="LIC",IF(ISNUMBER('Summary figures'!$BX$1:$BX$200),'Summary figures'!$BX$1:$BX$200)))</f>
        <v>14769.701666666662</v>
      </c>
      <c r="U6" s="20">
        <f t="array" ref="U6">SUM(IF('Summary figures'!$C$1:$C$200="LIC",IF(ISNUMBER('Summary figures'!$BY$1:$BY$200),'Summary figures'!$BY$1:$BY$200)))</f>
        <v>2373.4185276547191</v>
      </c>
      <c r="V6" s="20">
        <f t="array" ref="V6">SUM(IF('Summary figures'!$C$1:$C$200="LIC",IF(ISNUMBER('Summary figures'!$CB$1:$CB$200),'Summary figures'!$CB$1:$CB$200)))</f>
        <v>7504.6544509330124</v>
      </c>
      <c r="W6" s="20">
        <f t="array" ref="W6">SUM(IF('Summary figures'!$C$1:$C$200="LIC",IF(ISNUMBER('Summary figures'!$CE$1:$CE$200),'Summary figures'!$CE$1:$CE$200)))</f>
        <v>861.29857061350515</v>
      </c>
      <c r="X6" s="20">
        <f t="array" ref="X6">SUM(IF('Summary figures'!$C$1:$C$200="LIC",IF(ISNUMBER('Summary figures'!$CH$1:$CH$200),'Summary figures'!$CH$1:$CH$200)))</f>
        <v>4659.0631151832458</v>
      </c>
      <c r="Y6" s="20">
        <f t="array" ref="Y6">SUM(IF('Summary figures'!$C$1:$C$200="LIC",IF(ISNUMBER('Summary figures'!$CN$1:$CN$200),'Summary figures'!$CN$1:$CN$200)))</f>
        <v>61553.697225181968</v>
      </c>
      <c r="Z6" s="20"/>
      <c r="AA6" s="20"/>
      <c r="AB6" s="20"/>
      <c r="AC6" s="20"/>
    </row>
    <row r="7" spans="1:29" x14ac:dyDescent="0.2">
      <c r="A7" s="37" t="s">
        <v>347</v>
      </c>
      <c r="B7" s="20">
        <f t="array" ref="B7">SUM(IF('Summary figures'!$C$1:$C$200="LMIC",IF(ISNUMBER('Summary figures'!$AL$1:$AL$200),'Summary figures'!$AL$1:$AL$200)))</f>
        <v>3012.8068409999992</v>
      </c>
      <c r="C7" s="20">
        <f t="array" ref="C7">SUM(IF('Summary figures'!$C$1:$C$200="LMIC",IF(ISNUMBER('Summary figures'!$AM$1:$AM$200),'Summary figures'!$AM$1:$AM$200)))</f>
        <v>3486.777635963439</v>
      </c>
      <c r="D7" s="20">
        <f t="array" ref="D7">SUM(IF('Summary figures'!$C$1:$C$200="LMIC",IF(ISNUMBER('Summary figures'!$AQ$1:$AQ$200),'Summary figures'!$AQ$1:$AQ$200)))</f>
        <v>437.07790198076827</v>
      </c>
      <c r="E7" s="20">
        <f t="array" ref="E7">SUM(IF('Summary figures'!$C$1:$C$200="LMIC",IF(ISNUMBER('Summary figures'!$AR$1:$AR$200),'Summary figures'!$AR$1:$AR$200)))</f>
        <v>126.94398632198275</v>
      </c>
      <c r="F7" s="20">
        <f t="array" ref="F7">SUM(IF('Summary figures'!$C$1:$C$200="LMIC",IF(ISNUMBER('Summary figures'!$AS$1:$AS$200),'Summary figures'!$AS$1:$AS$200)))</f>
        <v>163.84638172531126</v>
      </c>
      <c r="G7" s="20">
        <f t="array" ref="G7">SUM(IF('Summary figures'!$C$1:$C$200="LMIC",IF(ISNUMBER('Summary figures'!$AZ$1:$AZ$200),'Summary figures'!$AZ$1:$AZ$200)))</f>
        <v>1129624.9693371626</v>
      </c>
      <c r="H7" s="20">
        <f t="array" ref="H7">SUM(IF('Summary figures'!$C$1:$C$200="LMIC",IF(ISNUMBER('Summary figures'!$BA$1:$BA$200),'Summary figures'!$BA$1:$BA$200)))</f>
        <v>1477681.1504716156</v>
      </c>
      <c r="I7" s="20">
        <f t="array" ref="I7">SUM(IF('Summary figures'!$C$1:$C$200="LMIC",IF(ISNUMBER('Summary figures'!$BB$1:$BB$200),'Summary figures'!$BB$1:$BB$200)))</f>
        <v>348056.18113445345</v>
      </c>
      <c r="J7" s="20">
        <f t="array" ref="J7">SUM(IF('Summary figures'!$C$1:$C$200="LMIC",IF(ISNUMBER('Summary figures'!$BC$1:$BC$200),'Summary figures'!$BC$1:$BC$200)))</f>
        <v>44773.14733333332</v>
      </c>
      <c r="K7" s="20">
        <f t="array" ref="K7">SUM(IF('Summary figures'!$C$1:$C$200="LMIC",IF(ISNUMBER('Summary figures'!$BD$1:$BD$200),'Summary figures'!$BD$1:$BD$200)))</f>
        <v>45260.239999999991</v>
      </c>
      <c r="L7" s="20">
        <f t="array" ref="L7">SUM(IF('Summary figures'!$C$1:$C$200="LMIC",IF(ISNUMBER('Summary figures'!$BH$1:$BH$200),'Summary figures'!$BH$1:$BH$200)))</f>
        <v>3050.7233333333334</v>
      </c>
      <c r="M7" s="20">
        <f t="array" ref="M7">SUM(IF('Summary figures'!$C$1:$C$200="LMIC",IF(ISNUMBER('Summary figures'!$BM$1:$BM$200),'Summary figures'!$BM$1:$BM$200)))</f>
        <v>248886.62825287727</v>
      </c>
      <c r="N7" s="20">
        <f t="array" ref="N7">SUM(IF('Summary figures'!$C$1:$C$200="LMIC",IF(ISNUMBER('Summary figures'!$BN$1:$BN$200),'Summary figures'!$BN$1:$BN$200)))</f>
        <v>334067.73407430353</v>
      </c>
      <c r="O7" s="20"/>
      <c r="P7" s="20">
        <f t="array" ref="P7">SUM(IF('Summary figures'!$C$1:$C$200="LMIC",IF(ISNUMBER('Summary figures'!$BO$1:$BO$200),'Summary figures'!$BO$1:$BO$200)))</f>
        <v>62110.966773653483</v>
      </c>
      <c r="Q7" s="20">
        <f t="array" ref="Q7">SUM(IF('Summary figures'!$C$1:$C$200="LMIC",IF(ISNUMBER('Summary figures'!$BP$1:$BP$200),'Summary figures'!$BP$1:$BP$200)))</f>
        <v>645065.32910083432</v>
      </c>
      <c r="R7" s="20">
        <f t="array" ref="R7">SUM(IF('Summary figures'!$C$1:$C$200="LMIC",IF(ISNUMBER('Summary figures'!$BU$1:$BU$200),'Summary figures'!$BU$1:$BU$200)))</f>
        <v>812149148</v>
      </c>
      <c r="S7" s="20">
        <f t="array" ref="S7">SUM(IF('Summary figures'!$C$1:$C$200="LMIC",IF(ISNUMBER('Summary figures'!$BW$1:$BW$200),'Summary figures'!$BW$1:$BW$200)))</f>
        <v>59285.702771151213</v>
      </c>
      <c r="T7" s="20">
        <f t="array" ref="T7">SUM(IF('Summary figures'!$C$1:$C$200="LMIC",IF(ISNUMBER('Summary figures'!$BX$1:$BX$200),'Summary figures'!$BX$1:$BX$200)))</f>
        <v>9839.3050000000003</v>
      </c>
      <c r="U7" s="20">
        <f t="array" ref="U7">SUM(IF('Summary figures'!$C$1:$C$200="LMIC",IF(ISNUMBER('Summary figures'!$BY$1:$BY$200),'Summary figures'!$BY$1:$BY$200)))</f>
        <v>4771.7460108739424</v>
      </c>
      <c r="V7" s="20">
        <f t="array" ref="V7">SUM(IF('Summary figures'!$C$1:$C$200="LMIC",IF(ISNUMBER('Summary figures'!$CB$1:$CB$200),'Summary figures'!$CB$1:$CB$200)))</f>
        <v>6672.6361384078427</v>
      </c>
      <c r="W7" s="20">
        <f t="array" ref="W7">SUM(IF('Summary figures'!$C$1:$C$200="LMIC",IF(ISNUMBER('Summary figures'!$CE$1:$CE$200),'Summary figures'!$CE$1:$CE$200)))</f>
        <v>760.78024835548388</v>
      </c>
      <c r="X7" s="20">
        <f t="array" ref="X7">SUM(IF('Summary figures'!$C$1:$C$200="LMIC",IF(ISNUMBER('Summary figures'!$CH$1:$CH$200),'Summary figures'!$CH$1:$CH$200)))</f>
        <v>2274.3117878238686</v>
      </c>
      <c r="Y7" s="20">
        <f t="array" ref="Y7">SUM(IF('Summary figures'!$C$1:$C$200="LMIC",IF(ISNUMBER('Summary figures'!$CN$1:$CN$200),'Summary figures'!$CN$1:$CN$200)))</f>
        <v>25831.093999540928</v>
      </c>
      <c r="Z7" s="20"/>
      <c r="AA7" s="20"/>
      <c r="AB7" s="20"/>
      <c r="AC7" s="20"/>
    </row>
    <row r="8" spans="1:29" x14ac:dyDescent="0.2">
      <c r="A8" s="37" t="s">
        <v>346</v>
      </c>
      <c r="B8" s="20">
        <f t="array" ref="B8">SUM(IF('Summary figures'!$D$1:$D$200="LLMIC",IF(ISNUMBER('Summary figures'!$AL$1:$AL$200),'Summary figures'!$AL$1:$AL$200)))</f>
        <v>2405.7809999999999</v>
      </c>
      <c r="C8" s="20">
        <f t="array" ref="C8">SUM(IF('Summary figures'!$D$1:$D$200="LLMIC",IF(ISNUMBER('Summary figures'!$AM$1:$AM$200),'Summary figures'!$AM$1:$AM$200)))</f>
        <v>2786.5206112060541</v>
      </c>
      <c r="D8" s="20">
        <f t="array" ref="D8">SUM(IF('Summary figures'!$D$1:$D$200="LLMIC",IF(ISNUMBER('Summary figures'!$AQ$1:$AQ$200),'Summary figures'!$AQ$1:$AQ$200)))</f>
        <v>384.91983793479608</v>
      </c>
      <c r="E8" s="20">
        <f t="array" ref="E8">SUM(IF('Summary figures'!$D$1:$D$200="LLMIC",IF(ISNUMBER('Summary figures'!$AR$1:$AR$200),'Summary figures'!$AR$1:$AR$200)))</f>
        <v>114.27113407120979</v>
      </c>
      <c r="F8" s="20">
        <f t="array" ref="F8">SUM(IF('Summary figures'!$D$1:$D$200="LLMIC",IF(ISNUMBER('Summary figures'!$AS$1:$AS$200),'Summary figures'!$AS$1:$AS$200)))</f>
        <v>148.74212471580503</v>
      </c>
      <c r="G8" s="20">
        <f t="array" ref="G8">SUM(IF('Summary figures'!$D$1:$D$200="LLMIC",IF(ISNUMBER('Summary figures'!$AZ$1:$AZ$200),'Summary figures'!$AZ$1:$AZ$200)))</f>
        <v>778926.01497788983</v>
      </c>
      <c r="H8" s="20">
        <f t="array" ref="H8">SUM(IF('Summary figures'!$D$1:$D$200="LLMIC",IF(ISNUMBER('Summary figures'!$BA$1:$BA$200),'Summary figures'!$BA$1:$BA$200)))</f>
        <v>1028080.3766970828</v>
      </c>
      <c r="I8" s="20">
        <f t="array" ref="I8">SUM(IF('Summary figures'!$D$1:$D$200="LLMIC",IF(ISNUMBER('Summary figures'!$BB$1:$BB$200),'Summary figures'!$BB$1:$BB$200)))</f>
        <v>249154.36171919349</v>
      </c>
      <c r="J8" s="20">
        <f t="array" ref="J8">SUM(IF('Summary figures'!$D$1:$D$200="LLMIC",IF(ISNUMBER('Summary figures'!$BC$1:$BC$200),'Summary figures'!$BC$1:$BC$200)))</f>
        <v>31105.41233333333</v>
      </c>
      <c r="K8" s="20">
        <f t="array" ref="K8">SUM(IF('Summary figures'!$D$1:$D$200="LLMIC",IF(ISNUMBER('Summary figures'!$BD$1:$BD$200),'Summary figures'!$BD$1:$BD$200)))</f>
        <v>31679.316666666666</v>
      </c>
      <c r="L8" s="20">
        <f t="array" ref="L8">SUM(IF('Summary figures'!$D$1:$D$200="LLMIC",IF(ISNUMBER('Summary figures'!$BH$1:$BH$200),'Summary figures'!$BH$1:$BH$200)))</f>
        <v>1883.4366666666665</v>
      </c>
      <c r="M8" s="20">
        <f t="array" ref="M8">SUM(IF('Summary figures'!$D$1:$D$200="LLMIC",IF(ISNUMBER('Summary figures'!$BM$1:$BM$200),'Summary figures'!$BM$1:$BM$200)))</f>
        <v>165833.13695292606</v>
      </c>
      <c r="N8" s="20">
        <f t="array" ref="N8">SUM(IF('Summary figures'!$D$1:$D$200="LLMIC",IF(ISNUMBER('Summary figures'!$BN$1:$BN$200),'Summary figures'!$BN$1:$BN$200)))</f>
        <v>266661.49329999991</v>
      </c>
      <c r="O8" s="20"/>
      <c r="P8" s="20">
        <f t="array" ref="P8">SUM(IF('Summary figures'!$D$1:$D$200="LLMIC",IF(ISNUMBER('Summary figures'!$BO$1:$BO$200),'Summary figures'!$BO$1:$BO$200)))</f>
        <v>51942.230905552125</v>
      </c>
      <c r="Q8" s="20">
        <f t="array" ref="Q8">SUM(IF('Summary figures'!$D$1:$D$200="LLMIC",IF(ISNUMBER('Summary figures'!$BP$1:$BP$200),'Summary figures'!$BP$1:$BP$200)))</f>
        <v>484436.86115847813</v>
      </c>
      <c r="R8" s="20">
        <f t="array" ref="R8">SUM(IF('Summary figures'!$D$1:$D$200="LLMIC",IF(ISNUMBER('Summary figures'!$BU$1:$BU$200),'Summary figures'!$BU$1:$BU$200)))</f>
        <v>538479982</v>
      </c>
      <c r="S8" s="20">
        <f t="array" ref="S8">SUM(IF('Summary figures'!$D$1:$D$200="LLMIC",IF(ISNUMBER('Summary figures'!$BW$1:$BW$200),'Summary figures'!$BW$1:$BW$200)))</f>
        <v>59285.702771151213</v>
      </c>
      <c r="T8" s="20">
        <f t="array" ref="T8">SUM(IF('Summary figures'!$D$1:$D$200="LLMIC",IF(ISNUMBER('Summary figures'!$BX$1:$BX$200),'Summary figures'!$BX$1:$BX$200)))</f>
        <v>9839.3050000000003</v>
      </c>
      <c r="U8" s="20">
        <f t="array" ref="U8">SUM(IF('Summary figures'!$D$1:$D$200="LLMIC",IF(ISNUMBER('Summary figures'!$BY$1:$BY$200),'Summary figures'!$BY$1:$BY$200)))</f>
        <v>3229.5347362062034</v>
      </c>
      <c r="V8" s="20">
        <f t="array" ref="V8">SUM(IF('Summary figures'!$D$1:$D$200="LLMIC",IF(ISNUMBER('Summary figures'!$CB$1:$CB$200),'Summary figures'!$CB$1:$CB$200)))</f>
        <v>5766.0478080950479</v>
      </c>
      <c r="W8" s="20">
        <f t="array" ref="W8">SUM(IF('Summary figures'!$D$1:$D$200="LLMIC",IF(ISNUMBER('Summary figures'!$CE$1:$CE$200),'Summary figures'!$CE$1:$CE$200)))</f>
        <v>369.08144046180695</v>
      </c>
      <c r="X8" s="20">
        <f t="array" ref="X8">SUM(IF('Summary figures'!$D$1:$D$200="LLMIC",IF(ISNUMBER('Summary figures'!$CH$1:$CH$200),'Summary figures'!$CH$1:$CH$200)))</f>
        <v>1601.5467311048467</v>
      </c>
      <c r="Y8" s="20">
        <f t="array" ref="Y8">SUM(IF('Summary figures'!$D$1:$D$200="LLMIC",IF(ISNUMBER('Summary figures'!$CN$1:$CN$200),'Summary figures'!$CN$1:$CN$200)))</f>
        <v>22979.100099540927</v>
      </c>
      <c r="Z8" s="20"/>
      <c r="AA8" s="20"/>
      <c r="AB8" s="20"/>
      <c r="AC8" s="20"/>
    </row>
    <row r="9" spans="1:29" x14ac:dyDescent="0.2">
      <c r="A9" s="37" t="s">
        <v>348</v>
      </c>
      <c r="B9" s="20">
        <f t="array" ref="B9">SUM(IF('Summary figures'!$D$1:$D$200="ULMIC",IF(ISNUMBER('Summary figures'!$AL$1:$AL$200),'Summary figures'!$AL$1:$AL$200)))</f>
        <v>607.02584100000001</v>
      </c>
      <c r="C9" s="20">
        <f t="array" ref="C9">SUM(IF('Summary figures'!$D$1:$D$200="ULMIC",IF(ISNUMBER('Summary figures'!$AM$1:$AM$200),'Summary figures'!$AM$1:$AM$200)))</f>
        <v>700.25702475738524</v>
      </c>
      <c r="D9" s="20">
        <f t="array" ref="D9">SUM(IF('Summary figures'!$D$1:$D$200="ULMIC",IF(ISNUMBER('Summary figures'!$AQ$1:$AQ$200),'Summary figures'!$AQ$1:$AQ$200)))</f>
        <v>52.158064045972253</v>
      </c>
      <c r="E9" s="20">
        <f t="array" ref="E9">SUM(IF('Summary figures'!$D$1:$D$200="ULMIC",IF(ISNUMBER('Summary figures'!$AR$1:$AR$200),'Summary figures'!$AR$1:$AR$200)))</f>
        <v>12.672852250772937</v>
      </c>
      <c r="F9" s="20">
        <f t="array" ref="F9">SUM(IF('Summary figures'!$D$1:$D$200="ULMIC",IF(ISNUMBER('Summary figures'!$AS$1:$AS$200),'Summary figures'!$AS$1:$AS$200)))</f>
        <v>15.104257009506227</v>
      </c>
      <c r="G9" s="20">
        <f t="array" ref="G9">SUM(IF('Summary figures'!$D$1:$D$200="ULMIC",IF(ISNUMBER('Summary figures'!$AZ$1:$AZ$200),'Summary figures'!$AZ$1:$AZ$200)))</f>
        <v>350698.95435927238</v>
      </c>
      <c r="H9" s="20">
        <f t="array" ref="H9">SUM(IF('Summary figures'!$D$1:$D$200="ULMIC",IF(ISNUMBER('Summary figures'!$BA$1:$BA$200),'Summary figures'!$BA$1:$BA$200)))</f>
        <v>449600.77377453225</v>
      </c>
      <c r="I9" s="20">
        <f t="array" ref="I9">SUM(IF('Summary figures'!$D$1:$D$200="ULMIC",IF(ISNUMBER('Summary figures'!$BB$1:$BB$200),'Summary figures'!$BB$1:$BB$200)))</f>
        <v>98901.819415259859</v>
      </c>
      <c r="J9" s="20">
        <f t="array" ref="J9">SUM(IF('Summary figures'!$D$1:$D$200="ULMIC",IF(ISNUMBER('Summary figures'!$BC$1:$BC$200),'Summary figures'!$BC$1:$BC$200)))</f>
        <v>13667.734999999999</v>
      </c>
      <c r="K9" s="20">
        <f t="array" ref="K9">SUM(IF('Summary figures'!$D$1:$D$200="ULMIC",IF(ISNUMBER('Summary figures'!$BD$1:$BD$200),'Summary figures'!$BD$1:$BD$200)))</f>
        <v>13580.923333333332</v>
      </c>
      <c r="L9" s="20">
        <f t="array" ref="L9">SUM(IF('Summary figures'!$D$1:$D$200="ULMIC",IF(ISNUMBER('Summary figures'!$BH$1:$BH$200),'Summary figures'!$BH$1:$BH$200)))</f>
        <v>1167.2866666666669</v>
      </c>
      <c r="M9" s="20">
        <f t="array" ref="M9">SUM(IF('Summary figures'!$D$1:$D$200="ULMIC",IF(ISNUMBER('Summary figures'!$BM$1:$BM$200),'Summary figures'!$BM$1:$BM$200)))</f>
        <v>83053.491299951129</v>
      </c>
      <c r="N9" s="20">
        <f t="array" ref="N9">SUM(IF('Summary figures'!$D$1:$D$200="ULMIC",IF(ISNUMBER('Summary figures'!$BN$1:$BN$200),'Summary figures'!$BN$1:$BN$200)))</f>
        <v>67406.240774303456</v>
      </c>
      <c r="O9" s="20"/>
      <c r="P9" s="20">
        <f t="array" ref="P9">SUM(IF('Summary figures'!$D$1:$D$200="ULMIC",IF(ISNUMBER('Summary figures'!$BO$1:$BO$200),'Summary figures'!$BO$1:$BO$200)))</f>
        <v>10168.735868101377</v>
      </c>
      <c r="Q9" s="20">
        <f t="array" ref="Q9">SUM(IF('Summary figures'!$D$1:$D$200="ULMIC",IF(ISNUMBER('Summary figures'!$BP$1:$BP$200),'Summary figures'!$BP$1:$BP$200)))</f>
        <v>160628.46794235599</v>
      </c>
      <c r="R9" s="20">
        <f t="array" ref="R9">SUM(IF('Summary figures'!$D$1:$D$200="ULMIC",IF(ISNUMBER('Summary figures'!$BU$1:$BU$200),'Summary figures'!$BU$1:$BU$200)))</f>
        <v>273669166</v>
      </c>
      <c r="S9" s="20">
        <f t="array" ref="S9">SUM(IF('Summary figures'!$D$1:$D$200="ULMIC",IF(ISNUMBER('Summary figures'!$BW$1:$BW$200),'Summary figures'!$BW$1:$BW$200)))</f>
        <v>0</v>
      </c>
      <c r="T9" s="20">
        <f t="array" ref="T9">SUM(IF('Summary figures'!$D$1:$D$200="ULMIC",IF(ISNUMBER('Summary figures'!$BX$1:$BX$200),'Summary figures'!$BX$1:$BX$200)))</f>
        <v>0</v>
      </c>
      <c r="U9" s="20">
        <f t="array" ref="U9">SUM(IF('Summary figures'!$D$1:$D$200="ULMIC",IF(ISNUMBER('Summary figures'!$BY$1:$BY$200),'Summary figures'!$BY$1:$BY$200)))</f>
        <v>1542.2112746677408</v>
      </c>
      <c r="V9" s="20">
        <f t="array" ref="V9">SUM(IF('Summary figures'!$D$1:$D$200="ULMIC",IF(ISNUMBER('Summary figures'!$CB$1:$CB$200),'Summary figures'!$CB$1:$CB$200)))</f>
        <v>906.58833031279357</v>
      </c>
      <c r="W9" s="20">
        <f t="array" ref="W9">SUM(IF('Summary figures'!$D$1:$D$200="ULMIC",IF(ISNUMBER('Summary figures'!$CE$1:$CE$200),'Summary figures'!$CE$1:$CE$200)))</f>
        <v>391.69880789367699</v>
      </c>
      <c r="X9" s="20">
        <f t="array" ref="X9">SUM(IF('Summary figures'!$D$1:$D$200="ULMIC",IF(ISNUMBER('Summary figures'!$CH$1:$CH$200),'Summary figures'!$CH$1:$CH$200)))</f>
        <v>672.76505671902282</v>
      </c>
      <c r="Y9" s="20">
        <f t="array" ref="Y9">SUM(IF('Summary figures'!$D$1:$D$200="ULMIC",IF(ISNUMBER('Summary figures'!$CN$1:$CN$200),'Summary figures'!$CN$1:$CN$200)))</f>
        <v>2851.9938999999995</v>
      </c>
      <c r="Z9" s="20"/>
      <c r="AA9" s="20"/>
      <c r="AB9" s="20"/>
      <c r="AC9" s="20"/>
    </row>
    <row r="10" spans="1:29" x14ac:dyDescent="0.2">
      <c r="A10" s="37" t="s">
        <v>349</v>
      </c>
      <c r="B10" s="20">
        <f t="array" ref="B10">SUM(IF('Summary figures'!$C$1:$C$200="UMIC",IF(ISNUMBER('Summary figures'!$AL$1:$AL$200),'Summary figures'!$AL$1:$AL$200)))</f>
        <v>2615.5091860000002</v>
      </c>
      <c r="C10" s="20">
        <f t="array" ref="C10">SUM(IF('Summary figures'!$C$1:$C$200="UMIC",IF(ISNUMBER('Summary figures'!$AM$1:$AM$200),'Summary figures'!$AM$1:$AM$200)))</f>
        <v>2742.5547741861355</v>
      </c>
      <c r="D10" s="20">
        <f t="array" ref="D10">SUM(IF('Summary figures'!$C$1:$C$200="UMIC",IF(ISNUMBER('Summary figures'!$AQ$1:$AQ$200),'Summary figures'!$AQ$1:$AQ$200)))</f>
        <v>69.628363977182957</v>
      </c>
      <c r="E10" s="20">
        <f t="array" ref="E10">SUM(IF('Summary figures'!$C$1:$C$200="UMIC",IF(ISNUMBER('Summary figures'!$AR$1:$AR$200),'Summary figures'!$AR$1:$AR$200)))</f>
        <v>18.780120511991676</v>
      </c>
      <c r="F10" s="20">
        <f t="array" ref="F10">SUM(IF('Summary figures'!$C$1:$C$200="UMIC",IF(ISNUMBER('Summary figures'!$AS$1:$AS$200),'Summary figures'!$AS$1:$AS$200)))</f>
        <v>21.450964364767074</v>
      </c>
      <c r="G10" s="20">
        <f t="array" ref="G10">SUM(IF('Summary figures'!$C$1:$C$200="UMIC",IF(ISNUMBER('Summary figures'!$AZ$1:$AZ$200),'Summary figures'!$AZ$1:$AZ$200)))</f>
        <v>6166979.5789720835</v>
      </c>
      <c r="H10" s="20">
        <f t="array" ref="H10">SUM(IF('Summary figures'!$C$1:$C$200="UMIC",IF(ISNUMBER('Summary figures'!$BA$1:$BA$200),'Summary figures'!$BA$1:$BA$200)))</f>
        <v>7793987.5761788599</v>
      </c>
      <c r="I10" s="20">
        <f t="array" ref="I10">SUM(IF('Summary figures'!$C$1:$C$200="UMIC",IF(ISNUMBER('Summary figures'!$BB$1:$BB$200),'Summary figures'!$BB$1:$BB$200)))</f>
        <v>1627007.9972067727</v>
      </c>
      <c r="J10" s="20">
        <f t="array" ref="J10">SUM(IF('Summary figures'!$C$1:$C$200="UMIC",IF(ISNUMBER('Summary figures'!$BC$1:$BC$200),'Summary figures'!$BC$1:$BC$200)))</f>
        <v>14745.769000000008</v>
      </c>
      <c r="K10" s="20">
        <f t="array" ref="K10">SUM(IF('Summary figures'!$C$1:$C$200="UMIC",IF(ISNUMBER('Summary figures'!$BD$1:$BD$200),'Summary figures'!$BD$1:$BD$200)))</f>
        <v>13480.986666666662</v>
      </c>
      <c r="L10" s="20">
        <f t="array" ref="L10">SUM(IF('Summary figures'!$C$1:$C$200="UMIC",IF(ISNUMBER('Summary figures'!$BH$1:$BH$200),'Summary figures'!$BH$1:$BH$200)))</f>
        <v>2898.3933333333334</v>
      </c>
      <c r="M10" s="20">
        <f t="array" ref="M10">SUM(IF('Summary figures'!$C$1:$C$200="UMIC",IF(ISNUMBER('Summary figures'!$BM$1:$BM$200),'Summary figures'!$BM$1:$BM$200)))</f>
        <v>856740.02650268713</v>
      </c>
      <c r="N10" s="20">
        <f t="array" ref="N10">SUM(IF('Summary figures'!$C$1:$C$200="UMIC",IF(ISNUMBER('Summary figures'!$BN$1:$BN$200),'Summary figures'!$BN$1:$BN$200)))</f>
        <v>762722.37930006476</v>
      </c>
      <c r="O10" s="20"/>
      <c r="P10" s="20">
        <f t="array" ref="P10">SUM(IF('Summary figures'!$C$1:$C$200="UMIC",IF(ISNUMBER('Summary figures'!$BO$1:$BO$200),'Summary figures'!$BO$1:$BO$200)))</f>
        <v>45601.077499446612</v>
      </c>
      <c r="Q10" s="20">
        <f t="array" ref="Q10">SUM(IF('Summary figures'!$C$1:$C$200="UMIC",IF(ISNUMBER('Summary figures'!$BP$1:$BP$200),'Summary figures'!$BP$1:$BP$200)))</f>
        <v>1665063.4833021977</v>
      </c>
      <c r="R10" s="20">
        <f t="array" ref="R10">SUM(IF('Summary figures'!$C$1:$C$200="UMIC",IF(ISNUMBER('Summary figures'!$BU$1:$BU$200),'Summary figures'!$BU$1:$BU$200)))</f>
        <v>576174212</v>
      </c>
      <c r="S10" s="20">
        <f t="array" ref="S10">SUM(IF('Summary figures'!$C$1:$C$200="UMIC",IF(ISNUMBER('Summary figures'!$BW$1:$BW$200),'Summary figures'!$BW$1:$BW$200)))</f>
        <v>0</v>
      </c>
      <c r="T10" s="20">
        <f t="array" ref="T10">SUM(IF('Summary figures'!$C$1:$C$200="UMIC",IF(ISNUMBER('Summary figures'!$BX$1:$BX$200),'Summary figures'!$BX$1:$BX$200)))</f>
        <v>0</v>
      </c>
      <c r="U10" s="20">
        <f t="array" ref="U10">SUM(IF('Summary figures'!$C$1:$C$200="UMIC",IF(ISNUMBER('Summary figures'!$BY$1:$BY$200),'Summary figures'!$BY$1:$BY$200)))</f>
        <v>2187.1657135185928</v>
      </c>
      <c r="V10" s="20">
        <f t="array" ref="V10">SUM(IF('Summary figures'!$C$1:$C$200="UMIC",IF(ISNUMBER('Summary figures'!$CB$1:$CB$200),'Summary figures'!$CB$1:$CB$200)))</f>
        <v>1445.3216945227548</v>
      </c>
      <c r="W10" s="20">
        <f t="array" ref="W10">SUM(IF('Summary figures'!$C$1:$C$200="UMIC",IF(ISNUMBER('Summary figures'!$CE$1:$CE$200),'Summary figures'!$CE$1:$CE$200)))</f>
        <v>638.07512317089549</v>
      </c>
      <c r="X10" s="20">
        <f t="array" ref="X10">SUM(IF('Summary figures'!$C$1:$C$200="UMIC",IF(ISNUMBER('Summary figures'!$CH$1:$CH$200),'Summary figures'!$CH$1:$CH$200)))</f>
        <v>1055.6865374546919</v>
      </c>
      <c r="Y10" s="20">
        <f t="array" ref="Y10">SUM(IF('Summary figures'!$C$1:$C$200="UMIC",IF(ISNUMBER('Summary figures'!$CN$1:$CN$200),'Summary figures'!$CN$1:$CN$200)))</f>
        <v>2831.0071999999991</v>
      </c>
      <c r="Z10" s="20"/>
      <c r="AA10" s="20"/>
      <c r="AB10" s="20"/>
      <c r="AC10" s="20"/>
    </row>
    <row r="11" spans="1:29" x14ac:dyDescent="0.2">
      <c r="A11" s="37" t="s">
        <v>350</v>
      </c>
      <c r="B11" s="20">
        <f t="array" ref="B11">SUM(IF('Summary figures'!$C$1:$C$200="HIC",IF(ISNUMBER('Summary figures'!$AL$1:$AL$200),'Summary figures'!$AL$1:$AL$200)))</f>
        <v>74.921000000000006</v>
      </c>
      <c r="C11" s="20">
        <f t="array" ref="C11">SUM(IF('Summary figures'!$C$1:$C$200="HIC",IF(ISNUMBER('Summary figures'!$AM$1:$AM$200),'Summary figures'!$AM$1:$AM$200)))</f>
        <v>81.590258047103887</v>
      </c>
      <c r="D11" s="20">
        <f t="array" ref="D11">SUM(IF('Summary figures'!$C$1:$C$200="HIC",IF(ISNUMBER('Summary figures'!$AQ$1:$AQ$200),'Summary figures'!$AQ$1:$AQ$200)))</f>
        <v>1.1233546565316614</v>
      </c>
      <c r="E11" s="20">
        <f t="array" ref="E11">SUM(IF('Summary figures'!$C$1:$C$200="HIC",IF(ISNUMBER('Summary figures'!$AR$1:$AR$200),'Summary figures'!$AR$1:$AR$200)))</f>
        <v>0.61360836648166184</v>
      </c>
      <c r="F11" s="20">
        <f t="array" ref="F11">SUM(IF('Summary figures'!$C$1:$C$200="HIC",IF(ISNUMBER('Summary figures'!$AS$1:$AS$200),'Summary figures'!$AS$1:$AS$200)))</f>
        <v>0.66310231864452363</v>
      </c>
      <c r="G11" s="20">
        <f t="array" ref="G11">SUM(IF('Summary figures'!$C$1:$C$200="HIC",IF(ISNUMBER('Summary figures'!$AZ$1:$AZ$200),'Summary figures'!$AZ$1:$AZ$200)))</f>
        <v>307672.465814</v>
      </c>
      <c r="H11" s="20">
        <f t="array" ref="H11">SUM(IF('Summary figures'!$C$1:$C$200="HIC",IF(ISNUMBER('Summary figures'!$BA$1:$BA$200),'Summary figures'!$BA$1:$BA$200)))</f>
        <v>338648.38253428391</v>
      </c>
      <c r="I11" s="20">
        <f t="array" ref="I11">SUM(IF('Summary figures'!$C$1:$C$200="HIC",IF(ISNUMBER('Summary figures'!$BB$1:$BB$200),'Summary figures'!$BB$1:$BB$200)))</f>
        <v>30975.916720283862</v>
      </c>
      <c r="J11" s="20">
        <f t="array" ref="J11">SUM(IF('Summary figures'!$C$1:$C$200="HIC",IF(ISNUMBER('Summary figures'!$BC$1:$BC$200),'Summary figures'!$BC$1:$BC$200)))</f>
        <v>348.125</v>
      </c>
      <c r="K11" s="20">
        <f t="array" ref="K11">SUM(IF('Summary figures'!$C$1:$C$200="HIC",IF(ISNUMBER('Summary figures'!$BD$1:$BD$200),'Summary figures'!$BD$1:$BD$200)))</f>
        <v>274.20999999999998</v>
      </c>
      <c r="L11" s="20">
        <f t="array" ref="L11">SUM(IF('Summary figures'!$C$1:$C$200="HIC",IF(ISNUMBER('Summary figures'!$BH$1:$BH$200),'Summary figures'!$BH$1:$BH$200)))</f>
        <v>9.043333333333333</v>
      </c>
      <c r="M11" s="20">
        <f t="array" ref="M11">SUM(IF('Summary figures'!$C$1:$C$200="HIC",IF(ISNUMBER('Summary figures'!$BM$1:$BM$200),'Summary figures'!$BM$1:$BM$200)))</f>
        <v>39708.469999999994</v>
      </c>
      <c r="N11" s="20">
        <f t="array" ref="N11">SUM(IF('Summary figures'!$C$1:$C$200="HIC",IF(ISNUMBER('Summary figures'!$BN$1:$BN$200),'Summary figures'!$BN$1:$BN$200)))</f>
        <v>23427.68536751112</v>
      </c>
      <c r="O11" s="20"/>
      <c r="P11" s="20">
        <f t="array" ref="P11">SUM(IF('Summary figures'!$C$1:$C$200="HIC",IF(ISNUMBER('Summary figures'!$BO$1:$BO$200),'Summary figures'!$BO$1:$BO$200)))</f>
        <v>5561.5744287094431</v>
      </c>
      <c r="Q11" s="20">
        <f t="array" ref="Q11">SUM(IF('Summary figures'!$C$1:$C$200="HIC",IF(ISNUMBER('Summary figures'!$BP$1:$BP$200),'Summary figures'!$BP$1:$BP$200)))</f>
        <v>68697.729796220563</v>
      </c>
      <c r="R11" s="20">
        <f t="array" ref="R11">SUM(IF('Summary figures'!$C$1:$C$200="HIC",IF(ISNUMBER('Summary figures'!$BU$1:$BU$200),'Summary figures'!$BU$1:$BU$200)))</f>
        <v>15864983</v>
      </c>
      <c r="S11" s="20">
        <f t="array" ref="S11">SUM(IF('Summary figures'!$C$1:$C$200="HIC",IF(ISNUMBER('Summary figures'!$BW$1:$BW$200),'Summary figures'!$BW$1:$BW$200)))</f>
        <v>0</v>
      </c>
      <c r="T11" s="20">
        <f t="array" ref="T11">SUM(IF('Summary figures'!$C$1:$C$200="HIC",IF(ISNUMBER('Summary figures'!$BX$1:$BX$200),'Summary figures'!$BX$1:$BX$200)))</f>
        <v>0</v>
      </c>
      <c r="U11" s="20">
        <f t="array" ref="U11">SUM(IF('Summary figures'!$C$1:$C$200="HIC",IF(ISNUMBER('Summary figures'!$BY$1:$BY$200),'Summary figures'!$BY$1:$BY$200)))</f>
        <v>64.360724929520742</v>
      </c>
      <c r="V11" s="20">
        <f t="array" ref="V11">SUM(IF('Summary figures'!$C$1:$C$200="HIC",IF(ISNUMBER('Summary figures'!$CB$1:$CB$200),'Summary figures'!$CB$1:$CB$200)))</f>
        <v>10.885885689354275</v>
      </c>
      <c r="W11" s="20">
        <f t="array" ref="W11">SUM(IF('Summary figures'!$C$1:$C$200="HIC",IF(ISNUMBER('Summary figures'!$CE$1:$CE$200),'Summary figures'!$CE$1:$CE$200)))</f>
        <v>2.2809236139079072</v>
      </c>
      <c r="X11" s="20">
        <f t="array" ref="X11">SUM(IF('Summary figures'!$C$1:$C$200="HIC",IF(ISNUMBER('Summary figures'!$CH$1:$CH$200),'Summary figures'!$CH$1:$CH$200)))</f>
        <v>9.7678946838501837</v>
      </c>
      <c r="Y11" s="20">
        <f t="array" ref="Y11">SUM(IF('Summary figures'!$C$1:$C$200="HIC",IF(ISNUMBER('Summary figures'!$CN$1:$CN$200),'Summary figures'!$CN$1:$CN$200)))</f>
        <v>57.584099999999992</v>
      </c>
      <c r="Z11" s="20"/>
      <c r="AA11" s="20"/>
      <c r="AB11" s="20"/>
      <c r="AC11" s="20"/>
    </row>
    <row r="12" spans="1:29" x14ac:dyDescent="0.2">
      <c r="A12" s="37" t="s">
        <v>15</v>
      </c>
      <c r="B12" s="20">
        <f t="array" ref="B12">SUM(IF('Summary figures'!$E$1:$E$200="LMIC_LDC",IF(ISNUMBER('Summary figures'!$AL$1:$AL$200),'Summary figures'!$AL$1:$AL$200)))</f>
        <v>344.47300000000001</v>
      </c>
      <c r="C12" s="20">
        <f t="array" ref="C12">SUM(IF('Summary figures'!$E$1:$E$200="LMIC_LDC",IF(ISNUMBER('Summary figures'!$AM$1:$AM$200),'Summary figures'!$AM$1:$AM$200)))</f>
        <v>409.73305654907222</v>
      </c>
      <c r="D12" s="20">
        <f t="array" ref="D12">SUM(IF('Summary figures'!$E$1:$E$200="LMIC_LDC",IF(ISNUMBER('Summary figures'!$AQ$1:$AQ$200),'Summary figures'!$AQ$1:$AQ$200)))</f>
        <v>62.197938769949076</v>
      </c>
      <c r="E12" s="20">
        <f t="array" ref="E12">SUM(IF('Summary figures'!$E$1:$E$200="LMIC_LDC",IF(ISNUMBER('Summary figures'!$AR$1:$AR$200),'Summary figures'!$AR$1:$AR$200)))</f>
        <v>19.633924909179214</v>
      </c>
      <c r="F12" s="20">
        <f t="array" ref="F12">SUM(IF('Summary figures'!$E$1:$E$200="LMIC_LDC",IF(ISNUMBER('Summary figures'!$AS$1:$AS$200),'Summary figures'!$AS$1:$AS$200)))</f>
        <v>25.288651866912844</v>
      </c>
      <c r="G12" s="20">
        <f t="array" ref="G12">SUM(IF('Summary figures'!$E$1:$E$200="LMIC_LDC",IF(ISNUMBER('Summary figures'!$AZ$1:$AZ$200),'Summary figures'!$AZ$1:$AZ$200)))</f>
        <v>97115.15521823481</v>
      </c>
      <c r="H12" s="20">
        <f t="array" ref="H12">SUM(IF('Summary figures'!$E$1:$E$200="LMIC_LDC",IF(ISNUMBER('Summary figures'!$BA$1:$BA$200),'Summary figures'!$BA$1:$BA$200)))</f>
        <v>123492.87459172642</v>
      </c>
      <c r="I12" s="20">
        <f t="array" ref="I12">SUM(IF('Summary figures'!$E$1:$E$200="LMIC_LDC",IF(ISNUMBER('Summary figures'!$BB$1:$BB$200),'Summary figures'!$BB$1:$BB$200)))</f>
        <v>26377.719373491655</v>
      </c>
      <c r="J12" s="20">
        <f t="array" ref="J12">SUM(IF('Summary figures'!$E$1:$E$200="LMIC_LDC",IF(ISNUMBER('Summary figures'!$BC$1:$BC$200),'Summary figures'!$BC$1:$BC$200)))</f>
        <v>7968.12</v>
      </c>
      <c r="K12" s="20">
        <f t="array" ref="K12">SUM(IF('Summary figures'!$E$1:$E$200="LMIC_LDC",IF(ISNUMBER('Summary figures'!$BD$1:$BD$200),'Summary figures'!$BD$1:$BD$200)))</f>
        <v>9404.7966666666671</v>
      </c>
      <c r="L12" s="20">
        <f t="array" ref="L12">SUM(IF('Summary figures'!$E$1:$E$200="LMIC_LDC",IF(ISNUMBER('Summary figures'!$BH$1:$BH$200),'Summary figures'!$BH$1:$BH$200)))</f>
        <v>844.02333333333343</v>
      </c>
      <c r="M12" s="20">
        <f t="array" ref="M12">SUM(IF('Summary figures'!$E$1:$E$200="LMIC_LDC",IF(ISNUMBER('Summary figures'!$BM$1:$BM$200),'Summary figures'!$BM$1:$BM$200)))</f>
        <v>18348.079449292716</v>
      </c>
      <c r="N12" s="20">
        <f t="array" ref="N12">SUM(IF('Summary figures'!$E$1:$E$200="LMIC_LDC",IF(ISNUMBER('Summary figures'!$BN$1:$BN$200),'Summary figures'!$BN$1:$BN$200)))</f>
        <v>38013.33711</v>
      </c>
      <c r="O12" s="20"/>
      <c r="P12" s="20">
        <f t="array" ref="P12">SUM(IF('Summary figures'!$E$1:$E$200="LMIC_LDC",IF(ISNUMBER('Summary figures'!$BO$1:$BO$200),'Summary figures'!$BO$1:$BO$200)))</f>
        <v>9214.5043055635379</v>
      </c>
      <c r="Q12" s="20">
        <f t="array" ref="Q12">SUM(IF('Summary figures'!$E$1:$E$200="LMIC_LDC",IF(ISNUMBER('Summary figures'!$BP$1:$BP$200),'Summary figures'!$BP$1:$BP$200)))</f>
        <v>65575.920864856264</v>
      </c>
      <c r="R12" s="20">
        <f t="array" ref="R12">SUM(IF('Summary figures'!$E$1:$E$200="LMIC_LDC",IF(ISNUMBER('Summary figures'!$BU$1:$BU$200),'Summary figures'!$BU$1:$BU$200)))</f>
        <v>108244559</v>
      </c>
      <c r="S12" s="20">
        <f t="array" ref="S12">SUM(IF('Summary figures'!$E$1:$E$200="LMIC_LDC",IF(ISNUMBER('Summary figures'!$BW$1:$BW$200),'Summary figures'!$BW$1:$BW$200)))</f>
        <v>17162.098433788677</v>
      </c>
      <c r="T12" s="20">
        <f t="array" ref="T12">SUM(IF('Summary figures'!$E$1:$E$200="LMIC_LDC",IF(ISNUMBER('Summary figures'!$BX$1:$BX$200),'Summary figures'!$BX$1:$BX$200)))</f>
        <v>3783.3750000000005</v>
      </c>
      <c r="U12" s="20">
        <f t="array" ref="U12">SUM(IF('Summary figures'!$E$1:$E$200="LMIC_LDC",IF(ISNUMBER('Summary figures'!$BY$1:$BY$200),'Summary figures'!$BY$1:$BY$200)))</f>
        <v>957.04879312659421</v>
      </c>
      <c r="V12" s="20">
        <f t="array" ref="V12">SUM(IF('Summary figures'!$E$1:$E$200="LMIC_LDC",IF(ISNUMBER('Summary figures'!$CB$1:$CB$200),'Summary figures'!$CB$1:$CB$200)))</f>
        <v>1673.8052027117733</v>
      </c>
      <c r="W12" s="20">
        <f t="array" ref="W12">SUM(IF('Summary figures'!$E$1:$E$200="LMIC_LDC",IF(ISNUMBER('Summary figures'!$CE$1:$CE$200),'Summary figures'!$CE$1:$CE$200)))</f>
        <v>127.69101959994633</v>
      </c>
      <c r="X12" s="20">
        <f t="array" ref="X12">SUM(IF('Summary figures'!$E$1:$E$200="LMIC_LDC",IF(ISNUMBER('Summary figures'!$CH$1:$CH$200),'Summary figures'!$CH$1:$CH$200)))</f>
        <v>646.40526614310647</v>
      </c>
      <c r="Y12" s="20">
        <f t="array" ref="Y12">SUM(IF('Summary figures'!$E$1:$E$200="LMIC_LDC",IF(ISNUMBER('Summary figures'!$CN$1:$CN$200),'Summary figures'!$CN$1:$CN$200)))</f>
        <v>8733.081499540931</v>
      </c>
      <c r="Z12" s="20"/>
      <c r="AA12" s="20"/>
      <c r="AB12" s="20"/>
      <c r="AC12" s="20"/>
    </row>
    <row r="13" spans="1:29" x14ac:dyDescent="0.2">
      <c r="A13" s="37" t="s">
        <v>16</v>
      </c>
      <c r="B13" s="20">
        <f t="array" ref="B13">SUM(IF('Summary figures'!$E$1:$E$200="LMIC_nonLDC",IF(ISNUMBER('Summary figures'!$AL$1:$AL$200),'Summary figures'!$AL$1:$AL$200)))</f>
        <v>2668.3338409999997</v>
      </c>
      <c r="C13" s="20">
        <f t="array" ref="C13">SUM(IF('Summary figures'!$E$1:$E$200="LMIC_nonLDC",IF(ISNUMBER('Summary figures'!$AM$1:$AM$200),'Summary figures'!$AM$1:$AM$200)))</f>
        <v>3077.044579414367</v>
      </c>
      <c r="D13" s="20">
        <f t="array" ref="D13">SUM(IF('Summary figures'!$E$1:$E$200="LMIC_nonLDC",IF(ISNUMBER('Summary figures'!$AQ$1:$AQ$200),'Summary figures'!$AQ$1:$AQ$200)))</f>
        <v>374.87996321081926</v>
      </c>
      <c r="E13" s="20">
        <f t="array" ref="E13">SUM(IF('Summary figures'!$E$1:$E$200="LMIC_nonLDC",IF(ISNUMBER('Summary figures'!$AR$1:$AR$200),'Summary figures'!$AR$1:$AR$200)))</f>
        <v>107.31006141280352</v>
      </c>
      <c r="F13" s="20">
        <f t="array" ref="F13">SUM(IF('Summary figures'!$E$1:$E$200="LMIC_nonLDC",IF(ISNUMBER('Summary figures'!$AS$1:$AS$200),'Summary figures'!$AS$1:$AS$200)))</f>
        <v>138.55772985839846</v>
      </c>
      <c r="G13" s="20">
        <f t="array" ref="G13">SUM(IF('Summary figures'!$E$1:$E$200="LMIC_nonLDC",IF(ISNUMBER('Summary figures'!$AZ$1:$AZ$200),'Summary figures'!$AZ$1:$AZ$200)))</f>
        <v>1032509.8141189273</v>
      </c>
      <c r="H13" s="20">
        <f t="array" ref="H13">SUM(IF('Summary figures'!$E$1:$E$200="LMIC_nonLDC",IF(ISNUMBER('Summary figures'!$BA$1:$BA$200),'Summary figures'!$BA$1:$BA$200)))</f>
        <v>1354188.275879889</v>
      </c>
      <c r="I13" s="20">
        <f t="array" ref="I13">SUM(IF('Summary figures'!$E$1:$E$200="LMIC_nonLDC",IF(ISNUMBER('Summary figures'!$BB$1:$BB$200),'Summary figures'!$BB$1:$BB$200)))</f>
        <v>321678.4617609618</v>
      </c>
      <c r="J13" s="20">
        <f t="array" ref="J13">SUM(IF('Summary figures'!$E$1:$E$200="LMIC_nonLDC",IF(ISNUMBER('Summary figures'!$BC$1:$BC$200),'Summary figures'!$BC$1:$BC$200)))</f>
        <v>36805.027333333339</v>
      </c>
      <c r="K13" s="20">
        <f t="array" ref="K13">SUM(IF('Summary figures'!$E$1:$E$200="LMIC_nonLDC",IF(ISNUMBER('Summary figures'!$BD$1:$BD$200),'Summary figures'!$BD$1:$BD$200)))</f>
        <v>35855.443333333329</v>
      </c>
      <c r="L13" s="20">
        <f t="array" ref="L13">SUM(IF('Summary figures'!$E$1:$E$200="LMIC_nonLDC",IF(ISNUMBER('Summary figures'!$BH$1:$BH$200),'Summary figures'!$BH$1:$BH$200)))</f>
        <v>2206.7000000000003</v>
      </c>
      <c r="M13" s="20">
        <f t="array" ref="M13">SUM(IF('Summary figures'!$E$1:$E$200="LMIC_nonLDC",IF(ISNUMBER('Summary figures'!$BM$1:$BM$200),'Summary figures'!$BM$1:$BM$200)))</f>
        <v>230538.54880358453</v>
      </c>
      <c r="N13" s="20">
        <f t="array" ref="N13">SUM(IF('Summary figures'!$E$1:$E$200="LMIC_nonLDC",IF(ISNUMBER('Summary figures'!$BN$1:$BN$200),'Summary figures'!$BN$1:$BN$200)))</f>
        <v>296054.39696430351</v>
      </c>
      <c r="O13" s="20"/>
      <c r="P13" s="20">
        <f t="array" ref="P13">SUM(IF('Summary figures'!$E$1:$E$200="LMIC_nonLDC",IF(ISNUMBER('Summary figures'!$BO$1:$BO$200),'Summary figures'!$BO$1:$BO$200)))</f>
        <v>52896.462468089951</v>
      </c>
      <c r="Q13" s="20">
        <f t="array" ref="Q13">SUM(IF('Summary figures'!$E$1:$E$200="LMIC_nonLDC",IF(ISNUMBER('Summary figures'!$BP$1:$BP$200),'Summary figures'!$BP$1:$BP$200)))</f>
        <v>579489.4082359781</v>
      </c>
      <c r="R13" s="20">
        <f t="array" ref="R13">SUM(IF('Summary figures'!$E$1:$E$200="LMIC_nonLDC",IF(ISNUMBER('Summary figures'!$BU$1:$BU$200),'Summary figures'!$BU$1:$BU$200)))</f>
        <v>703904589</v>
      </c>
      <c r="S13" s="20">
        <f t="array" ref="S13">SUM(IF('Summary figures'!$E$1:$E$200="LMIC_nonLDC",IF(ISNUMBER('Summary figures'!$BW$1:$BW$200),'Summary figures'!$BW$1:$BW$200)))</f>
        <v>42123.604337362536</v>
      </c>
      <c r="T13" s="20">
        <f t="array" ref="T13">SUM(IF('Summary figures'!$E$1:$E$200="LMIC_nonLDC",IF(ISNUMBER('Summary figures'!$BX$1:$BX$200),'Summary figures'!$BX$1:$BX$200)))</f>
        <v>6055.93</v>
      </c>
      <c r="U13" s="20">
        <f t="array" ref="U13">SUM(IF('Summary figures'!$E$1:$E$200="LMIC_nonLDC",IF(ISNUMBER('Summary figures'!$BY$1:$BY$200),'Summary figures'!$BY$1:$BY$200)))</f>
        <v>3814.697217747349</v>
      </c>
      <c r="V13" s="20">
        <f t="array" ref="V13">SUM(IF('Summary figures'!$E$1:$E$200="LMIC_nonLDC",IF(ISNUMBER('Summary figures'!$CB$1:$CB$200),'Summary figures'!$CB$1:$CB$200)))</f>
        <v>4998.8309356960681</v>
      </c>
      <c r="W13" s="20">
        <f t="array" ref="W13">SUM(IF('Summary figures'!$E$1:$E$200="LMIC_nonLDC",IF(ISNUMBER('Summary figures'!$CE$1:$CE$200),'Summary figures'!$CE$1:$CE$200)))</f>
        <v>633.08922875553765</v>
      </c>
      <c r="X13" s="20">
        <f t="array" ref="X13">SUM(IF('Summary figures'!$E$1:$E$200="LMIC_nonLDC",IF(ISNUMBER('Summary figures'!$CH$1:$CH$200),'Summary figures'!$CH$1:$CH$200)))</f>
        <v>1627.9065216807626</v>
      </c>
      <c r="Y13" s="20">
        <f t="array" ref="Y13">SUM(IF('Summary figures'!$E$1:$E$200="LMIC_nonLDC",IF(ISNUMBER('Summary figures'!$CN$1:$CN$200),'Summary figures'!$CN$1:$CN$200)))</f>
        <v>17098.012499999997</v>
      </c>
      <c r="Z13" s="20"/>
      <c r="AA13" s="20"/>
      <c r="AB13" s="20"/>
      <c r="AC13" s="20"/>
    </row>
    <row r="14" spans="1:29" x14ac:dyDescent="0.2">
      <c r="A14" s="37" t="s">
        <v>14</v>
      </c>
      <c r="B14" s="20">
        <f t="array" ref="B14">SUM(IF('Summary figures'!$G$1:$G$200="MIC",IF(ISNUMBER('Summary figures'!$AL$1:$AL$200),'Summary figures'!$AL$1:$AL$200)))</f>
        <v>5628.3160269999998</v>
      </c>
      <c r="C14" s="20">
        <f t="array" ref="C14">SUM(IF('Summary figures'!$G$1:$G$200="MIC",IF(ISNUMBER('Summary figures'!$AM$1:$AM$200),'Summary figures'!$AM$1:$AM$200)))</f>
        <v>6229.3324101495764</v>
      </c>
      <c r="D14" s="20">
        <f t="array" ref="D14">SUM(IF('Summary figures'!$G$1:$G$200="MIC",IF(ISNUMBER('Summary figures'!$AQ$1:$AQ$200),'Summary figures'!$AQ$1:$AQ$200)))</f>
        <v>506.7062659579513</v>
      </c>
      <c r="E14" s="20">
        <f t="array" ref="E14">SUM(IF('Summary figures'!$G$1:$G$200="MIC",IF(ISNUMBER('Summary figures'!$AR$1:$AR$200),'Summary figures'!$AR$1:$AR$200)))</f>
        <v>145.72410683397439</v>
      </c>
      <c r="F14" s="20">
        <f t="array" ref="F14">SUM(IF('Summary figures'!$G$1:$G$200="MIC",IF(ISNUMBER('Summary figures'!$AS$1:$AS$200),'Summary figures'!$AS$1:$AS$200)))</f>
        <v>185.29734609007835</v>
      </c>
      <c r="G14" s="20">
        <f t="array" ref="G14">SUM(IF('Summary figures'!$G$1:$G$200="MIC",IF(ISNUMBER('Summary figures'!$AZ$1:$AZ$200),'Summary figures'!$AZ$1:$AZ$200)))</f>
        <v>7296604.5483092433</v>
      </c>
      <c r="H14" s="20">
        <f t="array" ref="H14">SUM(IF('Summary figures'!$G$1:$G$200="MIC",IF(ISNUMBER('Summary figures'!$BA$1:$BA$200),'Summary figures'!$BA$1:$BA$200)))</f>
        <v>9271668.7266504727</v>
      </c>
      <c r="I14" s="20">
        <f t="array" ref="I14">SUM(IF('Summary figures'!$G$1:$G$200="MIC",IF(ISNUMBER('Summary figures'!$BB$1:$BB$200),'Summary figures'!$BB$1:$BB$200)))</f>
        <v>1975064.1783412269</v>
      </c>
      <c r="J14" s="20">
        <f t="array" ref="J14">SUM(IF('Summary figures'!$G$1:$G$200="MIC",IF(ISNUMBER('Summary figures'!$BC$1:$BC$200),'Summary figures'!$BC$1:$BC$200)))</f>
        <v>59518.916333333313</v>
      </c>
      <c r="K14" s="20">
        <f t="array" ref="K14">SUM(IF('Summary figures'!$G$1:$G$200="MIC",IF(ISNUMBER('Summary figures'!$BD$1:$BD$200),'Summary figures'!$BD$1:$BD$200)))</f>
        <v>58741.226666666676</v>
      </c>
      <c r="L14" s="20">
        <f t="array" ref="L14">SUM(IF('Summary figures'!$G$1:$G$200="MIC",IF(ISNUMBER('Summary figures'!$BH$1:$BH$200),'Summary figures'!$BH$1:$BH$200)))</f>
        <v>5949.1166666666659</v>
      </c>
      <c r="M14" s="20">
        <f t="array" ref="M14">SUM(IF('Summary figures'!$G$1:$G$200="MIC",IF(ISNUMBER('Summary figures'!$BM$1:$BM$200),'Summary figures'!$BM$1:$BM$200)))</f>
        <v>1105626.6547555644</v>
      </c>
      <c r="N14" s="20">
        <f t="array" ref="N14">SUM(IF('Summary figures'!$G$1:$G$200="MIC",IF(ISNUMBER('Summary figures'!$BN$1:$BN$200),'Summary figures'!$BN$1:$BN$200)))</f>
        <v>1096790.1133743681</v>
      </c>
      <c r="O14" s="20"/>
      <c r="P14" s="20">
        <f t="array" ref="P14">SUM(IF('Summary figures'!$G$1:$G$200="MIC",IF(ISNUMBER('Summary figures'!$BO$1:$BO$200),'Summary figures'!$BO$1:$BO$200)))</f>
        <v>107712.04427310012</v>
      </c>
      <c r="Q14" s="20">
        <f t="array" ref="Q14">SUM(IF('Summary figures'!$G$1:$G$200="MIC",IF(ISNUMBER('Summary figures'!$BP$1:$BP$200),'Summary figures'!$BP$1:$BP$200)))</f>
        <v>2310128.8124030335</v>
      </c>
      <c r="R14" s="20">
        <f t="array" ref="R14">SUM(IF('Summary figures'!$G$1:$G$200="MIC",IF(ISNUMBER('Summary figures'!$BU$1:$BU$200),'Summary figures'!$BU$1:$BU$200)))</f>
        <v>1388323360</v>
      </c>
      <c r="S14" s="20">
        <f t="array" ref="S14">SUM(IF('Summary figures'!$G$1:$G$200="MIC",IF(ISNUMBER('Summary figures'!$BW$1:$BW$200),'Summary figures'!$BW$1:$BW$200)))</f>
        <v>59285.702771151213</v>
      </c>
      <c r="T14" s="20">
        <f t="array" ref="T14">SUM(IF('Summary figures'!$G$1:$G$200="MIC",IF(ISNUMBER('Summary figures'!$BX$1:$BX$200),'Summary figures'!$BX$1:$BX$200)))</f>
        <v>9839.3050000000003</v>
      </c>
      <c r="U14" s="20">
        <f t="array" ref="U14">SUM(IF('Summary figures'!$G$1:$G$200="MIC",IF(ISNUMBER('Summary figures'!$BY$1:$BY$200),'Summary figures'!$BY$1:$BY$200)))</f>
        <v>6958.9117243925348</v>
      </c>
      <c r="V14" s="20">
        <f t="array" ref="V14">SUM(IF('Summary figures'!$G$1:$G$200="MIC",IF(ISNUMBER('Summary figures'!$CB$1:$CB$200),'Summary figures'!$CB$1:$CB$200)))</f>
        <v>8117.9578329305969</v>
      </c>
      <c r="W14" s="20">
        <f t="array" ref="W14">SUM(IF('Summary figures'!$G$1:$G$200="MIC",IF(ISNUMBER('Summary figures'!$CE$1:$CE$200),'Summary figures'!$CE$1:$CE$200)))</f>
        <v>1398.8553715263795</v>
      </c>
      <c r="X14" s="20">
        <f t="array" ref="X14">SUM(IF('Summary figures'!$G$1:$G$200="MIC",IF(ISNUMBER('Summary figures'!$CH$1:$CH$200),'Summary figures'!$CH$1:$CH$200)))</f>
        <v>3329.9983252785605</v>
      </c>
      <c r="Y14" s="20">
        <f t="array" ref="Y14">SUM(IF('Summary figures'!$G$1:$G$200="MIC",IF(ISNUMBER('Summary figures'!$CN$1:$CN$200),'Summary figures'!$CN$1:$CN$200)))</f>
        <v>28662.101199540932</v>
      </c>
      <c r="Z14" s="20"/>
      <c r="AA14" s="20"/>
      <c r="AB14" s="20"/>
      <c r="AC14" s="20"/>
    </row>
    <row r="15" spans="1:29" x14ac:dyDescent="0.2">
      <c r="A15" s="37" t="s">
        <v>10</v>
      </c>
      <c r="B15" s="20">
        <f t="array" ref="B15">SUM(IF('Summary figures'!$H$1:$H$200=TRUE,IF(ISNUMBER('Summary figures'!$AL$1:$AL$200),'Summary figures'!$AL$1:$AL$200)))</f>
        <v>1025.9359999999999</v>
      </c>
      <c r="C15" s="20">
        <f t="array" ref="C15">SUM(IF('Summary figures'!$H$1:$H$200=TRUE,IF(ISNUMBER('Summary figures'!$AM$1:$AM$200),'Summary figures'!$AM$1:$AM$200)))</f>
        <v>1334.1956970777519</v>
      </c>
      <c r="D15" s="20">
        <f t="array" ref="D15">SUM(IF('Summary figures'!$H$1:$H$200=TRUE,IF(ISNUMBER('Summary figures'!$AQ$1:$AQ$200),'Summary figures'!$AQ$1:$AQ$200)))</f>
        <v>384.1047319297403</v>
      </c>
      <c r="E15" s="20">
        <f t="array" ref="E15">SUM(IF('Summary figures'!$H$1:$H$200=TRUE,IF(ISNUMBER('Summary figures'!$AR$1:$AR$200),'Summary figures'!$AR$1:$AR$200)))</f>
        <v>163.47784400589947</v>
      </c>
      <c r="F15" s="20">
        <f t="array" ref="F15">SUM(IF('Summary figures'!$H$1:$H$200=TRUE,IF(ISNUMBER('Summary figures'!$AS$1:$AS$200),'Summary figures'!$AS$1:$AS$200)))</f>
        <v>221.31381181639429</v>
      </c>
      <c r="G15" s="20">
        <f t="array" ref="G15">SUM(IF('Summary figures'!$H$1:$H$200=TRUE,IF(ISNUMBER('Summary figures'!$AZ$1:$AZ$200),'Summary figures'!$AZ$1:$AZ$200)))</f>
        <v>163458.58902339794</v>
      </c>
      <c r="H15" s="20">
        <f t="array" ref="H15">SUM(IF('Summary figures'!$H$1:$H$200=TRUE,IF(ISNUMBER('Summary figures'!$BA$1:$BA$200),'Summary figures'!$BA$1:$BA$200)))</f>
        <v>203074.09860337593</v>
      </c>
      <c r="I15" s="20">
        <f t="array" ref="I15">SUM(IF('Summary figures'!$H$1:$H$200=TRUE,IF(ISNUMBER('Summary figures'!$BB$1:$BB$200),'Summary figures'!$BB$1:$BB$200)))</f>
        <v>39615.509579977974</v>
      </c>
      <c r="J15" s="20">
        <f t="array" ref="J15">SUM(IF('Summary figures'!$H$1:$H$200=TRUE,IF(ISNUMBER('Summary figures'!$BC$1:$BC$200),'Summary figures'!$BC$1:$BC$200)))</f>
        <v>35006.741999999998</v>
      </c>
      <c r="K15" s="20">
        <f t="array" ref="K15">SUM(IF('Summary figures'!$H$1:$H$200=TRUE,IF(ISNUMBER('Summary figures'!$BD$1:$BD$200),'Summary figures'!$BD$1:$BD$200)))</f>
        <v>37659.073333333326</v>
      </c>
      <c r="L15" s="20">
        <f t="array" ref="L15">SUM(IF('Summary figures'!$H$1:$H$200=TRUE,IF(ISNUMBER('Summary figures'!$BH$1:$BH$200),'Summary figures'!$BH$1:$BH$200)))</f>
        <v>6577.6733333333341</v>
      </c>
      <c r="M15" s="20">
        <f t="array" ref="M15">SUM(IF('Summary figures'!$H$1:$H$200=TRUE,IF(ISNUMBER('Summary figures'!$BM$1:$BM$200),'Summary figures'!$BM$1:$BM$200)))</f>
        <v>49740.431049292725</v>
      </c>
      <c r="N15" s="20">
        <f t="array" ref="N15">SUM(IF('Summary figures'!$H$1:$H$200=TRUE,IF(ISNUMBER('Summary figures'!$BN$1:$BN$200),'Summary figures'!$BN$1:$BN$200)))</f>
        <v>90837.580603569091</v>
      </c>
      <c r="O15" s="20"/>
      <c r="P15" s="20">
        <f t="array" ref="P15">SUM(IF('Summary figures'!$H$1:$H$200=TRUE,IF(ISNUMBER('Summary figures'!$BO$1:$BO$200),'Summary figures'!$BO$1:$BO$200)))</f>
        <v>51071.613684157215</v>
      </c>
      <c r="Q15" s="20">
        <f t="array" ref="Q15">SUM(IF('Summary figures'!$H$1:$H$200=TRUE,IF(ISNUMBER('Summary figures'!$BP$1:$BP$200),'Summary figures'!$BP$1:$BP$200)))</f>
        <v>191649.62533701895</v>
      </c>
      <c r="R15" s="20">
        <f t="array" ref="R15">SUM(IF('Summary figures'!$H$1:$H$200=TRUE,IF(ISNUMBER('Summary figures'!$BU$1:$BU$200),'Summary figures'!$BU$1:$BU$200)))</f>
        <v>180517504</v>
      </c>
      <c r="S15" s="20">
        <f t="array" ref="S15">SUM(IF('Summary figures'!$H$1:$H$200=TRUE,IF(ISNUMBER('Summary figures'!$BW$1:$BW$200),'Summary figures'!$BW$1:$BW$200)))</f>
        <v>103462.08452806628</v>
      </c>
      <c r="T15" s="20">
        <f t="array" ref="T15">SUM(IF('Summary figures'!$H$1:$H$200=TRUE,IF(ISNUMBER('Summary figures'!$BX$1:$BX$200),'Summary figures'!$BX$1:$BX$200)))</f>
        <v>17891.591666666664</v>
      </c>
      <c r="U15" s="20">
        <f t="array" ref="U15">SUM(IF('Summary figures'!$H$1:$H$200=TRUE,IF(ISNUMBER('Summary figures'!$BY$1:$BY$200),'Summary figures'!$BY$1:$BY$200)))</f>
        <v>3182.8143975701446</v>
      </c>
      <c r="V15" s="20">
        <f t="array" ref="V15">SUM(IF('Summary figures'!$H$1:$H$200=TRUE,IF(ISNUMBER('Summary figures'!$CB$1:$CB$200),'Summary figures'!$CB$1:$CB$200)))</f>
        <v>8739.5166945227538</v>
      </c>
      <c r="W15" s="20">
        <f t="array" ref="W15">SUM(IF('Summary figures'!$H$1:$H$200=TRUE,IF(ISNUMBER('Summary figures'!$CE$1:$CE$200),'Summary figures'!$CE$1:$CE$200)))</f>
        <v>968.86297556719046</v>
      </c>
      <c r="X15" s="20">
        <f t="array" ref="X15">SUM(IF('Summary figures'!$H$1:$H$200=TRUE,IF(ISNUMBER('Summary figures'!$CH$1:$CH$200),'Summary figures'!$CH$1:$CH$200)))</f>
        <v>4472.4286082024428</v>
      </c>
      <c r="Y15" s="20">
        <f t="array" ref="Y15">SUM(IF('Summary figures'!$H$1:$H$200=TRUE,IF(ISNUMBER('Summary figures'!$CN$1:$CN$200),'Summary figures'!$CN$1:$CN$200)))</f>
        <v>68156.028113421562</v>
      </c>
      <c r="Z15" s="20"/>
      <c r="AA15" s="20"/>
      <c r="AB15" s="20"/>
      <c r="AC15" s="20"/>
    </row>
    <row r="16" spans="1:29" x14ac:dyDescent="0.2">
      <c r="A16" s="37" t="s">
        <v>324</v>
      </c>
      <c r="B16" s="20">
        <f t="array" ref="B16">SUM(IF('Summary figures'!$M$1:$M$200=TRUE,IF(ISNUMBER('Summary figures'!$AL$1:$AL$200),'Summary figures'!$AL$1:$AL$200)))</f>
        <v>1845.1760000000002</v>
      </c>
      <c r="C16" s="20">
        <f t="array" ref="C16">SUM(IF('Summary figures'!$M$1:$M$200=TRUE,IF(ISNUMBER('Summary figures'!$AM$1:$AM$200),'Summary figures'!$AM$1:$AM$200)))</f>
        <v>2356.9385570678714</v>
      </c>
      <c r="D16" s="20">
        <f t="array" ref="D16">SUM(IF('Summary figures'!$M$1:$M$200=TRUE,IF(ISNUMBER('Summary figures'!$AQ$1:$AQ$200),'Summary figures'!$AQ$1:$AQ$200)))</f>
        <v>504.00126110839494</v>
      </c>
      <c r="E16" s="20">
        <f t="array" ref="E16">SUM(IF('Summary figures'!$M$1:$M$200=TRUE,IF(ISNUMBER('Summary figures'!$AR$1:$AR$200),'Summary figures'!$AR$1:$AR$200)))</f>
        <v>255.52076986141356</v>
      </c>
      <c r="F16" s="20">
        <f t="array" ref="F16">SUM(IF('Summary figures'!$M$1:$M$200=TRUE,IF(ISNUMBER('Summary figures'!$AS$1:$AS$200),'Summary figures'!$AS$1:$AS$200)))</f>
        <v>341.71222894239435</v>
      </c>
      <c r="G16" s="20">
        <f t="array" ref="G16">SUM(IF('Summary figures'!$M$1:$M$200=TRUE,IF(ISNUMBER('Summary figures'!$AZ$1:$AZ$200),'Summary figures'!$AZ$1:$AZ$200)))</f>
        <v>581349.67580339801</v>
      </c>
      <c r="H16" s="20">
        <f t="array" ref="H16">SUM(IF('Summary figures'!$M$1:$M$200=TRUE,IF(ISNUMBER('Summary figures'!$BA$1:$BA$200),'Summary figures'!$BA$1:$BA$200)))</f>
        <v>732132.58103634813</v>
      </c>
      <c r="I16" s="20">
        <f t="array" ref="I16">SUM(IF('Summary figures'!$M$1:$M$200=TRUE,IF(ISNUMBER('Summary figures'!$BB$1:$BB$200),'Summary figures'!$BB$1:$BB$200)))</f>
        <v>150782.90523295017</v>
      </c>
      <c r="J16" s="20">
        <f t="array" ref="J16">SUM(IF('Summary figures'!$M$1:$M$200=TRUE,IF(ISNUMBER('Summary figures'!$BC$1:$BC$200),'Summary figures'!$BC$1:$BC$200)))</f>
        <v>50998.575999999986</v>
      </c>
      <c r="K16" s="20">
        <f t="array" ref="K16">SUM(IF('Summary figures'!$M$1:$M$200=TRUE,IF(ISNUMBER('Summary figures'!$BD$1:$BD$200),'Summary figures'!$BD$1:$BD$200)))</f>
        <v>53744.829999999994</v>
      </c>
      <c r="L16" s="20">
        <f t="array" ref="L16">SUM(IF('Summary figures'!$M$1:$M$200=TRUE,IF(ISNUMBER('Summary figures'!$BH$1:$BH$200),'Summary figures'!$BH$1:$BH$200)))</f>
        <v>14374.39</v>
      </c>
      <c r="M16" s="20">
        <f t="array" ref="M16">SUM(IF('Summary figures'!$M$1:$M$200=TRUE,IF(ISNUMBER('Summary figures'!$BM$1:$BM$200),'Summary figures'!$BM$1:$BM$200)))</f>
        <v>145695.80660929272</v>
      </c>
      <c r="N16" s="20">
        <f t="array" ref="N16">SUM(IF('Summary figures'!$M$1:$M$200=TRUE,IF(ISNUMBER('Summary figures'!$BN$1:$BN$200),'Summary figures'!$BN$1:$BN$200)))</f>
        <v>198043.11140340575</v>
      </c>
      <c r="O16" s="20"/>
      <c r="P16" s="20">
        <f t="array" ref="P16">SUM(IF('Summary figures'!$M$1:$M$200=TRUE,IF(ISNUMBER('Summary figures'!$BO$1:$BO$200),'Summary figures'!$BO$1:$BO$200)))</f>
        <v>87630.67744995626</v>
      </c>
      <c r="Q16" s="20">
        <f t="array" ref="Q16">SUM(IF('Summary figures'!$M$1:$M$200=TRUE,IF(ISNUMBER('Summary figures'!$BP$1:$BP$200),'Summary figures'!$BP$1:$BP$200)))</f>
        <v>431369.59546265483</v>
      </c>
      <c r="R16" s="20">
        <f t="array" ref="R16">SUM(IF('Summary figures'!$M$1:$M$200=TRUE,IF(ISNUMBER('Summary figures'!$BU$1:$BU$200),'Summary figures'!$BU$1:$BU$200)))</f>
        <v>270913285</v>
      </c>
      <c r="S16" s="20">
        <f t="array" ref="S16">SUM(IF('Summary figures'!$M$1:$M$200=TRUE,IF(ISNUMBER('Summary figures'!$BW$1:$BW$200),'Summary figures'!$BW$1:$BW$200)))</f>
        <v>142558.87764402738</v>
      </c>
      <c r="T16" s="20">
        <f t="array" ref="T16">SUM(IF('Summary figures'!$M$1:$M$200=TRUE,IF(ISNUMBER('Summary figures'!$BX$1:$BX$200),'Summary figures'!$BX$1:$BX$200)))</f>
        <v>22687.841666666664</v>
      </c>
      <c r="U16" s="20">
        <f t="array" ref="U16">SUM(IF('Summary figures'!$M$1:$M$200=TRUE,IF(ISNUMBER('Summary figures'!$BY$1:$BY$200),'Summary figures'!$BY$1:$BY$200)))</f>
        <v>4765.2906655255747</v>
      </c>
      <c r="V16" s="20">
        <f t="array" ref="V16">SUM(IF('Summary figures'!$M$1:$M$200=TRUE,IF(ISNUMBER('Summary figures'!$CB$1:$CB$200),'Summary figures'!$CB$1:$CB$200)))</f>
        <v>11818.070384615385</v>
      </c>
      <c r="W16" s="20">
        <f t="array" ref="W16">SUM(IF('Summary figures'!$M$1:$M$200=TRUE,IF(ISNUMBER('Summary figures'!$CE$1:$CE$200),'Summary figures'!$CE$1:$CE$200)))</f>
        <v>1289.6006678748824</v>
      </c>
      <c r="X16" s="20">
        <f t="array" ref="X16">SUM(IF('Summary figures'!$M$1:$M$200=TRUE,IF(ISNUMBER('Summary figures'!$CH$1:$CH$200),'Summary figures'!$CH$1:$CH$200)))</f>
        <v>6583.7655517519142</v>
      </c>
      <c r="Y16" s="20">
        <f t="array" ref="Y16">SUM(IF('Summary figures'!$M$1:$M$200=TRUE,IF(ISNUMBER('Summary figures'!$CN$1:$CN$200),'Summary figures'!$CN$1:$CN$200)))</f>
        <v>78693.554288325817</v>
      </c>
      <c r="Z16" s="20"/>
      <c r="AA16" s="20"/>
      <c r="AB16" s="20"/>
      <c r="AC16" s="20"/>
    </row>
    <row r="17" spans="1:29" x14ac:dyDescent="0.2">
      <c r="A17" s="37" t="s">
        <v>323</v>
      </c>
      <c r="B17" s="20">
        <f t="array" ref="B17">SUM(IF('Summary figures'!$I$1:$I$200=TRUE,IF(ISNUMBER('Summary figures'!$AL$1:$AL$200),'Summary figures'!$AL$1:$AL$200)))</f>
        <v>523.62984099999994</v>
      </c>
      <c r="C17" s="20">
        <f t="array" ref="C17">SUM(IF('Summary figures'!$I$1:$I$200=TRUE,IF(ISNUMBER('Summary figures'!$AM$1:$AM$200),'Summary figures'!$AM$1:$AM$200)))</f>
        <v>689.98728481960291</v>
      </c>
      <c r="D17" s="20">
        <f t="array" ref="D17">SUM(IF('Summary figures'!$I$1:$I$200=TRUE,IF(ISNUMBER('Summary figures'!$AQ$1:$AQ$200),'Summary figures'!$AQ$1:$AQ$200)))</f>
        <v>216.5760085799277</v>
      </c>
      <c r="E17" s="20">
        <f t="array" ref="E17">SUM(IF('Summary figures'!$I$1:$I$200=TRUE,IF(ISNUMBER('Summary figures'!$AR$1:$AR$200),'Summary figures'!$AR$1:$AR$200)))</f>
        <v>98.485865892317292</v>
      </c>
      <c r="F17" s="20">
        <f t="array" ref="F17">SUM(IF('Summary figures'!$I$1:$I$200=TRUE,IF(ISNUMBER('Summary figures'!$AS$1:$AS$200),'Summary figures'!$AS$1:$AS$200)))</f>
        <v>133.64009406656027</v>
      </c>
      <c r="G17" s="20">
        <f t="array" ref="G17">SUM(IF('Summary figures'!$I$1:$I$200=TRUE,IF(ISNUMBER('Summary figures'!$AZ$1:$AZ$200),'Summary figures'!$AZ$1:$AZ$200)))</f>
        <v>165995.56678354481</v>
      </c>
      <c r="H17" s="20">
        <f t="array" ref="H17">SUM(IF('Summary figures'!$I$1:$I$200=TRUE,IF(ISNUMBER('Summary figures'!$BA$1:$BA$200),'Summary figures'!$BA$1:$BA$200)))</f>
        <v>182098.49535737603</v>
      </c>
      <c r="I17" s="20">
        <f t="array" ref="I17">SUM(IF('Summary figures'!$I$1:$I$200=TRUE,IF(ISNUMBER('Summary figures'!$BB$1:$BB$200),'Summary figures'!$BB$1:$BB$200)))</f>
        <v>16102.928573831252</v>
      </c>
      <c r="J17" s="20">
        <f t="array" ref="J17">SUM(IF('Summary figures'!$I$1:$I$200=TRUE,IF(ISNUMBER('Summary figures'!$BC$1:$BC$200),'Summary figures'!$BC$1:$BC$200)))</f>
        <v>20929.651666666672</v>
      </c>
      <c r="K17" s="20">
        <f t="array" ref="K17">SUM(IF('Summary figures'!$I$1:$I$200=TRUE,IF(ISNUMBER('Summary figures'!$BD$1:$BD$200),'Summary figures'!$BD$1:$BD$200)))</f>
        <v>22695.150000000005</v>
      </c>
      <c r="L17" s="20">
        <f t="array" ref="L17">SUM(IF('Summary figures'!$I$1:$I$200=TRUE,IF(ISNUMBER('Summary figures'!$BH$1:$BH$200),'Summary figures'!$BH$1:$BH$200)))</f>
        <v>12294.393333333333</v>
      </c>
      <c r="M17" s="20">
        <f t="array" ref="M17">SUM(IF('Summary figures'!$I$1:$I$200=TRUE,IF(ISNUMBER('Summary figures'!$BM$1:$BM$200),'Summary figures'!$BM$1:$BM$200)))</f>
        <v>33312.405908892732</v>
      </c>
      <c r="N17" s="20">
        <f t="array" ref="N17">SUM(IF('Summary figures'!$I$1:$I$200=TRUE,IF(ISNUMBER('Summary figures'!$BN$1:$BN$200),'Summary figures'!$BN$1:$BN$200)))</f>
        <v>49595.503775068872</v>
      </c>
      <c r="O17" s="20"/>
      <c r="P17" s="20">
        <f t="array" ref="P17">SUM(IF('Summary figures'!$I$1:$I$200=TRUE,IF(ISNUMBER('Summary figures'!$BO$1:$BO$200),'Summary figures'!$BO$1:$BO$200)))</f>
        <v>32426.514765422951</v>
      </c>
      <c r="Q17" s="20">
        <f t="array" ref="Q17">SUM(IF('Summary figures'!$I$1:$I$200=TRUE,IF(ISNUMBER('Summary figures'!$BP$1:$BP$200),'Summary figures'!$BP$1:$BP$200)))</f>
        <v>115334.42444938453</v>
      </c>
      <c r="R17" s="20">
        <f t="array" ref="R17">SUM(IF('Summary figures'!$I$1:$I$200=TRUE,IF(ISNUMBER('Summary figures'!$BU$1:$BU$200),'Summary figures'!$BU$1:$BU$200)))</f>
        <v>79062644</v>
      </c>
      <c r="S17" s="20">
        <f t="array" ref="S17">SUM(IF('Summary figures'!$I$1:$I$200=TRUE,IF(ISNUMBER('Summary figures'!$BW$1:$BW$200),'Summary figures'!$BW$1:$BW$200)))</f>
        <v>50500.047436765482</v>
      </c>
      <c r="T17" s="20">
        <f t="array" ref="T17">SUM(IF('Summary figures'!$I$1:$I$200=TRUE,IF(ISNUMBER('Summary figures'!$BX$1:$BX$200),'Summary figures'!$BX$1:$BX$200)))</f>
        <v>9357.6349999999984</v>
      </c>
      <c r="U17" s="20">
        <f t="array" ref="U17">SUM(IF('Summary figures'!$I$1:$I$200=TRUE,IF(ISNUMBER('Summary figures'!$BY$1:$BY$200),'Summary figures'!$BY$1:$BY$200)))</f>
        <v>2079.3859273056783</v>
      </c>
      <c r="V17" s="20">
        <f t="array" ref="V17">SUM(IF('Summary figures'!$I$1:$I$200=TRUE,IF(ISNUMBER('Summary figures'!$CB$1:$CB$200),'Summary figures'!$CB$1:$CB$200)))</f>
        <v>4320.4427356020933</v>
      </c>
      <c r="W17" s="20">
        <f t="array" ref="W17">SUM(IF('Summary figures'!$I$1:$I$200=TRUE,IF(ISNUMBER('Summary figures'!$CE$1:$CE$200),'Summary figures'!$CE$1:$CE$200)))</f>
        <v>1194.3152893005772</v>
      </c>
      <c r="X17" s="20">
        <f t="array" ref="X17">SUM(IF('Summary figures'!$I$1:$I$200=TRUE,IF(ISNUMBER('Summary figures'!$CH$1:$CH$200),'Summary figures'!$CH$1:$CH$200)))</f>
        <v>3765.6364347563431</v>
      </c>
      <c r="Y17" s="20">
        <f t="array" ref="Y17">SUM(IF('Summary figures'!$I$1:$I$200=TRUE,IF(ISNUMBER('Summary figures'!$CN$1:$CN$200),'Summary figures'!$CN$1:$CN$200)))</f>
        <v>36749.634914586924</v>
      </c>
      <c r="Z17" s="20"/>
      <c r="AA17" s="20"/>
      <c r="AB17" s="20"/>
      <c r="AC17" s="20"/>
    </row>
    <row r="18" spans="1:29" x14ac:dyDescent="0.2">
      <c r="A18" s="37" t="s">
        <v>327</v>
      </c>
      <c r="B18" s="20">
        <f t="array" ref="B18">SUM(IF('Summary figures'!$O$1:$O$200=TRUE,IF(ISNUMBER('Summary figures'!$AL$1:$AL$200),'Summary figures'!$AL$1:$AL$200)))</f>
        <v>1484.7560000000008</v>
      </c>
      <c r="C18" s="20">
        <f t="array" ref="C18">SUM(IF('Summary figures'!$O$1:$O$200=TRUE,IF(ISNUMBER('Summary figures'!$AM$1:$AM$200),'Summary figures'!$AM$1:$AM$200)))</f>
        <v>1855.3343540039061</v>
      </c>
      <c r="D18" s="20">
        <f t="array" ref="D18">SUM(IF('Summary figures'!$O$1:$O$200=TRUE,IF(ISNUMBER('Summary figures'!$AQ$1:$AQ$200),'Summary figures'!$AQ$1:$AQ$200)))</f>
        <v>339.47503037706832</v>
      </c>
      <c r="E18" s="20">
        <f t="array" ref="E18">SUM(IF('Summary figures'!$O$1:$O$200=TRUE,IF(ISNUMBER('Summary figures'!$AR$1:$AR$200),'Summary figures'!$AR$1:$AR$200)))</f>
        <v>161.84648499061552</v>
      </c>
      <c r="F18" s="20">
        <f t="array" ref="F18">SUM(IF('Summary figures'!$O$1:$O$200=TRUE,IF(ISNUMBER('Summary figures'!$AS$1:$AS$200),'Summary figures'!$AS$1:$AS$200)))</f>
        <v>214.41569958496092</v>
      </c>
      <c r="G18" s="20">
        <f t="array" ref="G18">SUM(IF('Summary figures'!$O$1:$O$200=TRUE,IF(ISNUMBER('Summary figures'!$AZ$1:$AZ$200),'Summary figures'!$AZ$1:$AZ$200)))</f>
        <v>558403.37380055478</v>
      </c>
      <c r="H18" s="20">
        <f t="array" ref="H18">SUM(IF('Summary figures'!$O$1:$O$200=TRUE,IF(ISNUMBER('Summary figures'!$BA$1:$BA$200),'Summary figures'!$BA$1:$BA$200)))</f>
        <v>699698.2894343019</v>
      </c>
      <c r="I18" s="20">
        <f t="array" ref="I18">SUM(IF('Summary figures'!$O$1:$O$200=TRUE,IF(ISNUMBER('Summary figures'!$BB$1:$BB$200),'Summary figures'!$BB$1:$BB$200)))</f>
        <v>141294.915633747</v>
      </c>
      <c r="J18" s="20">
        <f t="array" ref="J18">SUM(IF('Summary figures'!$O$1:$O$200=TRUE,IF(ISNUMBER('Summary figures'!$BC$1:$BC$200),'Summary figures'!$BC$1:$BC$200)))</f>
        <v>34727.534666666666</v>
      </c>
      <c r="K18" s="20">
        <f t="array" ref="K18">SUM(IF('Summary figures'!$O$1:$O$200=TRUE,IF(ISNUMBER('Summary figures'!$BD$1:$BD$200),'Summary figures'!$BD$1:$BD$200)))</f>
        <v>37068.033333333318</v>
      </c>
      <c r="L18" s="20">
        <f t="array" ref="L18">SUM(IF('Summary figures'!$O$1:$O$200=TRUE,IF(ISNUMBER('Summary figures'!$BH$1:$BH$200),'Summary figures'!$BH$1:$BH$200)))</f>
        <v>13381.793333333333</v>
      </c>
      <c r="M18" s="20">
        <f t="array" ref="M18">SUM(IF('Summary figures'!$O$1:$O$200=TRUE,IF(ISNUMBER('Summary figures'!$BM$1:$BM$200),'Summary figures'!$BM$1:$BM$200)))</f>
        <v>128269.71300929273</v>
      </c>
      <c r="N18" s="20">
        <f t="array" ref="N18">SUM(IF('Summary figures'!$O$1:$O$200=TRUE,IF(ISNUMBER('Summary figures'!$BN$1:$BN$200),'Summary figures'!$BN$1:$BN$200)))</f>
        <v>170020.07921340576</v>
      </c>
      <c r="O18" s="20"/>
      <c r="P18" s="20">
        <f t="array" ref="P18">SUM(IF('Summary figures'!$O$1:$O$200=TRUE,IF(ISNUMBER('Summary figures'!$BO$1:$BO$200),'Summary figures'!$BO$1:$BO$200)))</f>
        <v>59263.584833616187</v>
      </c>
      <c r="Q18" s="20">
        <f t="array" ref="Q18">SUM(IF('Summary figures'!$O$1:$O$200=TRUE,IF(ISNUMBER('Summary figures'!$BP$1:$BP$200),'Summary figures'!$BP$1:$BP$200)))</f>
        <v>357553.37705631473</v>
      </c>
      <c r="R18" s="20">
        <f t="array" ref="R18">SUM(IF('Summary figures'!$O$1:$O$200=TRUE,IF(ISNUMBER('Summary figures'!$BU$1:$BU$200),'Summary figures'!$BU$1:$BU$200)))</f>
        <v>228713212</v>
      </c>
      <c r="S18" s="20">
        <f t="array" ref="S18">SUM(IF('Summary figures'!$O$1:$O$200=TRUE,IF(ISNUMBER('Summary figures'!$BW$1:$BW$200),'Summary figures'!$BW$1:$BW$200)))</f>
        <v>94720.380143095914</v>
      </c>
      <c r="T18" s="20">
        <f t="array" ref="T18">SUM(IF('Summary figures'!$O$1:$O$200=TRUE,IF(ISNUMBER('Summary figures'!$BX$1:$BX$200),'Summary figures'!$BX$1:$BX$200)))</f>
        <v>14345.016666666665</v>
      </c>
      <c r="U18" s="20">
        <f t="array" ref="U18">SUM(IF('Summary figures'!$O$1:$O$200=TRUE,IF(ISNUMBER('Summary figures'!$BY$1:$BY$200),'Summary figures'!$BY$1:$BY$200)))</f>
        <v>3561.8094015975298</v>
      </c>
      <c r="V18" s="20">
        <f t="array" ref="V18">SUM(IF('Summary figures'!$O$1:$O$200=TRUE,IF(ISNUMBER('Summary figures'!$CB$1:$CB$200),'Summary figures'!$CB$1:$CB$200)))</f>
        <v>6742.1554000536989</v>
      </c>
      <c r="W18" s="20">
        <f t="array" ref="W18">SUM(IF('Summary figures'!$O$1:$O$200=TRUE,IF(ISNUMBER('Summary figures'!$CE$1:$CE$200),'Summary figures'!$CE$1:$CE$200)))</f>
        <v>1095.2420073164183</v>
      </c>
      <c r="X18" s="20">
        <f t="array" ref="X18">SUM(IF('Summary figures'!$O$1:$O$200=TRUE,IF(ISNUMBER('Summary figures'!$CH$1:$CH$200),'Summary figures'!$CH$1:$CH$200)))</f>
        <v>5256.1232094912066</v>
      </c>
      <c r="Y18" s="20">
        <f t="array" ref="Y18">SUM(IF('Summary figures'!$O$1:$O$200=TRUE,IF(ISNUMBER('Summary figures'!$CN$1:$CN$200),'Summary figures'!$CN$1:$CN$200)))</f>
        <v>46932.718694532945</v>
      </c>
      <c r="Z18" s="20"/>
      <c r="AA18" s="20"/>
      <c r="AB18" s="20"/>
      <c r="AC18" s="20"/>
    </row>
    <row r="19" spans="1:29" x14ac:dyDescent="0.2">
      <c r="A19" s="37" t="s">
        <v>328</v>
      </c>
      <c r="B19" s="20">
        <f t="array" ref="B19">SUM(IF('Summary figures'!$P$1:$P$200=TRUE,IF(ISNUMBER('Summary figures'!$AL$1:$AL$200),'Summary figures'!$AL$1:$AL$200)))</f>
        <v>2029.1298410000004</v>
      </c>
      <c r="C19" s="20">
        <f t="array" ref="C19">SUM(IF('Summary figures'!$P$1:$P$200=TRUE,IF(ISNUMBER('Summary figures'!$AM$1:$AM$200),'Summary figures'!$AM$1:$AM$200)))</f>
        <v>2498.2517958374019</v>
      </c>
      <c r="D19" s="20">
        <f t="array" ref="D19">SUM(IF('Summary figures'!$P$1:$P$200=TRUE,IF(ISNUMBER('Summary figures'!$AQ$1:$AQ$200),'Summary figures'!$AQ$1:$AQ$200)))</f>
        <v>442.35054822968908</v>
      </c>
      <c r="E19" s="20">
        <f t="array" ref="E19">SUM(IF('Summary figures'!$P$1:$P$200=TRUE,IF(ISNUMBER('Summary figures'!$AR$1:$AR$200),'Summary figures'!$AR$1:$AR$200)))</f>
        <v>232.30875316876131</v>
      </c>
      <c r="F19" s="20">
        <f t="array" ref="F19">SUM(IF('Summary figures'!$P$1:$P$200=TRUE,IF(ISNUMBER('Summary figures'!$AS$1:$AS$200),'Summary figures'!$AS$1:$AS$200)))</f>
        <v>309.19328781032567</v>
      </c>
      <c r="G19" s="20">
        <f t="array" ref="G19">SUM(IF('Summary figures'!$P$1:$P$200=TRUE,IF(ISNUMBER('Summary figures'!$AZ$1:$AZ$200),'Summary figures'!$AZ$1:$AZ$200)))</f>
        <v>1186111.6298629649</v>
      </c>
      <c r="H19" s="20">
        <f t="array" ref="H19">SUM(IF('Summary figures'!$P$1:$P$200=TRUE,IF(ISNUMBER('Summary figures'!$BA$1:$BA$200),'Summary figures'!$BA$1:$BA$200)))</f>
        <v>1515483.6106272086</v>
      </c>
      <c r="I19" s="20">
        <f t="array" ref="I19">SUM(IF('Summary figures'!$P$1:$P$200=TRUE,IF(ISNUMBER('Summary figures'!$BB$1:$BB$200),'Summary figures'!$BB$1:$BB$200)))</f>
        <v>329371.98076424393</v>
      </c>
      <c r="J19" s="20">
        <f t="array" ref="J19">SUM(IF('Summary figures'!$P$1:$P$200=TRUE,IF(ISNUMBER('Summary figures'!$BC$1:$BC$200),'Summary figures'!$BC$1:$BC$200)))</f>
        <v>51562.743333333317</v>
      </c>
      <c r="K19" s="20">
        <f t="array" ref="K19">SUM(IF('Summary figures'!$P$1:$P$200=TRUE,IF(ISNUMBER('Summary figures'!$BD$1:$BD$200),'Summary figures'!$BD$1:$BD$200)))</f>
        <v>51547.256666666661</v>
      </c>
      <c r="L19" s="20">
        <f t="array" ref="L19">SUM(IF('Summary figures'!$P$1:$P$200=TRUE,IF(ISNUMBER('Summary figures'!$BH$1:$BH$200),'Summary figures'!$BH$1:$BH$200)))</f>
        <v>15547.296666666667</v>
      </c>
      <c r="M19" s="20">
        <f t="array" ref="M19">SUM(IF('Summary figures'!$P$1:$P$200=TRUE,IF(ISNUMBER('Summary figures'!$BM$1:$BM$200),'Summary figures'!$BM$1:$BM$200)))</f>
        <v>231143.46992323338</v>
      </c>
      <c r="N19" s="20">
        <f t="array" ref="N19">SUM(IF('Summary figures'!$P$1:$P$200=TRUE,IF(ISNUMBER('Summary figures'!$BN$1:$BN$200),'Summary figures'!$BN$1:$BN$200)))</f>
        <v>256999.93549270916</v>
      </c>
      <c r="O19" s="20"/>
      <c r="P19" s="20">
        <f t="array" ref="P19">SUM(IF('Summary figures'!$P$1:$P$200=TRUE,IF(ISNUMBER('Summary figures'!$BO$1:$BO$200),'Summary figures'!$BO$1:$BO$200)))</f>
        <v>83262.596564196487</v>
      </c>
      <c r="Q19" s="20">
        <f t="array" ref="Q19">SUM(IF('Summary figures'!$P$1:$P$200=TRUE,IF(ISNUMBER('Summary figures'!$BP$1:$BP$200),'Summary figures'!$BP$1:$BP$200)))</f>
        <v>571406.00198013918</v>
      </c>
      <c r="R19" s="20">
        <f t="array" ref="R19">SUM(IF('Summary figures'!$P$1:$P$200=TRUE,IF(ISNUMBER('Summary figures'!$BU$1:$BU$200),'Summary figures'!$BU$1:$BU$200)))</f>
        <v>359568684</v>
      </c>
      <c r="S19" s="20">
        <f t="array" ref="S19">SUM(IF('Summary figures'!$P$1:$P$200=TRUE,IF(ISNUMBER('Summary figures'!$BW$1:$BW$200),'Summary figures'!$BW$1:$BW$200)))</f>
        <v>125429.0341842824</v>
      </c>
      <c r="T19" s="20">
        <f t="array" ref="T19">SUM(IF('Summary figures'!$P$1:$P$200=TRUE,IF(ISNUMBER('Summary figures'!$BX$1:$BX$200),'Summary figures'!$BX$1:$BX$200)))</f>
        <v>17754.311666666665</v>
      </c>
      <c r="U19" s="20">
        <f t="array" ref="U19">SUM(IF('Summary figures'!$P$1:$P$200=TRUE,IF(ISNUMBER('Summary figures'!$BY$1:$BY$200),'Summary figures'!$BY$1:$BY$200)))</f>
        <v>5428.681509598604</v>
      </c>
      <c r="V19" s="20">
        <f t="array" ref="V19">SUM(IF('Summary figures'!$P$1:$P$200=TRUE,IF(ISNUMBER('Summary figures'!$CB$1:$CB$200),'Summary figures'!$CB$1:$CB$200)))</f>
        <v>9577.7844915424903</v>
      </c>
      <c r="W19" s="20">
        <f t="array" ref="W19">SUM(IF('Summary figures'!$P$1:$P$200=TRUE,IF(ISNUMBER('Summary figures'!$CE$1:$CE$200),'Summary figures'!$CE$1:$CE$200)))</f>
        <v>1719.1836582091551</v>
      </c>
      <c r="X19" s="20">
        <f t="array" ref="X19">SUM(IF('Summary figures'!$P$1:$P$200=TRUE,IF(ISNUMBER('Summary figures'!$CH$1:$CH$200),'Summary figures'!$CH$1:$CH$200)))</f>
        <v>6418.1125724929516</v>
      </c>
      <c r="Y19" s="20">
        <f t="array" ref="Y19">SUM(IF('Summary figures'!$P$1:$P$200=TRUE,IF(ISNUMBER('Summary figures'!$CN$1:$CN$200),'Summary figures'!$CN$1:$CN$200)))</f>
        <v>69656.744788784898</v>
      </c>
      <c r="Z19" s="20"/>
      <c r="AA19" s="20"/>
      <c r="AB19" s="20"/>
      <c r="AC19" s="20"/>
    </row>
    <row r="20" spans="1:29" x14ac:dyDescent="0.2">
      <c r="A20" s="37" t="s">
        <v>11</v>
      </c>
      <c r="B20" s="20">
        <f t="array" ref="B20">SUM(IF('Summary figures'!$J$1:$J$200=TRUE,IF(ISNUMBER('Summary figures'!$AL$1:$AL$200),'Summary figures'!$AL$1:$AL$200)))</f>
        <v>667.18099999999993</v>
      </c>
      <c r="C20" s="20">
        <f t="array" ref="C20">SUM(IF('Summary figures'!$J$1:$J$200=TRUE,IF(ISNUMBER('Summary figures'!$AM$1:$AM$200),'Summary figures'!$AM$1:$AM$200)))</f>
        <v>905.96910577392578</v>
      </c>
      <c r="D20" s="20">
        <f t="array" ref="D20">SUM(IF('Summary figures'!$J$1:$J$200=TRUE,IF(ISNUMBER('Summary figures'!$AQ$1:$AQ$200),'Summary figures'!$AQ$1:$AQ$200)))</f>
        <v>305.22075300257592</v>
      </c>
      <c r="E20" s="20">
        <f t="array" ref="E20">SUM(IF('Summary figures'!$J$1:$J$200=TRUE,IF(ISNUMBER('Summary figures'!$AR$1:$AR$200),'Summary figures'!$AR$1:$AR$200)))</f>
        <v>192.10523399104898</v>
      </c>
      <c r="F20" s="20">
        <f t="array" ref="F20">SUM(IF('Summary figures'!$J$1:$J$200=TRUE,IF(ISNUMBER('Summary figures'!$AS$1:$AS$200),'Summary figures'!$AS$1:$AS$200)))</f>
        <v>259.27428222608563</v>
      </c>
      <c r="G20" s="20">
        <f t="array" ref="G20">SUM(IF('Summary figures'!$J$1:$J$200=TRUE,IF(ISNUMBER('Summary figures'!$AZ$1:$AZ$200),'Summary figures'!$AZ$1:$AZ$200)))</f>
        <v>112428.23559631998</v>
      </c>
      <c r="H20" s="20">
        <f t="array" ref="H20">SUM(IF('Summary figures'!$J$1:$J$200=TRUE,IF(ISNUMBER('Summary figures'!$BA$1:$BA$200),'Summary figures'!$BA$1:$BA$200)))</f>
        <v>171232.82249436461</v>
      </c>
      <c r="I20" s="20">
        <f t="array" ref="I20">SUM(IF('Summary figures'!$J$1:$J$200=TRUE,IF(ISNUMBER('Summary figures'!$BB$1:$BB$200),'Summary figures'!$BB$1:$BB$200)))</f>
        <v>58804.586898044632</v>
      </c>
      <c r="J20" s="20">
        <f t="array" ref="J20">SUM(IF('Summary figures'!$J$1:$J$200=TRUE,IF(ISNUMBER('Summary figures'!$BC$1:$BC$200),'Summary figures'!$BC$1:$BC$200)))</f>
        <v>20088.056</v>
      </c>
      <c r="K20" s="20">
        <f t="array" ref="K20">SUM(IF('Summary figures'!$J$1:$J$200=TRUE,IF(ISNUMBER('Summary figures'!$BD$1:$BD$200),'Summary figures'!$BD$1:$BD$200)))</f>
        <v>21213.116666666658</v>
      </c>
      <c r="L20" s="20">
        <f t="array" ref="L20">SUM(IF('Summary figures'!$J$1:$J$200=TRUE,IF(ISNUMBER('Summary figures'!$BH$1:$BH$200),'Summary figures'!$BH$1:$BH$200)))</f>
        <v>4565.4533333333347</v>
      </c>
      <c r="M20" s="20">
        <f t="array" ref="M20">SUM(IF('Summary figures'!$J$1:$J$200=TRUE,IF(ISNUMBER('Summary figures'!$BM$1:$BM$200),'Summary figures'!$BM$1:$BM$200)))</f>
        <v>43400.219960000009</v>
      </c>
      <c r="N20" s="20">
        <f t="array" ref="N20">SUM(IF('Summary figures'!$J$1:$J$200=TRUE,IF(ISNUMBER('Summary figures'!$BN$1:$BN$200),'Summary figures'!$BN$1:$BN$200)))</f>
        <v>60999.720313405778</v>
      </c>
      <c r="O20" s="20"/>
      <c r="P20" s="20">
        <f t="array" ref="P20">SUM(IF('Summary figures'!$J$1:$J$200=TRUE,IF(ISNUMBER('Summary figures'!$BO$1:$BO$200),'Summary figures'!$BO$1:$BO$200)))</f>
        <v>56540.180009170828</v>
      </c>
      <c r="Q20" s="20">
        <f t="array" ref="Q20">SUM(IF('Summary figures'!$J$1:$J$200=TRUE,IF(ISNUMBER('Summary figures'!$BP$1:$BP$200),'Summary figures'!$BP$1:$BP$200)))</f>
        <v>160940.12028257659</v>
      </c>
      <c r="R20" s="20">
        <f t="array" ref="R20">SUM(IF('Summary figures'!$J$1:$J$200=TRUE,IF(ISNUMBER('Summary figures'!$BU$1:$BU$200),'Summary figures'!$BU$1:$BU$200)))</f>
        <v>43190471</v>
      </c>
      <c r="S20" s="20">
        <f t="array" ref="S20">SUM(IF('Summary figures'!$J$1:$J$200=TRUE,IF(ISNUMBER('Summary figures'!$BW$1:$BW$200),'Summary figures'!$BW$1:$BW$200)))</f>
        <v>88822.513764948846</v>
      </c>
      <c r="T20" s="20">
        <f t="array" ref="T20">SUM(IF('Summary figures'!$J$1:$J$200=TRUE,IF(ISNUMBER('Summary figures'!$BX$1:$BX$200),'Summary figures'!$BX$1:$BX$200)))</f>
        <v>10013.144999999999</v>
      </c>
      <c r="U20" s="20">
        <f t="array" ref="U20">SUM(IF('Summary figures'!$J$1:$J$200=TRUE,IF(ISNUMBER('Summary figures'!$BY$1:$BY$200),'Summary figures'!$BY$1:$BY$200)))</f>
        <v>1505.737653376292</v>
      </c>
      <c r="V20" s="20">
        <f t="array" ref="V20">SUM(IF('Summary figures'!$J$1:$J$200=TRUE,IF(ISNUMBER('Summary figures'!$CB$1:$CB$200),'Summary figures'!$CB$1:$CB$200)))</f>
        <v>5751.9668928715255</v>
      </c>
      <c r="W20" s="20">
        <f t="array" ref="W20">SUM(IF('Summary figures'!$J$1:$J$200=TRUE,IF(ISNUMBER('Summary figures'!$CE$1:$CE$200),'Summary figures'!$CE$1:$CE$200)))</f>
        <v>872.29415995435636</v>
      </c>
      <c r="X20" s="20">
        <f t="array" ref="X20">SUM(IF('Summary figures'!$J$1:$J$200=TRUE,IF(ISNUMBER('Summary figures'!$CH$1:$CH$200),'Summary figures'!$CH$1:$CH$200)))</f>
        <v>2489.3110390656457</v>
      </c>
      <c r="Y20" s="20">
        <f t="array" ref="Y20">SUM(IF('Summary figures'!$J$1:$J$200=TRUE,IF(ISNUMBER('Summary figures'!$CN$1:$CN$200),'Summary figures'!$CN$1:$CN$200)))</f>
        <v>50109.709959586682</v>
      </c>
      <c r="Z20" s="20"/>
      <c r="AA20" s="20"/>
      <c r="AB20" s="20"/>
      <c r="AC20" s="20"/>
    </row>
    <row r="21" spans="1:29" x14ac:dyDescent="0.2">
      <c r="A21" s="37" t="s">
        <v>12</v>
      </c>
      <c r="B21" s="20">
        <f t="array" ref="B21">SUM(IF('Summary figures'!$K$1:$K$200=TRUE,IF(ISNUMBER('Summary figures'!$AL$1:$AL$200),'Summary figures'!$AL$1:$AL$200)))</f>
        <v>291.65000000000003</v>
      </c>
      <c r="C21" s="20">
        <f t="array" ref="C21">SUM(IF('Summary figures'!$K$1:$K$200=TRUE,IF(ISNUMBER('Summary figures'!$AM$1:$AM$200),'Summary figures'!$AM$1:$AM$200)))</f>
        <v>393.15075634765617</v>
      </c>
      <c r="D21" s="20">
        <f t="array" ref="D21">SUM(IF('Summary figures'!$K$1:$K$200=TRUE,IF(ISNUMBER('Summary figures'!$AQ$1:$AQ$200),'Summary figures'!$AQ$1:$AQ$200)))</f>
        <v>157.76820176864621</v>
      </c>
      <c r="E21" s="20">
        <f t="array" ref="E21">SUM(IF('Summary figures'!$K$1:$K$200=TRUE,IF(ISNUMBER('Summary figures'!$AR$1:$AR$200),'Summary figures'!$AR$1:$AR$200)))</f>
        <v>71.653400850830096</v>
      </c>
      <c r="F21" s="20">
        <f t="array" ref="F21">SUM(IF('Summary figures'!$K$1:$K$200=TRUE,IF(ISNUMBER('Summary figures'!$AS$1:$AS$200),'Summary figures'!$AS$1:$AS$200)))</f>
        <v>96.474280723571781</v>
      </c>
      <c r="G21" s="20">
        <f t="array" ref="G21">SUM(IF('Summary figures'!$K$1:$K$200=TRUE,IF(ISNUMBER('Summary figures'!$AZ$1:$AZ$200),'Summary figures'!$AZ$1:$AZ$200)))</f>
        <v>35114.895868320004</v>
      </c>
      <c r="H21" s="20">
        <f t="array" ref="H21">SUM(IF('Summary figures'!$K$1:$K$200=TRUE,IF(ISNUMBER('Summary figures'!$BA$1:$BA$200),'Summary figures'!$BA$1:$BA$200)))</f>
        <v>39087.50871203118</v>
      </c>
      <c r="I21" s="20">
        <f t="array" ref="I21">SUM(IF('Summary figures'!$K$1:$K$200=TRUE,IF(ISNUMBER('Summary figures'!$BB$1:$BB$200),'Summary figures'!$BB$1:$BB$200)))</f>
        <v>3972.6128437111888</v>
      </c>
      <c r="J21" s="20">
        <f t="array" ref="J21">SUM(IF('Summary figures'!$K$1:$K$200=TRUE,IF(ISNUMBER('Summary figures'!$BC$1:$BC$200),'Summary figures'!$BC$1:$BC$200)))</f>
        <v>12865.732666666669</v>
      </c>
      <c r="K21" s="20">
        <f t="array" ref="K21">SUM(IF('Summary figures'!$K$1:$K$200=TRUE,IF(ISNUMBER('Summary figures'!$BD$1:$BD$200),'Summary figures'!$BD$1:$BD$200)))</f>
        <v>13450.33666666667</v>
      </c>
      <c r="L21" s="20">
        <f t="array" ref="L21">SUM(IF('Summary figures'!$K$1:$K$200=TRUE,IF(ISNUMBER('Summary figures'!$BH$1:$BH$200),'Summary figures'!$BH$1:$BH$200)))</f>
        <v>4333.5966666666673</v>
      </c>
      <c r="M21" s="20">
        <f t="array" ref="M21">SUM(IF('Summary figures'!$K$1:$K$200=TRUE,IF(ISNUMBER('Summary figures'!$BM$1:$BM$200),'Summary figures'!$BM$1:$BM$200)))</f>
        <v>13302.918800000001</v>
      </c>
      <c r="N21" s="20">
        <f t="array" ref="N21">SUM(IF('Summary figures'!$K$1:$K$200=TRUE,IF(ISNUMBER('Summary figures'!$BN$1:$BN$200),'Summary figures'!$BN$1:$BN$200)))</f>
        <v>23818.450560000001</v>
      </c>
      <c r="O21" s="20"/>
      <c r="P21" s="20">
        <f t="array" ref="P21">SUM(IF('Summary figures'!$K$1:$K$200=TRUE,IF(ISNUMBER('Summary figures'!$BO$1:$BO$200),'Summary figures'!$BO$1:$BO$200)))</f>
        <v>22100.781606724384</v>
      </c>
      <c r="Q21" s="20">
        <f t="array" ref="Q21">SUM(IF('Summary figures'!$K$1:$K$200=TRUE,IF(ISNUMBER('Summary figures'!$BP$1:$BP$200),'Summary figures'!$BP$1:$BP$200)))</f>
        <v>59222.150966724381</v>
      </c>
      <c r="R21" s="20">
        <f t="array" ref="R21">SUM(IF('Summary figures'!$K$1:$K$200=TRUE,IF(ISNUMBER('Summary figures'!$BU$1:$BU$200),'Summary figures'!$BU$1:$BU$200)))</f>
        <v>27192941</v>
      </c>
      <c r="S21" s="20">
        <f t="array" ref="S21">SUM(IF('Summary figures'!$K$1:$K$200=TRUE,IF(ISNUMBER('Summary figures'!$BW$1:$BW$200),'Summary figures'!$BW$1:$BW$200)))</f>
        <v>40072.265715105765</v>
      </c>
      <c r="T21" s="20">
        <f t="array" ref="T21">SUM(IF('Summary figures'!$K$1:$K$200=TRUE,IF(ISNUMBER('Summary figures'!$BX$1:$BX$200),'Summary figures'!$BX$1:$BX$200)))</f>
        <v>6532.2383333333346</v>
      </c>
      <c r="U21" s="20">
        <f t="array" ref="U21">SUM(IF('Summary figures'!$K$1:$K$200=TRUE,IF(ISNUMBER('Summary figures'!$BY$1:$BY$200),'Summary figures'!$BY$1:$BY$200)))</f>
        <v>951.92926533762932</v>
      </c>
      <c r="V21" s="20">
        <f t="array" ref="V21">SUM(IF('Summary figures'!$K$1:$K$200=TRUE,IF(ISNUMBER('Summary figures'!$CB$1:$CB$200),'Summary figures'!$CB$1:$CB$200)))</f>
        <v>2823.9670788025232</v>
      </c>
      <c r="W21" s="20">
        <f t="array" ref="W21">SUM(IF('Summary figures'!$K$1:$K$200=TRUE,IF(ISNUMBER('Summary figures'!$CE$1:$CE$200),'Summary figures'!$CE$1:$CE$200)))</f>
        <v>866.24184017989</v>
      </c>
      <c r="X21" s="20">
        <f t="array" ref="X21">SUM(IF('Summary figures'!$K$1:$K$200=TRUE,IF(ISNUMBER('Summary figures'!$CH$1:$CH$200),'Summary figures'!$CH$1:$CH$200)))</f>
        <v>1838.5135961202845</v>
      </c>
      <c r="Y21" s="20">
        <f t="array" ref="Y21">SUM(IF('Summary figures'!$K$1:$K$200=TRUE,IF(ISNUMBER('Summary figures'!$CN$1:$CN$200),'Summary figures'!$CN$1:$CN$200)))</f>
        <v>28129.998714436068</v>
      </c>
      <c r="Z21" s="20"/>
      <c r="AA21" s="20"/>
      <c r="AB21" s="20"/>
      <c r="AC21" s="20"/>
    </row>
    <row r="22" spans="1:29" x14ac:dyDescent="0.2">
      <c r="A22" s="37" t="s">
        <v>13</v>
      </c>
      <c r="B22" s="20">
        <f t="array" ref="B22">SUM(IF('Summary figures'!$L$1:$L$200=TRUE,IF(ISNUMBER('Summary figures'!$AL$1:$AL$200),'Summary figures'!$AL$1:$AL$200)))</f>
        <v>238.86400000000003</v>
      </c>
      <c r="C22" s="20">
        <f t="array" ref="C22">SUM(IF('Summary figures'!$L$1:$L$200=TRUE,IF(ISNUMBER('Summary figures'!$AM$1:$AM$200),'Summary figures'!$AM$1:$AM$200)))</f>
        <v>326.9583549804687</v>
      </c>
      <c r="D22" s="20">
        <f t="array" ref="D22">SUM(IF('Summary figures'!$L$1:$L$200=TRUE,IF(ISNUMBER('Summary figures'!$AQ$1:$AQ$200),'Summary figures'!$AQ$1:$AQ$200)))</f>
        <v>133.29076946739195</v>
      </c>
      <c r="E22" s="20">
        <f t="array" ref="E22">SUM(IF('Summary figures'!$L$1:$L$200=TRUE,IF(ISNUMBER('Summary figures'!$AR$1:$AR$200),'Summary figures'!$AR$1:$AR$200)))</f>
        <v>55.352449569339768</v>
      </c>
      <c r="F22" s="20">
        <f t="array" ref="F22">SUM(IF('Summary figures'!$L$1:$L$200=TRUE,IF(ISNUMBER('Summary figures'!$AS$1:$AS$200),'Summary figures'!$AS$1:$AS$200)))</f>
        <v>76.268107940673829</v>
      </c>
      <c r="G22" s="20">
        <f t="array" ref="G22">SUM(IF('Summary figures'!$L$1:$L$200=TRUE,IF(ISNUMBER('Summary figures'!$AZ$1:$AZ$200),'Summary figures'!$AZ$1:$AZ$200)))</f>
        <v>18256.204519319999</v>
      </c>
      <c r="H22" s="20">
        <f t="array" ref="H22">SUM(IF('Summary figures'!$L$1:$L$200=TRUE,IF(ISNUMBER('Summary figures'!$BA$1:$BA$200),'Summary figures'!$BA$1:$BA$200)))</f>
        <v>20482.102340686131</v>
      </c>
      <c r="I22" s="20">
        <f t="array" ref="I22">SUM(IF('Summary figures'!$L$1:$L$200=TRUE,IF(ISNUMBER('Summary figures'!$BB$1:$BB$200),'Summary figures'!$BB$1:$BB$200)))</f>
        <v>2225.8978213661298</v>
      </c>
      <c r="J22" s="20">
        <f t="array" ref="J22">SUM(IF('Summary figures'!$L$1:$L$200=TRUE,IF(ISNUMBER('Summary figures'!$BC$1:$BC$200),'Summary figures'!$BC$1:$BC$200)))</f>
        <v>11341.589333333335</v>
      </c>
      <c r="K22" s="20">
        <f t="array" ref="K22">SUM(IF('Summary figures'!$L$1:$L$200=TRUE,IF(ISNUMBER('Summary figures'!$BD$1:$BD$200),'Summary figures'!$BD$1:$BD$200)))</f>
        <v>11640.173333333336</v>
      </c>
      <c r="L22" s="20">
        <f t="array" ref="L22">SUM(IF('Summary figures'!$L$1:$L$200=TRUE,IF(ISNUMBER('Summary figures'!$BH$1:$BH$200),'Summary figures'!$BH$1:$BH$200)))</f>
        <v>3825.17</v>
      </c>
      <c r="M22" s="20">
        <f t="array" ref="M22">SUM(IF('Summary figures'!$L$1:$L$200=TRUE,IF(ISNUMBER('Summary figures'!$BM$1:$BM$200),'Summary figures'!$BM$1:$BM$200)))</f>
        <v>8999.0784000000003</v>
      </c>
      <c r="N22" s="20">
        <f t="array" ref="N22">SUM(IF('Summary figures'!$L$1:$L$200=TRUE,IF(ISNUMBER('Summary figures'!$BN$1:$BN$200),'Summary figures'!$BN$1:$BN$200)))</f>
        <v>18576.161229999994</v>
      </c>
      <c r="O22" s="20"/>
      <c r="P22" s="20">
        <f t="array" ref="P22">SUM(IF('Summary figures'!$L$1:$L$200=TRUE,IF(ISNUMBER('Summary figures'!$BO$1:$BO$200),'Summary figures'!$BO$1:$BO$200)))</f>
        <v>17277.31422531206</v>
      </c>
      <c r="Q22" s="20">
        <f t="array" ref="Q22">SUM(IF('Summary figures'!$L$1:$L$200=TRUE,IF(ISNUMBER('Summary figures'!$BP$1:$BP$200),'Summary figures'!$BP$1:$BP$200)))</f>
        <v>44852.553855312064</v>
      </c>
      <c r="R22" s="20">
        <f t="array" ref="R22">SUM(IF('Summary figures'!$L$1:$L$200=TRUE,IF(ISNUMBER('Summary figures'!$BU$1:$BU$200),'Summary figures'!$BU$1:$BU$200)))</f>
        <v>14494201</v>
      </c>
      <c r="S22" s="20">
        <f t="array" ref="S22">SUM(IF('Summary figures'!$L$1:$L$200=TRUE,IF(ISNUMBER('Summary figures'!$BW$1:$BW$200),'Summary figures'!$BW$1:$BW$200)))</f>
        <v>34913.216103294704</v>
      </c>
      <c r="T22" s="20">
        <f t="array" ref="T22">SUM(IF('Summary figures'!$L$1:$L$200=TRUE,IF(ISNUMBER('Summary figures'!$BX$1:$BX$200),'Summary figures'!$BX$1:$BX$200)))</f>
        <v>5726.5850000000009</v>
      </c>
      <c r="U22" s="20">
        <f t="array" ref="U22">SUM(IF('Summary figures'!$L$1:$L$200=TRUE,IF(ISNUMBER('Summary figures'!$BY$1:$BY$200),'Summary figures'!$BY$1:$BY$200)))</f>
        <v>813.02344173714584</v>
      </c>
      <c r="V22" s="20">
        <f t="array" ref="V22">SUM(IF('Summary figures'!$L$1:$L$200=TRUE,IF(ISNUMBER('Summary figures'!$CB$1:$CB$200),'Summary figures'!$CB$1:$CB$200)))</f>
        <v>2513.8571291448511</v>
      </c>
      <c r="W22" s="20">
        <f t="array" ref="W22">SUM(IF('Summary figures'!$L$1:$L$200=TRUE,IF(ISNUMBER('Summary figures'!$CE$1:$CE$200),'Summary figures'!$CE$1:$CE$200)))</f>
        <v>776.4326792186871</v>
      </c>
      <c r="X22" s="20">
        <f t="array" ref="X22">SUM(IF('Summary figures'!$L$1:$L$200=TRUE,IF(ISNUMBER('Summary figures'!$CH$1:$CH$200),'Summary figures'!$CH$1:$CH$200)))</f>
        <v>1475.2162840649748</v>
      </c>
      <c r="Y22" s="20">
        <f t="array" ref="Y22">SUM(IF('Summary figures'!$L$1:$L$200=TRUE,IF(ISNUMBER('Summary figures'!$CN$1:$CN$200),'Summary figures'!$CN$1:$CN$200)))</f>
        <v>26943.922518412481</v>
      </c>
      <c r="Z22" s="20"/>
      <c r="AA22" s="20"/>
      <c r="AB22" s="20"/>
      <c r="AC22" s="20"/>
    </row>
    <row r="23" spans="1:29" x14ac:dyDescent="0.2">
      <c r="A23" s="37" t="s">
        <v>329</v>
      </c>
      <c r="B23" s="20">
        <f t="array" ref="B23">SUM(IF('Summary figures'!$Q$1:$Q$200=TRUE,IF(ISNUMBER('Summary figures'!$AL$1:$AL$200),'Summary figures'!$AL$1:$AL$200)))</f>
        <v>1089.5289999999995</v>
      </c>
      <c r="C23" s="20">
        <f t="array" ref="C23">SUM(IF('Summary figures'!$Q$1:$Q$200=TRUE,IF(ISNUMBER('Summary figures'!$AM$1:$AM$200),'Summary figures'!$AM$1:$AM$200)))</f>
        <v>1470.7378355026256</v>
      </c>
      <c r="D23" s="20">
        <f t="array" ref="D23">SUM(IF('Summary figures'!$Q$1:$Q$200=TRUE,IF(ISNUMBER('Summary figures'!$AQ$1:$AQ$200),'Summary figures'!$AQ$1:$AQ$200)))</f>
        <v>407.64110591996103</v>
      </c>
      <c r="E23" s="20">
        <f t="array" ref="E23">SUM(IF('Summary figures'!$Q$1:$Q$200=TRUE,IF(ISNUMBER('Summary figures'!$AR$1:$AR$200),'Summary figures'!$AR$1:$AR$200)))</f>
        <v>221.82607194458933</v>
      </c>
      <c r="F23" s="20">
        <f t="array" ref="F23">SUM(IF('Summary figures'!$Q$1:$Q$200=TRUE,IF(ISNUMBER('Summary figures'!$AS$1:$AS$200),'Summary figures'!$AS$1:$AS$200)))</f>
        <v>301.91935547757146</v>
      </c>
      <c r="G23" s="20">
        <f t="array" ref="G23">SUM(IF('Summary figures'!$Q$1:$Q$200=TRUE,IF(ISNUMBER('Summary figures'!$AZ$1:$AZ$200),'Summary figures'!$AZ$1:$AZ$200)))</f>
        <v>306966.1888833979</v>
      </c>
      <c r="H23" s="20">
        <f t="array" ref="H23">SUM(IF('Summary figures'!$Q$1:$Q$200=TRUE,IF(ISNUMBER('Summary figures'!$BA$1:$BA$200),'Summary figures'!$BA$1:$BA$200)))</f>
        <v>384711.23300514469</v>
      </c>
      <c r="I23" s="20">
        <f t="array" ref="I23">SUM(IF('Summary figures'!$Q$1:$Q$200=TRUE,IF(ISNUMBER('Summary figures'!$BB$1:$BB$200),'Summary figures'!$BB$1:$BB$200)))</f>
        <v>77745.044121746774</v>
      </c>
      <c r="J23" s="20">
        <f t="array" ref="J23">SUM(IF('Summary figures'!$Q$1:$Q$200=TRUE,IF(ISNUMBER('Summary figures'!$BC$1:$BC$200),'Summary figures'!$BC$1:$BC$200)))</f>
        <v>33253.700333333334</v>
      </c>
      <c r="K23" s="20">
        <f t="array" ref="K23">SUM(IF('Summary figures'!$Q$1:$Q$200=TRUE,IF(ISNUMBER('Summary figures'!$BD$1:$BD$200),'Summary figures'!$BD$1:$BD$200)))</f>
        <v>34328.44999999999</v>
      </c>
      <c r="L23" s="20">
        <f t="array" ref="L23">SUM(IF('Summary figures'!$Q$1:$Q$200=TRUE,IF(ISNUMBER('Summary figures'!$BH$1:$BH$200),'Summary figures'!$BH$1:$BH$200)))</f>
        <v>5461.8600000000006</v>
      </c>
      <c r="M23" s="20">
        <f t="array" ref="M23">SUM(IF('Summary figures'!$Q$1:$Q$200=TRUE,IF(ISNUMBER('Summary figures'!$BM$1:$BM$200),'Summary figures'!$BM$1:$BM$200)))</f>
        <v>82707.475449292731</v>
      </c>
      <c r="N23" s="20">
        <f t="array" ref="N23">SUM(IF('Summary figures'!$Q$1:$Q$200=TRUE,IF(ISNUMBER('Summary figures'!$BN$1:$BN$200),'Summary figures'!$BN$1:$BN$200)))</f>
        <v>108527.84666000004</v>
      </c>
      <c r="O23" s="20"/>
      <c r="P23" s="20">
        <f t="array" ref="P23">SUM(IF('Summary figures'!$Q$1:$Q$200=TRUE,IF(ISNUMBER('Summary figures'!$BO$1:$BO$200),'Summary figures'!$BO$1:$BO$200)))</f>
        <v>71290.443911950671</v>
      </c>
      <c r="Q23" s="20">
        <f t="array" ref="Q23">SUM(IF('Summary figures'!$Q$1:$Q$200=TRUE,IF(ISNUMBER('Summary figures'!$BP$1:$BP$200),'Summary figures'!$BP$1:$BP$200)))</f>
        <v>262525.76602124341</v>
      </c>
      <c r="R23" s="20">
        <f t="array" ref="R23">SUM(IF('Summary figures'!$Q$1:$Q$200=TRUE,IF(ISNUMBER('Summary figures'!$BU$1:$BU$200),'Summary figures'!$BU$1:$BU$200)))</f>
        <v>136416291</v>
      </c>
      <c r="S23" s="20">
        <f t="array" ref="S23">SUM(IF('Summary figures'!$Q$1:$Q$200=TRUE,IF(ISNUMBER('Summary figures'!$BW$1:$BW$200),'Summary figures'!$BW$1:$BW$200)))</f>
        <v>119449.84337622607</v>
      </c>
      <c r="T23" s="20">
        <f t="array" ref="T23">SUM(IF('Summary figures'!$Q$1:$Q$200=TRUE,IF(ISNUMBER('Summary figures'!$BX$1:$BX$200),'Summary figures'!$BX$1:$BX$200)))</f>
        <v>15929.544999999996</v>
      </c>
      <c r="U23" s="20">
        <f t="array" ref="U23">SUM(IF('Summary figures'!$Q$1:$Q$200=TRUE,IF(ISNUMBER('Summary figures'!$BY$1:$BY$200),'Summary figures'!$BY$1:$BY$200)))</f>
        <v>2507.2354269029406</v>
      </c>
      <c r="V23" s="20">
        <f t="array" ref="V23">SUM(IF('Summary figures'!$Q$1:$Q$200=TRUE,IF(ISNUMBER('Summary figures'!$CB$1:$CB$200),'Summary figures'!$CB$1:$CB$200)))</f>
        <v>10565.073132970871</v>
      </c>
      <c r="W23" s="20">
        <f t="array" ref="W23">SUM(IF('Summary figures'!$Q$1:$Q$200=TRUE,IF(ISNUMBER('Summary figures'!$CE$1:$CE$200),'Summary figures'!$CE$1:$CE$200)))</f>
        <v>248.53440361122298</v>
      </c>
      <c r="X23" s="20">
        <f t="array" ref="X23">SUM(IF('Summary figures'!$Q$1:$Q$200=TRUE,IF(ISNUMBER('Summary figures'!$CH$1:$CH$200),'Summary figures'!$CH$1:$CH$200)))</f>
        <v>3995.7279873137318</v>
      </c>
      <c r="Y23" s="20">
        <f t="array" ref="Y23">SUM(IF('Summary figures'!$Q$1:$Q$200=TRUE,IF(ISNUMBER('Summary figures'!$CN$1:$CN$200),'Summary figures'!$CN$1:$CN$200)))</f>
        <v>64356.563480088225</v>
      </c>
      <c r="Z23" s="20"/>
      <c r="AA23" s="20"/>
      <c r="AB23" s="20"/>
      <c r="AC23" s="20"/>
    </row>
    <row r="24" spans="1:29" x14ac:dyDescent="0.2">
      <c r="A24" s="37" t="s">
        <v>340</v>
      </c>
      <c r="B24" s="20">
        <f t="array" ref="B24">SUM(IF('Summary figures'!$R$1:$R$200=TRUE,IF(ISNUMBER('Summary figures'!$AL$1:$AL$200),'Summary figures'!$AL$1:$AL$200)))</f>
        <v>598.10099999999989</v>
      </c>
      <c r="C24" s="20">
        <f t="array" ref="C24">SUM(IF('Summary figures'!$R$1:$R$200=TRUE,IF(ISNUMBER('Summary figures'!$AM$1:$AM$200),'Summary figures'!$AM$1:$AM$200)))</f>
        <v>799.34812574005127</v>
      </c>
      <c r="D24" s="20">
        <f t="array" ref="D24">SUM(IF('Summary figures'!$R$1:$R$200=TRUE,IF(ISNUMBER('Summary figures'!$AQ$1:$AQ$200),'Summary figures'!$AQ$1:$AQ$200)))</f>
        <v>254.88796756011962</v>
      </c>
      <c r="E24" s="20">
        <f t="array" ref="E24">SUM(IF('Summary figures'!$R$1:$R$200=TRUE,IF(ISNUMBER('Summary figures'!$AR$1:$AR$200),'Summary figures'!$AR$1:$AR$200)))</f>
        <v>211.04587363517763</v>
      </c>
      <c r="F24" s="20">
        <f t="array" ref="F24">SUM(IF('Summary figures'!$R$1:$R$200=TRUE,IF(ISNUMBER('Summary figures'!$AS$1:$AS$200),'Summary figures'!$AS$1:$AS$200)))</f>
        <v>283.67622662353511</v>
      </c>
      <c r="G24" s="20">
        <f t="array" ref="G24">SUM(IF('Summary figures'!$R$1:$R$200=TRUE,IF(ISNUMBER('Summary figures'!$AZ$1:$AZ$200),'Summary figures'!$AZ$1:$AZ$200)))</f>
        <v>91276.872990319986</v>
      </c>
      <c r="H24" s="20">
        <f t="array" ref="H24">SUM(IF('Summary figures'!$R$1:$R$200=TRUE,IF(ISNUMBER('Summary figures'!$BA$1:$BA$200),'Summary figures'!$BA$1:$BA$200)))</f>
        <v>152059.28761185761</v>
      </c>
      <c r="I24" s="20">
        <f t="array" ref="I24">SUM(IF('Summary figures'!$R$1:$R$200=TRUE,IF(ISNUMBER('Summary figures'!$BB$1:$BB$200),'Summary figures'!$BB$1:$BB$200)))</f>
        <v>60782.414621537631</v>
      </c>
      <c r="J24" s="20">
        <f t="array" ref="J24">SUM(IF('Summary figures'!$R$1:$R$200=TRUE,IF(ISNUMBER('Summary figures'!$BC$1:$BC$200),'Summary figures'!$BC$1:$BC$200)))</f>
        <v>18382.408333333333</v>
      </c>
      <c r="K24" s="20">
        <f t="array" ref="K24">SUM(IF('Summary figures'!$R$1:$R$200=TRUE,IF(ISNUMBER('Summary figures'!$BD$1:$BD$200),'Summary figures'!$BD$1:$BD$200)))</f>
        <v>19478.21333333333</v>
      </c>
      <c r="L24" s="20">
        <f t="array" ref="L24">SUM(IF('Summary figures'!$R$1:$R$200=TRUE,IF(ISNUMBER('Summary figures'!$BH$1:$BH$200),'Summary figures'!$BH$1:$BH$200)))</f>
        <v>9022.4699999999993</v>
      </c>
      <c r="M24" s="20">
        <f t="array" ref="M24">SUM(IF('Summary figures'!$R$1:$R$200=TRUE,IF(ISNUMBER('Summary figures'!$BM$1:$BM$200),'Summary figures'!$BM$1:$BM$200)))</f>
        <v>45047.30876</v>
      </c>
      <c r="N24" s="20">
        <f t="array" ref="N24">SUM(IF('Summary figures'!$R$1:$R$200=TRUE,IF(ISNUMBER('Summary figures'!$BN$1:$BN$200),'Summary figures'!$BN$1:$BN$200)))</f>
        <v>56888.13615340578</v>
      </c>
      <c r="O24" s="20"/>
      <c r="P24" s="20">
        <f t="array" ref="P24">SUM(IF('Summary figures'!$R$1:$R$200=TRUE,IF(ISNUMBER('Summary figures'!$BO$1:$BO$200),'Summary figures'!$BO$1:$BO$200)))</f>
        <v>54887.06286747886</v>
      </c>
      <c r="Q24" s="20">
        <f t="array" ref="Q24">SUM(IF('Summary figures'!$R$1:$R$200=TRUE,IF(ISNUMBER('Summary figures'!$BP$1:$BP$200),'Summary figures'!$BP$1:$BP$200)))</f>
        <v>156822.50778088463</v>
      </c>
      <c r="R24" s="20">
        <f t="array" ref="R24">SUM(IF('Summary figures'!$R$1:$R$200=TRUE,IF(ISNUMBER('Summary figures'!$BU$1:$BU$200),'Summary figures'!$BU$1:$BU$200)))</f>
        <v>57057102</v>
      </c>
      <c r="S24" s="20">
        <f t="array" ref="S24">SUM(IF('Summary figures'!$R$1:$R$200=TRUE,IF(ISNUMBER('Summary figures'!$BW$1:$BW$200),'Summary figures'!$BW$1:$BW$200)))</f>
        <v>82007.357270815555</v>
      </c>
      <c r="T24" s="20">
        <f t="array" ref="T24">SUM(IF('Summary figures'!$R$1:$R$200=TRUE,IF(ISNUMBER('Summary figures'!$BX$1:$BX$200),'Summary figures'!$BX$1:$BX$200)))</f>
        <v>9457.286666666665</v>
      </c>
      <c r="U24" s="20">
        <f t="array" ref="U24">SUM(IF('Summary figures'!$R$1:$R$200=TRUE,IF(ISNUMBER('Summary figures'!$BY$1:$BY$200),'Summary figures'!$BY$1:$BY$200)))</f>
        <v>1452.4863579003893</v>
      </c>
      <c r="V24" s="20">
        <f t="array" ref="V24">SUM(IF('Summary figures'!$R$1:$R$200=TRUE,IF(ISNUMBER('Summary figures'!$CB$1:$CB$200),'Summary figures'!$CB$1:$CB$200)))</f>
        <v>5610.0336806953956</v>
      </c>
      <c r="W24" s="20">
        <f t="array" ref="W24">SUM(IF('Summary figures'!$R$1:$R$200=TRUE,IF(ISNUMBER('Summary figures'!$CE$1:$CE$200),'Summary figures'!$CE$1:$CE$200)))</f>
        <v>192.74507618472279</v>
      </c>
      <c r="X24" s="20">
        <f t="array" ref="X24">SUM(IF('Summary figures'!$R$1:$R$200=TRUE,IF(ISNUMBER('Summary figures'!$CH$1:$CH$200),'Summary figures'!$CH$1:$CH$200)))</f>
        <v>3044.6606343133303</v>
      </c>
      <c r="Y24" s="20">
        <f t="array" ref="Y24">SUM(IF('Summary figures'!$R$1:$R$200=TRUE,IF(ISNUMBER('Summary figures'!$CN$1:$CN$200),'Summary figures'!$CN$1:$CN$200)))</f>
        <v>39157.56373946106</v>
      </c>
      <c r="Z24" s="20"/>
      <c r="AA24" s="20"/>
      <c r="AB24" s="20"/>
      <c r="AC24" s="20"/>
    </row>
    <row r="25" spans="1:29" x14ac:dyDescent="0.2">
      <c r="A25" s="37" t="s">
        <v>341</v>
      </c>
      <c r="B25" s="20">
        <f t="array" ref="B25">SUM(IF('Summary figures'!$S$1:$S$200=TRUE,IF(ISNUMBER('Summary figures'!$AL$1:$AL$200),'Summary figures'!$AL$1:$AL$200)))</f>
        <v>1583.9910000000002</v>
      </c>
      <c r="C25" s="20">
        <f t="array" ref="C25">SUM(IF('Summary figures'!$S$1:$S$200=TRUE,IF(ISNUMBER('Summary figures'!$AM$1:$AM$200),'Summary figures'!$AM$1:$AM$200)))</f>
        <v>2045.0947875366212</v>
      </c>
      <c r="D25" s="20">
        <f t="array" ref="D25">SUM(IF('Summary figures'!$S$1:$S$200=TRUE,IF(ISNUMBER('Summary figures'!$AQ$1:$AQ$200),'Summary figures'!$AQ$1:$AQ$200)))</f>
        <v>499.10686782711031</v>
      </c>
      <c r="E25" s="20">
        <f t="array" ref="E25">SUM(IF('Summary figures'!$S$1:$S$200=TRUE,IF(ISNUMBER('Summary figures'!$AR$1:$AR$200),'Summary figures'!$AR$1:$AR$200)))</f>
        <v>256.47095664153017</v>
      </c>
      <c r="F25" s="20">
        <f t="array" ref="F25">SUM(IF('Summary figures'!$S$1:$S$200=TRUE,IF(ISNUMBER('Summary figures'!$AS$1:$AS$200),'Summary figures'!$AS$1:$AS$200)))</f>
        <v>344.53107756423952</v>
      </c>
      <c r="G25" s="20">
        <f t="array" ref="G25">SUM(IF('Summary figures'!$S$1:$S$200=TRUE,IF(ISNUMBER('Summary figures'!$AZ$1:$AZ$200),'Summary figures'!$AZ$1:$AZ$200)))</f>
        <v>237168.94169439789</v>
      </c>
      <c r="H25" s="20">
        <f t="array" ref="H25">SUM(IF('Summary figures'!$S$1:$S$200=TRUE,IF(ISNUMBER('Summary figures'!$BA$1:$BA$200),'Summary figures'!$BA$1:$BA$200)))</f>
        <v>334768.76061558031</v>
      </c>
      <c r="I25" s="20">
        <f t="array" ref="I25">SUM(IF('Summary figures'!$S$1:$S$200=TRUE,IF(ISNUMBER('Summary figures'!$BB$1:$BB$200),'Summary figures'!$BB$1:$BB$200)))</f>
        <v>97599.818921182392</v>
      </c>
      <c r="J25" s="20">
        <f t="array" ref="J25">SUM(IF('Summary figures'!$S$1:$S$200=TRUE,IF(ISNUMBER('Summary figures'!$BC$1:$BC$200),'Summary figures'!$BC$1:$BC$200)))</f>
        <v>46549.028999999995</v>
      </c>
      <c r="K25" s="20">
        <f t="array" ref="K25">SUM(IF('Summary figures'!$S$1:$S$200=TRUE,IF(ISNUMBER('Summary figures'!$BD$1:$BD$200),'Summary figures'!$BD$1:$BD$200)))</f>
        <v>49218.013333333329</v>
      </c>
      <c r="L25" s="20">
        <f t="array" ref="L25">SUM(IF('Summary figures'!$S$1:$S$200=TRUE,IF(ISNUMBER('Summary figures'!$BH$1:$BH$200),'Summary figures'!$BH$1:$BH$200)))</f>
        <v>12797.63</v>
      </c>
      <c r="M25" s="20">
        <f t="array" ref="M25">SUM(IF('Summary figures'!$S$1:$S$200=TRUE,IF(ISNUMBER('Summary figures'!$BM$1:$BM$200),'Summary figures'!$BM$1:$BM$200)))</f>
        <v>87387.009409292732</v>
      </c>
      <c r="N25" s="20">
        <f t="array" ref="N25">SUM(IF('Summary figures'!$S$1:$S$200=TRUE,IF(ISNUMBER('Summary figures'!$BN$1:$BN$200),'Summary figures'!$BN$1:$BN$200)))</f>
        <v>150969.33310340575</v>
      </c>
      <c r="O25" s="20"/>
      <c r="P25" s="20">
        <f t="array" ref="P25">SUM(IF('Summary figures'!$S$1:$S$200=TRUE,IF(ISNUMBER('Summary figures'!$BO$1:$BO$200),'Summary figures'!$BO$1:$BO$200)))</f>
        <v>79307.377591605007</v>
      </c>
      <c r="Q25" s="20">
        <f t="array" ref="Q25">SUM(IF('Summary figures'!$S$1:$S$200=TRUE,IF(ISNUMBER('Summary figures'!$BP$1:$BP$200),'Summary figures'!$BP$1:$BP$200)))</f>
        <v>317663.72010430368</v>
      </c>
      <c r="R25" s="20">
        <f t="array" ref="R25">SUM(IF('Summary figures'!$S$1:$S$200=TRUE,IF(ISNUMBER('Summary figures'!$BU$1:$BU$200),'Summary figures'!$BU$1:$BU$200)))</f>
        <v>231013878</v>
      </c>
      <c r="S25" s="20">
        <f t="array" ref="S25">SUM(IF('Summary figures'!$S$1:$S$200=TRUE,IF(ISNUMBER('Summary figures'!$BW$1:$BW$200),'Summary figures'!$BW$1:$BW$200)))</f>
        <v>150279.33979651332</v>
      </c>
      <c r="T25" s="20">
        <f t="array" ref="T25">SUM(IF('Summary figures'!$S$1:$S$200=TRUE,IF(ISNUMBER('Summary figures'!$BX$1:$BX$200),'Summary figures'!$BX$1:$BX$200)))</f>
        <v>24609.006666666664</v>
      </c>
      <c r="U25" s="20">
        <f t="array" ref="U25">SUM(IF('Summary figures'!$S$1:$S$200=TRUE,IF(ISNUMBER('Summary figures'!$BY$1:$BY$200),'Summary figures'!$BY$1:$BY$200)))</f>
        <v>4330.659385823602</v>
      </c>
      <c r="V25" s="20">
        <f t="array" ref="V25">SUM(IF('Summary figures'!$S$1:$S$200=TRUE,IF(ISNUMBER('Summary figures'!$CB$1:$CB$200),'Summary figures'!$CB$1:$CB$200)))</f>
        <v>11941.958355148339</v>
      </c>
      <c r="W25" s="20">
        <f t="array" ref="W25">SUM(IF('Summary figures'!$S$1:$S$200=TRUE,IF(ISNUMBER('Summary figures'!$CE$1:$CE$200),'Summary figures'!$CE$1:$CE$200)))</f>
        <v>1055.6702919855013</v>
      </c>
      <c r="X25" s="20">
        <f t="array" ref="X25">SUM(IF('Summary figures'!$S$1:$S$200=TRUE,IF(ISNUMBER('Summary figures'!$CH$1:$CH$200),'Summary figures'!$CH$1:$CH$200)))</f>
        <v>5957.9250755134926</v>
      </c>
      <c r="Y25" s="20">
        <f t="array" ref="Y25">SUM(IF('Summary figures'!$S$1:$S$200=TRUE,IF(ISNUMBER('Summary figures'!$CN$1:$CN$200),'Summary figures'!$CN$1:$CN$200)))</f>
        <v>81933.490824722889</v>
      </c>
      <c r="Z25" s="20"/>
      <c r="AA25" s="20"/>
      <c r="AB25" s="20"/>
      <c r="AC25" s="20"/>
    </row>
    <row r="26" spans="1:29" x14ac:dyDescent="0.2">
      <c r="A26" s="37" t="s">
        <v>342</v>
      </c>
      <c r="B26" s="20">
        <f t="array" ref="B26">SUM(IF('Summary figures'!$T$1:$T$200=TRUE,IF(ISNUMBER('Summary figures'!$AL$1:$AL$200),'Summary figures'!$AL$1:$AL$200)))</f>
        <v>558.59799999999996</v>
      </c>
      <c r="C26" s="20">
        <f t="array" ref="C26">SUM(IF('Summary figures'!$T$1:$T$200=TRUE,IF(ISNUMBER('Summary figures'!$AM$1:$AM$200),'Summary figures'!$AM$1:$AM$200)))</f>
        <v>766.45014270019533</v>
      </c>
      <c r="D26" s="20">
        <f t="array" ref="D26">SUM(IF('Summary figures'!$T$1:$T$200=TRUE,IF(ISNUMBER('Summary figures'!$AQ$1:$AQ$200),'Summary figures'!$AQ$1:$AQ$200)))</f>
        <v>294.63716542438516</v>
      </c>
      <c r="E26" s="20">
        <f t="array" ref="E26">SUM(IF('Summary figures'!$T$1:$T$200=TRUE,IF(ISNUMBER('Summary figures'!$AR$1:$AR$200),'Summary figures'!$AR$1:$AR$200)))</f>
        <v>144.912579757278</v>
      </c>
      <c r="F26" s="20">
        <f t="array" ref="F26">SUM(IF('Summary figures'!$T$1:$T$200=TRUE,IF(ISNUMBER('Summary figures'!$AS$1:$AS$200),'Summary figures'!$AS$1:$AS$200)))</f>
        <v>196.96444875144959</v>
      </c>
      <c r="G26" s="20">
        <f t="array" ref="G26">SUM(IF('Summary figures'!$T$1:$T$200=TRUE,IF(ISNUMBER('Summary figures'!$AZ$1:$AZ$200),'Summary figures'!$AZ$1:$AZ$200)))</f>
        <v>50262.329935163129</v>
      </c>
      <c r="H26" s="20">
        <f t="array" ref="H26">SUM(IF('Summary figures'!$T$1:$T$200=TRUE,IF(ISNUMBER('Summary figures'!$BA$1:$BA$200),'Summary figures'!$BA$1:$BA$200)))</f>
        <v>58823.023378622522</v>
      </c>
      <c r="I26" s="20">
        <f t="array" ref="I26">SUM(IF('Summary figures'!$T$1:$T$200=TRUE,IF(ISNUMBER('Summary figures'!$BB$1:$BB$200),'Summary figures'!$BB$1:$BB$200)))</f>
        <v>8560.6934434593986</v>
      </c>
      <c r="J26" s="20">
        <f t="array" ref="J26">SUM(IF('Summary figures'!$T$1:$T$200=TRUE,IF(ISNUMBER('Summary figures'!$BC$1:$BC$200),'Summary figures'!$BC$1:$BC$200)))</f>
        <v>23617.828666666665</v>
      </c>
      <c r="K26" s="20">
        <f t="array" ref="K26">SUM(IF('Summary figures'!$T$1:$T$200=TRUE,IF(ISNUMBER('Summary figures'!$BD$1:$BD$200),'Summary figures'!$BD$1:$BD$200)))</f>
        <v>24167.16333333333</v>
      </c>
      <c r="L26" s="20">
        <f t="array" ref="L26">SUM(IF('Summary figures'!$T$1:$T$200=TRUE,IF(ISNUMBER('Summary figures'!$BH$1:$BH$200),'Summary figures'!$BH$1:$BH$200)))</f>
        <v>4429.0633333333335</v>
      </c>
      <c r="M26" s="20">
        <f t="array" ref="M26">SUM(IF('Summary figures'!$T$1:$T$200=TRUE,IF(ISNUMBER('Summary figures'!$BM$1:$BM$200),'Summary figures'!$BM$1:$BM$200)))</f>
        <v>26383.743559999995</v>
      </c>
      <c r="N26" s="20">
        <f t="array" ref="N26">SUM(IF('Summary figures'!$T$1:$T$200=TRUE,IF(ISNUMBER('Summary figures'!$BN$1:$BN$200),'Summary figures'!$BN$1:$BN$200)))</f>
        <v>43935.677083405775</v>
      </c>
      <c r="O26" s="20"/>
      <c r="P26" s="20">
        <f t="array" ref="P26">SUM(IF('Summary figures'!$T$1:$T$200=TRUE,IF(ISNUMBER('Summary figures'!$BO$1:$BO$200),'Summary figures'!$BO$1:$BO$200)))</f>
        <v>41143.293853085619</v>
      </c>
      <c r="Q26" s="20">
        <f t="array" ref="Q26">SUM(IF('Summary figures'!$T$1:$T$200=TRUE,IF(ISNUMBER('Summary figures'!$BP$1:$BP$200),'Summary figures'!$BP$1:$BP$200)))</f>
        <v>111462.71449649142</v>
      </c>
      <c r="R26" s="20">
        <f t="array" ref="R26">SUM(IF('Summary figures'!$T$1:$T$200=TRUE,IF(ISNUMBER('Summary figures'!$BU$1:$BU$200),'Summary figures'!$BU$1:$BU$200)))</f>
        <v>45850632</v>
      </c>
      <c r="S26" s="20">
        <f t="array" ref="S26">SUM(IF('Summary figures'!$T$1:$T$200=TRUE,IF(ISNUMBER('Summary figures'!$BW$1:$BW$200),'Summary figures'!$BW$1:$BW$200)))</f>
        <v>82051.202807180132</v>
      </c>
      <c r="T26" s="20">
        <f t="array" ref="T26">SUM(IF('Summary figures'!$T$1:$T$200=TRUE,IF(ISNUMBER('Summary figures'!$BX$1:$BX$200),'Summary figures'!$BX$1:$BX$200)))</f>
        <v>12083.581666666665</v>
      </c>
      <c r="U26" s="20">
        <f t="array" ref="U26">SUM(IF('Summary figures'!$T$1:$T$200=TRUE,IF(ISNUMBER('Summary figures'!$BY$1:$BY$200),'Summary figures'!$BY$1:$BY$200)))</f>
        <v>1793.6396355215463</v>
      </c>
      <c r="V26" s="20">
        <f t="array" ref="V26">SUM(IF('Summary figures'!$T$1:$T$200=TRUE,IF(ISNUMBER('Summary figures'!$CB$1:$CB$200),'Summary figures'!$CB$1:$CB$200)))</f>
        <v>6413.3245996106862</v>
      </c>
      <c r="W26" s="20">
        <f t="array" ref="W26">SUM(IF('Summary figures'!$T$1:$T$200=TRUE,IF(ISNUMBER('Summary figures'!$CE$1:$CE$200),'Summary figures'!$CE$1:$CE$200)))</f>
        <v>823.09317760773263</v>
      </c>
      <c r="X26" s="20">
        <f t="array" ref="X26">SUM(IF('Summary figures'!$T$1:$T$200=TRUE,IF(ISNUMBER('Summary figures'!$CH$1:$CH$200),'Summary figures'!$CH$1:$CH$200)))</f>
        <v>2481.8299872466096</v>
      </c>
      <c r="Y26" s="20">
        <f t="array" ref="Y26">SUM(IF('Summary figures'!$T$1:$T$200=TRUE,IF(ISNUMBER('Summary figures'!$CN$1:$CN$200),'Summary figures'!$CN$1:$CN$200)))</f>
        <v>56882.640824722897</v>
      </c>
      <c r="Z26" s="20"/>
      <c r="AA26" s="20"/>
      <c r="AB26" s="20"/>
      <c r="AC26" s="20"/>
    </row>
    <row r="27" spans="1:29" x14ac:dyDescent="0.2">
      <c r="A27" s="37" t="s">
        <v>356</v>
      </c>
      <c r="B27" s="20">
        <f t="array" ref="B27">SUM(IF('Summary figures'!$U$1:$U$197=TRUE,IF(ISNUMBER('Summary figures'!$AL$1:$AL$197),'Summary figures'!$AL$1:$AL$197)))</f>
        <v>5821.0850269999992</v>
      </c>
      <c r="C27" s="20">
        <f t="array" ref="C27">SUM(IF('Summary figures'!$U$1:$U$197=TRUE,IF(ISNUMBER('Summary figures'!$AM$1:$AM$197),'Summary figures'!$AM$1:$AM$197)))</f>
        <v>6473.4058642511382</v>
      </c>
      <c r="D27" s="20">
        <f t="array" ref="D27">SUM(IF('Summary figures'!$U$1:$U$197=TRUE,IF(ISNUMBER('Summary figures'!$AQ$1:$AQ$197),'Summary figures'!$AQ$1:$AQ$197)))</f>
        <v>564.64010969336016</v>
      </c>
      <c r="E27" s="20">
        <f t="array" ref="E27">SUM(IF('Summary figures'!$U$1:$U$197=TRUE,IF(ISNUMBER('Summary figures'!$AR$1:$AR$197),'Summary figures'!$AR$1:$AR$197)))</f>
        <v>160.16389017342718</v>
      </c>
      <c r="F27" s="20">
        <f t="array" ref="F27">SUM(IF('Summary figures'!$U$1:$U$197=TRUE,IF(ISNUMBER('Summary figures'!$AS$1:$AS$197),'Summary figures'!$AS$1:$AS$197)))</f>
        <v>203.68013289427762</v>
      </c>
      <c r="G27" s="20">
        <f t="array" ref="G27">SUM(IF('Summary figures'!$U$1:$U$197=TRUE,IF(ISNUMBER('Summary figures'!$AZ$1:$AZ$197),'Summary figures'!$AZ$1:$AZ$197)))</f>
        <v>7324497.1288922438</v>
      </c>
      <c r="H27" s="20">
        <f t="array" ref="H27">SUM(IF('Summary figures'!$U$1:$U$197=TRUE,IF(ISNUMBER('Summary figures'!$BA$1:$BA$197),'Summary figures'!$BA$1:$BA$197)))</f>
        <v>9305987.8518464006</v>
      </c>
      <c r="I27" s="20">
        <f t="array" ref="I27">SUM(IF('Summary figures'!$U$1:$U$197=TRUE,IF(ISNUMBER('Summary figures'!$BB$1:$BB$197),'Summary figures'!$BB$1:$BB$197)))</f>
        <v>1981490.7229541542</v>
      </c>
      <c r="J27" s="20">
        <f t="array" ref="J27">SUM(IF('Summary figures'!$U$1:$U$197=TRUE,IF(ISNUMBER('Summary figures'!$BC$1:$BC$197),'Summary figures'!$BC$1:$BC$197)))</f>
        <v>64322.143666666641</v>
      </c>
      <c r="K27" s="20">
        <f t="array" ref="K27">SUM(IF('Summary figures'!$U$1:$U$197=TRUE,IF(ISNUMBER('Summary figures'!$BD$1:$BD$197),'Summary figures'!$BD$1:$BD$197)))</f>
        <v>64490.409999999996</v>
      </c>
      <c r="L27" s="20">
        <f t="array" ref="L27">SUM(IF('Summary figures'!$U$1:$U$197=TRUE,IF(ISNUMBER('Summary figures'!$BH$1:$BH$197),'Summary figures'!$BH$1:$BH$197)))</f>
        <v>12789.966666666667</v>
      </c>
      <c r="M27" s="20">
        <f t="array" ref="M27">SUM(IF('Summary figures'!$U$1:$U$197=TRUE,IF(ISNUMBER('Summary figures'!$BM$1:$BM$197),'Summary figures'!$BM$1:$BM$197)))</f>
        <v>1112392.8911555647</v>
      </c>
      <c r="N27" s="20">
        <f t="array" ref="N27">SUM(IF('Summary figures'!$U$1:$U$197=TRUE,IF(ISNUMBER('Summary figures'!$BN$1:$BN$197),'Summary figures'!$BN$1:$BN$197)))</f>
        <v>1111090.655774368</v>
      </c>
      <c r="O27" s="20"/>
      <c r="P27" s="20">
        <f t="array" ref="P27">SUM(IF('Summary figures'!$U$1:$U$197=TRUE,IF(ISNUMBER('Summary figures'!$BO$1:$BO$197),'Summary figures'!$BO$1:$BO$197)))</f>
        <v>112439.18656964465</v>
      </c>
      <c r="Q27" s="20">
        <f t="array" ref="Q27">SUM(IF('Summary figures'!$U$1:$U$197=TRUE,IF(ISNUMBER('Summary figures'!$BP$1:$BP$197),'Summary figures'!$BP$1:$BP$197)))</f>
        <v>2335922.7334995782</v>
      </c>
      <c r="R27" s="20">
        <f t="array" ref="R27">SUM(IF('Summary figures'!$U$1:$U$197=TRUE,IF(ISNUMBER('Summary figures'!$BU$1:$BU$197),'Summary figures'!$BU$1:$BU$197)))</f>
        <v>1417407130</v>
      </c>
      <c r="S27" s="20">
        <f t="array" ref="S27">SUM(IF('Summary figures'!$U$1:$U$197=TRUE,IF(ISNUMBER('Summary figures'!$BW$1:$BW$197),'Summary figures'!$BW$1:$BW$197)))</f>
        <v>68228.136989333259</v>
      </c>
      <c r="T27" s="20">
        <f t="array" ref="T27">SUM(IF('Summary figures'!$U$1:$U$197=TRUE,IF(ISNUMBER('Summary figures'!$BX$1:$BX$197),'Summary figures'!$BX$1:$BX$197)))</f>
        <v>12525.424999999999</v>
      </c>
      <c r="U27" s="20">
        <f t="array" ref="U27">SUM(IF('Summary figures'!$U$1:$U$197=TRUE,IF(ISNUMBER('Summary figures'!$BY$1:$BY$197),'Summary figures'!$BY$1:$BY$197)))</f>
        <v>7538.690616525706</v>
      </c>
      <c r="V27" s="20">
        <f t="array" ref="V27">SUM(IF('Summary figures'!$U$1:$U$197=TRUE,IF(ISNUMBER('Summary figures'!$CB$1:$CB$197),'Summary figures'!$CB$1:$CB$197)))</f>
        <v>9209.287684252924</v>
      </c>
      <c r="W27" s="20">
        <f t="array" ref="W27">SUM(IF('Summary figures'!$U$1:$U$197=TRUE,IF(ISNUMBER('Summary figures'!$CE$1:$CE$197),'Summary figures'!$CE$1:$CE$197)))</f>
        <v>1437.0607645321518</v>
      </c>
      <c r="X27" s="20">
        <f t="array" ref="X27">SUM(IF('Summary figures'!$U$1:$U$197=TRUE,IF(ISNUMBER('Summary figures'!$CH$1:$CH$197),'Summary figures'!$CH$1:$CH$197)))</f>
        <v>5507.231453215195</v>
      </c>
      <c r="Y27" s="20">
        <f t="array" ref="Y27">SUM(IF('Summary figures'!$U$1:$U$197=TRUE,IF(ISNUMBER('Summary figures'!$CN$1:$CN$197),'Summary figures'!$CN$1:$CN$197)))</f>
        <v>33333.157599999991</v>
      </c>
      <c r="Z27" s="20"/>
      <c r="AA27" s="20"/>
      <c r="AB27" s="20"/>
      <c r="AC27" s="20"/>
    </row>
    <row r="28" spans="1:29" x14ac:dyDescent="0.2">
      <c r="A28" s="37" t="s">
        <v>366</v>
      </c>
      <c r="B28" s="20">
        <f t="array" ref="B28">SUM(IF('Summary figures'!$AB$1:$AB$197=TRUE,IF(ISNUMBER('Summary figures'!$AL$1:$AL$197),'Summary figures'!$AL$1:$AL$197)))</f>
        <v>4795.6920269999991</v>
      </c>
      <c r="C28" s="20">
        <f t="array" ref="C28">SUM(IF('Summary figures'!$AB$1:$AB$197=TRUE,IF(ISNUMBER('Summary figures'!$AM$1:$AM$197),'Summary figures'!$AM$1:$AM$197)))</f>
        <v>5194.7612194147123</v>
      </c>
      <c r="D28" s="20">
        <f t="array" ref="D28">SUM(IF('Summary figures'!$AB$1:$AB$197=TRUE,IF(ISNUMBER('Summary figures'!$AQ$1:$AQ$197),'Summary figures'!$AQ$1:$AQ$197)))</f>
        <v>360.17040729063478</v>
      </c>
      <c r="E28" s="20">
        <f t="array" ref="E28">SUM(IF('Summary figures'!$AB$1:$AB$197=TRUE,IF(ISNUMBER('Summary figures'!$AR$1:$AR$197),'Summary figures'!$AR$1:$AR$197)))</f>
        <v>48.605513289174944</v>
      </c>
      <c r="F28" s="20">
        <f t="array" ref="F28">SUM(IF('Summary figures'!$AB$1:$AB$197=TRUE,IF(ISNUMBER('Summary figures'!$AS$1:$AS$197),'Summary figures'!$AS$1:$AS$197)))</f>
        <v>56.113504081487655</v>
      </c>
      <c r="G28" s="20">
        <f t="array" ref="G28">SUM(IF('Summary figures'!$AB$1:$AB$197=TRUE,IF(ISNUMBER('Summary figures'!$AZ$1:$AZ$197),'Summary figures'!$AZ$1:$AZ$197)))</f>
        <v>7137590.5171330106</v>
      </c>
      <c r="H28" s="20">
        <f t="array" ref="H28">SUM(IF('Summary figures'!$AB$1:$AB$197=TRUE,IF(ISNUMBER('Summary figures'!$BA$1:$BA$197),'Summary figures'!$BA$1:$BA$197)))</f>
        <v>9030042.1146094427</v>
      </c>
      <c r="I28" s="20">
        <f t="array" ref="I28">SUM(IF('Summary figures'!$AB$1:$AB$197=TRUE,IF(ISNUMBER('Summary figures'!$BB$1:$BB$197),'Summary figures'!$BB$1:$BB$197)))</f>
        <v>1892451.5974764309</v>
      </c>
      <c r="J28" s="20">
        <f t="array" ref="J28">SUM(IF('Summary figures'!$AB$1:$AB$197=TRUE,IF(ISNUMBER('Summary figures'!$BC$1:$BC$197),'Summary figures'!$BC$1:$BC$197)))</f>
        <v>41390.943333333336</v>
      </c>
      <c r="K28" s="20">
        <f t="array" ref="K28">SUM(IF('Summary figures'!$AB$1:$AB$197=TRUE,IF(ISNUMBER('Summary figures'!$BD$1:$BD$197),'Summary figures'!$BD$1:$BD$197)))</f>
        <v>39439.560000000012</v>
      </c>
      <c r="L28" s="20">
        <f t="array" ref="L28">SUM(IF('Summary figures'!$AB$1:$AB$197=TRUE,IF(ISNUMBER('Summary figures'!$BH$1:$BH$197),'Summary figures'!$BH$1:$BH$197)))</f>
        <v>4421.4000000000005</v>
      </c>
      <c r="M28" s="20">
        <f t="array" ref="M28">SUM(IF('Summary figures'!$AB$1:$AB$197=TRUE,IF(ISNUMBER('Summary figures'!$BM$1:$BM$197),'Summary figures'!$BM$1:$BM$197)))</f>
        <v>1051389.6253062715</v>
      </c>
      <c r="N28" s="20">
        <f t="array" ref="N28">SUM(IF('Summary figures'!$AB$1:$AB$197=TRUE,IF(ISNUMBER('Summary figures'!$BN$1:$BN$197),'Summary figures'!$BN$1:$BN$197)))</f>
        <v>1004056.9997543682</v>
      </c>
      <c r="O28" s="20"/>
      <c r="P28" s="20">
        <f t="array" ref="P28">SUM(IF('Summary figures'!$AB$1:$AB$197=TRUE,IF(ISNUMBER('Summary figures'!$BO$1:$BO$197),'Summary figures'!$BO$1:$BO$197)))</f>
        <v>74275.102831125201</v>
      </c>
      <c r="Q28" s="20">
        <f t="array" ref="Q28">SUM(IF('Summary figures'!$AB$1:$AB$197=TRUE,IF(ISNUMBER('Summary figures'!$BP$1:$BP$197),'Summary figures'!$BP$1:$BP$197)))</f>
        <v>2129721.7278917646</v>
      </c>
      <c r="R28" s="20">
        <f t="array" ref="R28">SUM(IF('Summary figures'!$AB$1:$AB$197=TRUE,IF(ISNUMBER('Summary figures'!$BU$1:$BU$197),'Summary figures'!$BU$1:$BU$197)))</f>
        <v>1232243884</v>
      </c>
      <c r="S28" s="20">
        <f t="array" ref="S28">SUM(IF('Summary figures'!$AB$1:$AB$197=TRUE,IF(ISNUMBER('Summary figures'!$BW$1:$BW$197),'Summary figures'!$BW$1:$BW$197)))</f>
        <v>0</v>
      </c>
      <c r="T28" s="20">
        <f t="array" ref="T28">SUM(IF('Summary figures'!$AB$1:$AB$197=TRUE,IF(ISNUMBER('Summary figures'!$BX$1:$BX$197),'Summary figures'!$BX$1:$BX$197)))</f>
        <v>0</v>
      </c>
      <c r="U28" s="20">
        <f t="array" ref="U28">SUM(IF('Summary figures'!$AB$1:$AB$197=TRUE,IF(ISNUMBER('Summary figures'!$BY$1:$BY$197),'Summary figures'!$BY$1:$BY$197)))</f>
        <v>5001.6708662236542</v>
      </c>
      <c r="V28" s="20">
        <f t="array" ref="V28">SUM(IF('Summary figures'!$AB$1:$AB$197=TRUE,IF(ISNUMBER('Summary figures'!$CB$1:$CB$197),'Summary figures'!$CB$1:$CB$197)))</f>
        <v>3680.6539287152627</v>
      </c>
      <c r="W28" s="20">
        <f t="array" ref="W28">SUM(IF('Summary figures'!$AB$1:$AB$197=TRUE,IF(ISNUMBER('Summary figures'!$CE$1:$CE$197),'Summary figures'!$CE$1:$CE$197)))</f>
        <v>1204.4836501543834</v>
      </c>
      <c r="X28" s="20">
        <f t="array" ref="X28">SUM(IF('Summary figures'!$AB$1:$AB$197=TRUE,IF(ISNUMBER('Summary figures'!$CH$1:$CH$197),'Summary figures'!$CH$1:$CH$197)))</f>
        <v>2031.1363649483153</v>
      </c>
      <c r="Y28" s="20">
        <f t="array" ref="Y28">SUM(IF('Summary figures'!$AB$1:$AB$197=TRUE,IF(ISNUMBER('Summary figures'!$CN$1:$CN$197),'Summary figures'!$CN$1:$CN$197)))</f>
        <v>8282.3075999999983</v>
      </c>
      <c r="Z28" s="20"/>
      <c r="AA28" s="20"/>
      <c r="AB28" s="20"/>
      <c r="AC28" s="20"/>
    </row>
    <row r="29" spans="1:29" x14ac:dyDescent="0.2">
      <c r="A29" s="64" t="s">
        <v>357</v>
      </c>
      <c r="B29" s="20">
        <f t="array" ref="B29">SUM(IF('Summary figures'!$V$1:$V$197=TRUE,IF(ISNUMBER('Summary figures'!$AL$1:$AL$197),'Summary figures'!$AL$1:$AL$197)))</f>
        <v>1025.3929999999998</v>
      </c>
      <c r="C29" s="20">
        <f t="array" ref="C29">SUM(IF('Summary figures'!$V$1:$V$197=TRUE,IF(ISNUMBER('Summary figures'!$AM$1:$AM$197),'Summary figures'!$AM$1:$AM$197)))</f>
        <v>1278.6446448364256</v>
      </c>
      <c r="D29" s="20">
        <f t="array" ref="D29">SUM(IF('Summary figures'!$V$1:$V$197=TRUE,IF(ISNUMBER('Summary figures'!$AQ$1:$AQ$197),'Summary figures'!$AQ$1:$AQ$197)))</f>
        <v>204.4697024027252</v>
      </c>
      <c r="E29" s="20">
        <f t="array" ref="E29">SUM(IF('Summary figures'!$V$1:$V$197=TRUE,IF(ISNUMBER('Summary figures'!$AR$1:$AR$197),'Summary figures'!$AR$1:$AR$197)))</f>
        <v>111.5583768842522</v>
      </c>
      <c r="F29" s="20">
        <f t="array" ref="F29">SUM(IF('Summary figures'!$V$1:$V$197=TRUE,IF(ISNUMBER('Summary figures'!$AS$1:$AS$197),'Summary figures'!$AS$1:$AS$197)))</f>
        <v>147.56662881278993</v>
      </c>
      <c r="G29" s="20">
        <f t="array" ref="G29">SUM(IF('Summary figures'!$V$1:$V$197=TRUE,IF(ISNUMBER('Summary figures'!$AZ$1:$AZ$197),'Summary figures'!$AZ$1:$AZ$197)))</f>
        <v>186906.61175923477</v>
      </c>
      <c r="H29" s="20">
        <f t="array" ref="H29">SUM(IF('Summary figures'!$V$1:$V$197=TRUE,IF(ISNUMBER('Summary figures'!$BA$1:$BA$197),'Summary figures'!$BA$1:$BA$197)))</f>
        <v>275945.73723695776</v>
      </c>
      <c r="I29" s="20">
        <f t="array" ref="I29">SUM(IF('Summary figures'!$V$1:$V$197=TRUE,IF(ISNUMBER('Summary figures'!$BB$1:$BB$197),'Summary figures'!$BB$1:$BB$197)))</f>
        <v>89039.125477722977</v>
      </c>
      <c r="J29" s="20">
        <f t="array" ref="J29">SUM(IF('Summary figures'!$V$1:$V$197=TRUE,IF(ISNUMBER('Summary figures'!$BC$1:$BC$197),'Summary figures'!$BC$1:$BC$197)))</f>
        <v>22931.20033333333</v>
      </c>
      <c r="K29" s="20">
        <f t="array" ref="K29">SUM(IF('Summary figures'!$V$1:$V$197=TRUE,IF(ISNUMBER('Summary figures'!$BD$1:$BD$197),'Summary figures'!$BD$1:$BD$197)))</f>
        <v>25050.85</v>
      </c>
      <c r="L29" s="20">
        <f t="array" ref="L29">SUM(IF('Summary figures'!$V$1:$V$197=TRUE,IF(ISNUMBER('Summary figures'!$BH$1:$BH$197),'Summary figures'!$BH$1:$BH$197)))</f>
        <v>8368.5666666666639</v>
      </c>
      <c r="M29" s="20">
        <f t="array" ref="M29">SUM(IF('Summary figures'!$V$1:$V$197=TRUE,IF(ISNUMBER('Summary figures'!$BM$1:$BM$197),'Summary figures'!$BM$1:$BM$197)))</f>
        <v>61003.265849292722</v>
      </c>
      <c r="N29" s="20">
        <f t="array" ref="N29">SUM(IF('Summary figures'!$V$1:$V$197=TRUE,IF(ISNUMBER('Summary figures'!$BN$1:$BN$197),'Summary figures'!$BN$1:$BN$197)))</f>
        <v>107033.65601999999</v>
      </c>
      <c r="O29" s="20"/>
      <c r="P29" s="20">
        <f t="array" ref="P29">SUM(IF('Summary figures'!$V$1:$V$197=TRUE,IF(ISNUMBER('Summary figures'!$BO$1:$BO$197),'Summary figures'!$BO$1:$BO$197)))</f>
        <v>38164.08373851941</v>
      </c>
      <c r="Q29" s="20">
        <f t="array" ref="Q29">SUM(IF('Summary figures'!$V$1:$V$197=TRUE,IF(ISNUMBER('Summary figures'!$BP$1:$BP$197),'Summary figures'!$BP$1:$BP$197)))</f>
        <v>206201.00560781211</v>
      </c>
      <c r="R29" s="20">
        <f t="array" ref="R29">SUM(IF('Summary figures'!$V$1:$V$197=TRUE,IF(ISNUMBER('Summary figures'!$BU$1:$BU$197),'Summary figures'!$BU$1:$BU$197)))</f>
        <v>185163246</v>
      </c>
      <c r="S29" s="20">
        <f t="array" ref="S29">SUM(IF('Summary figures'!$V$1:$V$197=TRUE,IF(ISNUMBER('Summary figures'!$BW$1:$BW$197),'Summary figures'!$BW$1:$BW$197)))</f>
        <v>68228.136989333259</v>
      </c>
      <c r="T29" s="20">
        <f t="array" ref="T29">SUM(IF('Summary figures'!$V$1:$V$197=TRUE,IF(ISNUMBER('Summary figures'!$BX$1:$BX$197),'Summary figures'!$BX$1:$BX$197)))</f>
        <v>12525.424999999999</v>
      </c>
      <c r="U29" s="20">
        <f t="array" ref="U29">SUM(IF('Summary figures'!$V$1:$V$197=TRUE,IF(ISNUMBER('Summary figures'!$BY$1:$BY$197),'Summary figures'!$BY$1:$BY$197)))</f>
        <v>2537.0197503020545</v>
      </c>
      <c r="V29" s="20">
        <f t="array" ref="V29">SUM(IF('Summary figures'!$V$1:$V$197=TRUE,IF(ISNUMBER('Summary figures'!$CB$1:$CB$197),'Summary figures'!$CB$1:$CB$197)))</f>
        <v>5528.6337555376558</v>
      </c>
      <c r="W29" s="20">
        <f t="array" ref="W29">SUM(IF('Summary figures'!$V$1:$V$197=TRUE,IF(ISNUMBER('Summary figures'!$CE$1:$CE$197),'Summary figures'!$CE$1:$CE$197)))</f>
        <v>232.57711437776882</v>
      </c>
      <c r="X29" s="20">
        <f t="array" ref="X29">SUM(IF('Summary figures'!$V$1:$V$197=TRUE,IF(ISNUMBER('Summary figures'!$CH$1:$CH$197),'Summary figures'!$CH$1:$CH$197)))</f>
        <v>3476.0950882668812</v>
      </c>
      <c r="Y29" s="20">
        <f t="array" ref="Y29">SUM(IF('Summary figures'!$V$1:$V$197=TRUE,IF(ISNUMBER('Summary figures'!$CN$1:$CN$197),'Summary figures'!$CN$1:$CN$197)))</f>
        <v>25050.85</v>
      </c>
      <c r="Z29" s="20"/>
      <c r="AA29" s="20"/>
      <c r="AB29" s="20"/>
      <c r="AC29" s="20"/>
    </row>
    <row r="30" spans="1:29" x14ac:dyDescent="0.2">
      <c r="A30" s="64" t="s">
        <v>358</v>
      </c>
      <c r="B30" s="20">
        <f t="array" ref="B30">SUM(IF('Summary figures'!$F$1:$F$197=TRUE,IF(ISNUMBER('Summary figures'!$AL$1:$AL$197),'Summary figures'!$AL$1:$AL$197)))</f>
        <v>681.45199999999977</v>
      </c>
      <c r="C30" s="20">
        <f t="array" ref="C30">SUM(IF('Summary figures'!$F$1:$F$197=TRUE,IF(ISNUMBER('Summary figures'!$AM$1:$AM$197),'Summary figures'!$AM$1:$AM$197)))</f>
        <v>924.4499415283201</v>
      </c>
      <c r="D30" s="20">
        <f t="array" ref="D30">SUM(IF('Summary figures'!$F$1:$F$197=TRUE,IF(ISNUMBER('Summary figures'!$AQ$1:$AQ$197),'Summary figures'!$AQ$1:$AQ$197)))</f>
        <v>321.90658415979391</v>
      </c>
      <c r="E30" s="20">
        <f t="array" ref="E30">SUM(IF('Summary figures'!$F$1:$F$197=TRUE,IF(ISNUMBER('Summary figures'!$AR$1:$AR$197),'Summary figures'!$AR$1:$AR$197)))</f>
        <v>143.84368809673074</v>
      </c>
      <c r="F30" s="20">
        <f t="array" ref="F30">SUM(IF('Summary figures'!$F$1:$F$197=TRUE,IF(ISNUMBER('Summary figures'!$AS$1:$AS$197),'Summary figures'!$AS$1:$AS$197)))</f>
        <v>196.02489327049258</v>
      </c>
      <c r="G30" s="20">
        <f t="array" ref="G30">SUM(IF('Summary figures'!$F$1:$F$197=TRUE,IF(ISNUMBER('Summary figures'!$AZ$1:$AZ$197),'Summary figures'!$AZ$1:$AZ$197)))</f>
        <v>66302.628117163127</v>
      </c>
      <c r="H30" s="20">
        <f t="array" ref="H30">SUM(IF('Summary figures'!$F$1:$F$197=TRUE,IF(ISNUMBER('Summary figures'!$BA$1:$BA$197),'Summary figures'!$BA$1:$BA$197)))</f>
        <v>79538.223455632746</v>
      </c>
      <c r="I30" s="20">
        <f t="array" ref="I30">SUM(IF('Summary figures'!$F$1:$F$197=TRUE,IF(ISNUMBER('Summary figures'!$BB$1:$BB$197),'Summary figures'!$BB$1:$BB$197)))</f>
        <v>13235.595338469622</v>
      </c>
      <c r="J30" s="20">
        <f t="array" ref="J30">SUM(IF('Summary figures'!$F$1:$F$197=TRUE,IF(ISNUMBER('Summary figures'!$BC$1:$BC$197),'Summary figures'!$BC$1:$BC$197)))</f>
        <v>27001.404999999999</v>
      </c>
      <c r="K30" s="20">
        <f t="array" ref="K30">SUM(IF('Summary figures'!$F$1:$F$197=TRUE,IF(ISNUMBER('Summary figures'!$BD$1:$BD$197),'Summary figures'!$BD$1:$BD$197)))</f>
        <v>28216.433333333327</v>
      </c>
      <c r="L30" s="20">
        <f t="array" ref="L30">SUM(IF('Summary figures'!$F$1:$F$197=TRUE,IF(ISNUMBER('Summary figures'!$BH$1:$BH$197),'Summary figures'!$BH$1:$BH$197)))</f>
        <v>5733.0966666666664</v>
      </c>
      <c r="M30" s="20">
        <f t="array" ref="M30">SUM(IF('Summary figures'!$F$1:$F$197=TRUE,IF(ISNUMBER('Summary figures'!$BM$1:$BM$197),'Summary figures'!$BM$1:$BM$197)))</f>
        <v>31390.164799999999</v>
      </c>
      <c r="N30" s="20">
        <f t="array" ref="N30">SUM(IF('Summary figures'!$F$1:$F$197=TRUE,IF(ISNUMBER('Summary figures'!$BN$1:$BN$197),'Summary figures'!$BN$1:$BN$197)))</f>
        <v>52822.341699999997</v>
      </c>
      <c r="O30" s="20"/>
      <c r="P30" s="20">
        <f t="array" ref="P30">SUM(IF('Summary figures'!$F$1:$F$197=TRUE,IF(ISNUMBER('Summary figures'!$BO$1:$BO$197),'Summary figures'!$BO$1:$BO$197)))</f>
        <v>41856.591322093984</v>
      </c>
      <c r="Q30" s="20">
        <f t="array" ref="Q30">SUM(IF('Summary figures'!$F$1:$F$197=TRUE,IF(ISNUMBER('Summary figures'!$BP$1:$BP$197),'Summary figures'!$BP$1:$BP$197)))</f>
        <v>126069.09782209402</v>
      </c>
      <c r="R30" s="20">
        <f t="array" ref="R30">SUM(IF('Summary figures'!$F$1:$F$197=TRUE,IF(ISNUMBER('Summary figures'!$BU$1:$BU$197),'Summary figures'!$BU$1:$BU$197)))</f>
        <v>72272945</v>
      </c>
      <c r="S30" s="20">
        <f t="array" ref="S30">SUM(IF('Summary figures'!$F$1:$F$197=TRUE,IF(ISNUMBER('Summary figures'!$BW$1:$BW$197),'Summary figures'!$BW$1:$BW$197)))</f>
        <v>86299.986094277614</v>
      </c>
      <c r="T30" s="20">
        <f t="array" ref="T30">SUM(IF('Summary figures'!$F$1:$F$197=TRUE,IF(ISNUMBER('Summary figures'!$BX$1:$BX$197),'Summary figures'!$BX$1:$BX$197)))</f>
        <v>14108.216666666664</v>
      </c>
      <c r="U30" s="20">
        <f t="array" ref="U30">SUM(IF('Summary figures'!$F$1:$F$197=TRUE,IF(ISNUMBER('Summary figures'!$BY$1:$BY$197),'Summary figures'!$BY$1:$BY$197)))</f>
        <v>2225.7656044435498</v>
      </c>
      <c r="V30" s="20">
        <f t="array" ref="V30">SUM(IF('Summary figures'!$F$1:$F$197=TRUE,IF(ISNUMBER('Summary figures'!$CB$1:$CB$197),'Summary figures'!$CB$1:$CB$197)))</f>
        <v>7065.7114918109828</v>
      </c>
      <c r="W30" s="20">
        <f t="array" ref="W30">SUM(IF('Summary figures'!$F$1:$F$197=TRUE,IF(ISNUMBER('Summary figures'!$CE$1:$CE$197),'Summary figures'!$CE$1:$CE$197)))</f>
        <v>841.171955967244</v>
      </c>
      <c r="X30" s="20">
        <f t="array" ref="X30">SUM(IF('Summary figures'!$F$1:$F$197=TRUE,IF(ISNUMBER('Summary figures'!$CH$1:$CH$197),'Summary figures'!$CH$1:$CH$197)))</f>
        <v>3826.0233420593368</v>
      </c>
      <c r="Y30" s="20">
        <f t="array" ref="Y30">SUM(IF('Summary figures'!$F$1:$F$197=TRUE,IF(ISNUMBER('Summary figures'!$CN$1:$CN$197),'Summary figures'!$CN$1:$CN$197)))</f>
        <v>59414.999513880626</v>
      </c>
      <c r="Z30" s="20"/>
      <c r="AA30" s="20"/>
      <c r="AB30" s="20"/>
      <c r="AC30" s="20"/>
    </row>
    <row r="31" spans="1:29" x14ac:dyDescent="0.2">
      <c r="A31" s="37" t="s">
        <v>365</v>
      </c>
      <c r="B31" s="20">
        <f t="array" ref="B31">SUM(IF('Summary figures'!$W$1:$W$197=TRUE,IF(ISNUMBER('Summary figures'!$AL$1:$AL$197),'Summary figures'!$AL$1:$AL$197)))</f>
        <v>2349.5089999999996</v>
      </c>
      <c r="C31" s="20">
        <f t="array" ref="C31">SUM(IF('Summary figures'!$W$1:$W$197=TRUE,IF(ISNUMBER('Summary figures'!$AM$1:$AM$197),'Summary figures'!$AM$1:$AM$197)))</f>
        <v>2764.9945666055669</v>
      </c>
      <c r="D31" s="20">
        <f t="array" ref="D31">SUM(IF('Summary figures'!$W$1:$W$197=TRUE,IF(ISNUMBER('Summary figures'!$AQ$1:$AQ$197),'Summary figures'!$AQ$1:$AQ$197)))</f>
        <v>446.56589888027202</v>
      </c>
      <c r="E31" s="20">
        <f t="array" ref="E31">SUM(IF('Summary figures'!$W$1:$W$197=TRUE,IF(ISNUMBER('Summary figures'!$AR$1:$AR$197),'Summary figures'!$AR$1:$AR$197)))</f>
        <v>131.67123897192673</v>
      </c>
      <c r="F31" s="20">
        <f t="array" ref="F31">SUM(IF('Summary figures'!$W$1:$W$197=TRUE,IF(ISNUMBER('Summary figures'!$AS$1:$AS$197),'Summary figures'!$AS$1:$AS$197)))</f>
        <v>173.69094714397195</v>
      </c>
      <c r="G31" s="20">
        <f t="array" ref="G31">SUM(IF('Summary figures'!$W$1:$W$197=TRUE,IF(ISNUMBER('Summary figures'!$AZ$1:$AZ$197),'Summary figures'!$AZ$1:$AZ$197)))</f>
        <v>834555.44090884319</v>
      </c>
      <c r="H31" s="20">
        <f t="array" ref="H31">SUM(IF('Summary figures'!$W$1:$W$197=TRUE,IF(ISNUMBER('Summary figures'!$BA$1:$BA$197),'Summary figures'!$BA$1:$BA$197)))</f>
        <v>1119295.7894288064</v>
      </c>
      <c r="I31" s="20">
        <f t="array" ref="I31">SUM(IF('Summary figures'!$W$1:$W$197=TRUE,IF(ISNUMBER('Summary figures'!$BB$1:$BB$197),'Summary figures'!$BB$1:$BB$197)))</f>
        <v>284740.3485199635</v>
      </c>
      <c r="J31" s="20">
        <f t="array" ref="J31">SUM(IF('Summary figures'!$W$1:$W$197=TRUE,IF(ISNUMBER('Summary figures'!$BC$1:$BC$197),'Summary figures'!$BC$1:$BC$197)))</f>
        <v>30976.073000000004</v>
      </c>
      <c r="K31" s="20">
        <f t="array" ref="K31">SUM(IF('Summary figures'!$W$1:$W$197=TRUE,IF(ISNUMBER('Summary figures'!$BD$1:$BD$197),'Summary figures'!$BD$1:$BD$197)))</f>
        <v>31399.643333333333</v>
      </c>
      <c r="L31" s="20">
        <f t="array" ref="L31">SUM(IF('Summary figures'!$W$1:$W$197=TRUE,IF(ISNUMBER('Summary figures'!$BH$1:$BH$197),'Summary figures'!$BH$1:$BH$197)))</f>
        <v>1681.7666666666669</v>
      </c>
      <c r="M31" s="20">
        <f t="array" ref="M31">SUM(IF('Summary figures'!$W$1:$W$197=TRUE,IF(ISNUMBER('Summary figures'!$BM$1:$BM$197),'Summary figures'!$BM$1:$BM$197)))</f>
        <v>184537.02840000004</v>
      </c>
      <c r="N31" s="20">
        <f t="array" ref="N31">SUM(IF('Summary figures'!$W$1:$W$197=TRUE,IF(ISNUMBER('Summary figures'!$BN$1:$BN$197),'Summary figures'!$BN$1:$BN$197)))</f>
        <v>269931.17348114803</v>
      </c>
      <c r="O31" s="20"/>
      <c r="P31" s="20">
        <f t="array" ref="P31">SUM(IF('Summary figures'!$W$1:$W$197=TRUE,IF(ISNUMBER('Summary figures'!$BO$1:$BO$197),'Summary figures'!$BO$1:$BO$197)))</f>
        <v>59473.201519617964</v>
      </c>
      <c r="Q31" s="20">
        <f t="array" ref="Q31">SUM(IF('Summary figures'!$W$1:$W$197=TRUE,IF(ISNUMBER('Summary figures'!$BP$1:$BP$197),'Summary figures'!$BP$1:$BP$197)))</f>
        <v>513941.40340076596</v>
      </c>
      <c r="R31" s="20">
        <f t="array" ref="R31">SUM(IF('Summary figures'!$W$1:$W$197=TRUE,IF(ISNUMBER('Summary figures'!$BU$1:$BU$197),'Summary figures'!$BU$1:$BU$197)))</f>
        <v>543713219</v>
      </c>
      <c r="S31" s="20">
        <f t="array" ref="S31">SUM(IF('Summary figures'!$W$1:$W$197=TRUE,IF(ISNUMBER('Summary figures'!$BW$1:$BW$197),'Summary figures'!$BW$1:$BW$197)))</f>
        <v>77111.859884700214</v>
      </c>
      <c r="T31" s="20">
        <f t="array" ref="T31">SUM(IF('Summary figures'!$W$1:$W$197=TRUE,IF(ISNUMBER('Summary figures'!$BX$1:$BX$197),'Summary figures'!$BX$1:$BX$197)))</f>
        <v>11924.456666666665</v>
      </c>
      <c r="U31" s="20">
        <f t="array" ref="U31">SUM(IF('Summary figures'!$W$1:$W$197=TRUE,IF(ISNUMBER('Summary figures'!$BY$1:$BY$197),'Summary figures'!$BY$1:$BY$197)))</f>
        <v>3237.241513961606</v>
      </c>
      <c r="V31" s="20">
        <f t="array" ref="V31">SUM(IF('Summary figures'!$W$1:$W$197=TRUE,IF(ISNUMBER('Summary figures'!$CB$1:$CB$197),'Summary figures'!$CB$1:$CB$197)))</f>
        <v>8045.0304540877978</v>
      </c>
      <c r="W31" s="20">
        <f t="array" ref="W31">SUM(IF('Summary figures'!$W$1:$W$197=TRUE,IF(ISNUMBER('Summary figures'!$CE$1:$CE$197),'Summary figures'!$CE$1:$CE$197)))</f>
        <v>296.97040877970198</v>
      </c>
      <c r="X31" s="20">
        <f t="array" ref="X31">SUM(IF('Summary figures'!$W$1:$W$197=TRUE,IF(ISNUMBER('Summary figures'!$CH$1:$CH$197),'Summary figures'!$CH$1:$CH$197)))</f>
        <v>1660.1170254396566</v>
      </c>
      <c r="Y31" s="20">
        <f t="array" ref="Y31">SUM(IF('Summary figures'!$W$1:$W$197=TRUE,IF(ISNUMBER('Summary figures'!$CN$1:$CN$197),'Summary figures'!$CN$1:$CN$197)))</f>
        <v>33143.181911879445</v>
      </c>
      <c r="Z31" s="20"/>
      <c r="AA31" s="20"/>
      <c r="AB31" s="20"/>
      <c r="AC31" s="20"/>
    </row>
    <row r="32" spans="1:29" x14ac:dyDescent="0.2">
      <c r="A32" s="37" t="s">
        <v>361</v>
      </c>
      <c r="B32" s="20">
        <f t="array" ref="B32">SUM(IF('Summary figures'!$X$1:$X$197=TRUE,IF(ISNUMBER('Summary figures'!$AL$1:$AL$197),'Summary figures'!$AL$1:$AL$197)))</f>
        <v>175.44099999999997</v>
      </c>
      <c r="C32" s="20">
        <f t="array" ref="C32">SUM(IF('Summary figures'!$X$1:$X$197=TRUE,IF(ISNUMBER('Summary figures'!$AM$1:$AM$197),'Summary figures'!$AM$1:$AM$197)))</f>
        <v>245.30581347656249</v>
      </c>
      <c r="D32" s="20">
        <f t="array" ref="D32">SUM(IF('Summary figures'!$X$1:$X$197=TRUE,IF(ISNUMBER('Summary figures'!$AQ$1:$AQ$197),'Summary figures'!$AQ$1:$AQ$197)))</f>
        <v>84.532439876251232</v>
      </c>
      <c r="E32" s="20">
        <f t="array" ref="E32">SUM(IF('Summary figures'!$X$1:$X$197=TRUE,IF(ISNUMBER('Summary figures'!$AR$1:$AR$197),'Summary figures'!$AR$1:$AR$197)))</f>
        <v>31.197381491086482</v>
      </c>
      <c r="F32" s="20">
        <f t="array" ref="F32">SUM(IF('Summary figures'!$X$1:$X$197=TRUE,IF(ISNUMBER('Summary figures'!$AS$1:$AS$197),'Summary figures'!$AS$1:$AS$197)))</f>
        <v>43.104596181869503</v>
      </c>
      <c r="G32" s="20">
        <f t="array" ref="G32">SUM(IF('Summary figures'!$X$1:$X$197=TRUE,IF(ISNUMBER('Summary figures'!$AZ$1:$AZ$197),'Summary figures'!$AZ$1:$AZ$197)))</f>
        <v>16073.49136084312</v>
      </c>
      <c r="H32" s="20">
        <f t="array" ref="H32">SUM(IF('Summary figures'!$X$1:$X$197=TRUE,IF(ISNUMBER('Summary figures'!$BA$1:$BA$197),'Summary figures'!$BA$1:$BA$197)))</f>
        <v>19495.802537889831</v>
      </c>
      <c r="I32" s="20">
        <f t="array" ref="I32">SUM(IF('Summary figures'!$X$1:$X$197=TRUE,IF(ISNUMBER('Summary figures'!$BB$1:$BB$197),'Summary figures'!$BB$1:$BB$197)))</f>
        <v>3422.3111770467135</v>
      </c>
      <c r="J32" s="20">
        <f t="array" ref="J32">SUM(IF('Summary figures'!$X$1:$X$197=TRUE,IF(ISNUMBER('Summary figures'!$BC$1:$BC$197),'Summary figures'!$BC$1:$BC$197)))</f>
        <v>8301.6713333333337</v>
      </c>
      <c r="K32" s="20">
        <f t="array" ref="K32">SUM(IF('Summary figures'!$X$1:$X$197=TRUE,IF(ISNUMBER('Summary figures'!$BD$1:$BD$197),'Summary figures'!$BD$1:$BD$197)))</f>
        <v>9028.9333333333343</v>
      </c>
      <c r="L32" s="20">
        <f t="array" ref="L32">SUM(IF('Summary figures'!$X$1:$X$197=TRUE,IF(ISNUMBER('Summary figures'!$BH$1:$BH$197),'Summary figures'!$BH$1:$BH$197)))</f>
        <v>602.03666666666675</v>
      </c>
      <c r="M32" s="20">
        <f t="array" ref="M32">SUM(IF('Summary figures'!$X$1:$X$197=TRUE,IF(ISNUMBER('Summary figures'!$BM$1:$BM$197),'Summary figures'!$BM$1:$BM$197)))</f>
        <v>9392.3280000000013</v>
      </c>
      <c r="N32" s="20">
        <f t="array" ref="N32">SUM(IF('Summary figures'!$X$1:$X$197=TRUE,IF(ISNUMBER('Summary figures'!$BN$1:$BN$197),'Summary figures'!$BN$1:$BN$197)))</f>
        <v>13612.36443</v>
      </c>
      <c r="O32" s="20"/>
      <c r="P32" s="20">
        <f t="array" ref="P32">SUM(IF('Summary figures'!$X$1:$X$197=TRUE,IF(ISNUMBER('Summary figures'!$BO$1:$BO$197),'Summary figures'!$BO$1:$BO$197)))</f>
        <v>10553.430216028584</v>
      </c>
      <c r="Q32" s="20">
        <f t="array" ref="Q32">SUM(IF('Summary figures'!$X$1:$X$197=TRUE,IF(ISNUMBER('Summary figures'!$BP$1:$BP$197),'Summary figures'!$BP$1:$BP$197)))</f>
        <v>33558.122646028583</v>
      </c>
      <c r="R32" s="20">
        <f t="array" ref="R32">SUM(IF('Summary figures'!$X$1:$X$197=TRUE,IF(ISNUMBER('Summary figures'!$BU$1:$BU$197),'Summary figures'!$BU$1:$BU$197)))</f>
        <v>18682329</v>
      </c>
      <c r="S32" s="20">
        <f t="array" ref="S32">SUM(IF('Summary figures'!$X$1:$X$197=TRUE,IF(ISNUMBER('Summary figures'!$BW$1:$BW$197),'Summary figures'!$BW$1:$BW$197)))</f>
        <v>23810.221377083664</v>
      </c>
      <c r="T32" s="20">
        <f t="array" ref="T32">SUM(IF('Summary figures'!$X$1:$X$197=TRUE,IF(ISNUMBER('Summary figures'!$BX$1:$BX$197),'Summary figures'!$BX$1:$BX$197)))</f>
        <v>4514.4666666666672</v>
      </c>
      <c r="U32" s="20">
        <f t="array" ref="U32">SUM(IF('Summary figures'!$X$1:$X$197=TRUE,IF(ISNUMBER('Summary figures'!$BY$1:$BY$197),'Summary figures'!$BY$1:$BY$197)))</f>
        <v>588.78785810175862</v>
      </c>
      <c r="V32" s="20">
        <f t="array" ref="V32">SUM(IF('Summary figures'!$X$1:$X$197=TRUE,IF(ISNUMBER('Summary figures'!$CB$1:$CB$197),'Summary figures'!$CB$1:$CB$197)))</f>
        <v>2934.2308246073299</v>
      </c>
      <c r="W32" s="20">
        <f t="array" ref="W32">SUM(IF('Summary figures'!$X$1:$X$197=TRUE,IF(ISNUMBER('Summary figures'!$CE$1:$CE$197),'Summary figures'!$CE$1:$CE$197)))</f>
        <v>39.473627332527855</v>
      </c>
      <c r="X32" s="20">
        <f t="array" ref="X32">SUM(IF('Summary figures'!$X$1:$X$197=TRUE,IF(ISNUMBER('Summary figures'!$CH$1:$CH$197),'Summary figures'!$CH$1:$CH$197)))</f>
        <v>639.36492952074104</v>
      </c>
      <c r="Y32" s="20">
        <f t="array" ref="Y32">SUM(IF('Summary figures'!$X$1:$X$197=TRUE,IF(ISNUMBER('Summary figures'!$CN$1:$CN$197),'Summary figures'!$CN$1:$CN$197)))</f>
        <v>15957.206912338519</v>
      </c>
      <c r="Z32" s="20"/>
      <c r="AA32" s="20"/>
      <c r="AB32" s="20"/>
      <c r="AC32" s="20"/>
    </row>
    <row r="33" spans="1:29" x14ac:dyDescent="0.2">
      <c r="A33" s="37" t="s">
        <v>362</v>
      </c>
      <c r="B33" s="20">
        <f t="array" ref="B33">SUM(IF('Summary figures'!$Y$1:$Y$197=TRUE,IF(ISNUMBER('Summary figures'!$AL$1:$AL$197),'Summary figures'!$AL$1:$AL$197)))</f>
        <v>2174.0679999999998</v>
      </c>
      <c r="C33" s="20">
        <f t="array" ref="C33">SUM(IF('Summary figures'!$Y$1:$Y$197=TRUE,IF(ISNUMBER('Summary figures'!$AM$1:$AM$197),'Summary figures'!$AM$1:$AM$197)))</f>
        <v>2519.6887531290049</v>
      </c>
      <c r="D33" s="20">
        <f t="array" ref="D33">SUM(IF('Summary figures'!$Y$1:$Y$197=TRUE,IF(ISNUMBER('Summary figures'!$AQ$1:$AQ$197),'Summary figures'!$AQ$1:$AQ$197)))</f>
        <v>362.03345900402076</v>
      </c>
      <c r="E33" s="20">
        <f t="array" ref="E33">SUM(IF('Summary figures'!$Y$1:$Y$197=TRUE,IF(ISNUMBER('Summary figures'!$AR$1:$AR$197),'Summary figures'!$AR$1:$AR$197)))</f>
        <v>100.47385748084025</v>
      </c>
      <c r="F33" s="20">
        <f t="array" ref="F33">SUM(IF('Summary figures'!$Y$1:$Y$197=TRUE,IF(ISNUMBER('Summary figures'!$AS$1:$AS$197),'Summary figures'!$AS$1:$AS$197)))</f>
        <v>130.58635096210241</v>
      </c>
      <c r="G33" s="20">
        <f t="array" ref="G33">SUM(IF('Summary figures'!$Y$1:$Y$197=TRUE,IF(ISNUMBER('Summary figures'!$AZ$1:$AZ$197),'Summary figures'!$AZ$1:$AZ$197)))</f>
        <v>818481.94954799989</v>
      </c>
      <c r="H33" s="20">
        <f t="array" ref="H33">SUM(IF('Summary figures'!$Y$1:$Y$197=TRUE,IF(ISNUMBER('Summary figures'!$BA$1:$BA$197),'Summary figures'!$BA$1:$BA$197)))</f>
        <v>1099799.9868909165</v>
      </c>
      <c r="I33" s="20">
        <f t="array" ref="I33">SUM(IF('Summary figures'!$Y$1:$Y$197=TRUE,IF(ISNUMBER('Summary figures'!$BB$1:$BB$197),'Summary figures'!$BB$1:$BB$197)))</f>
        <v>281318.03734291682</v>
      </c>
      <c r="J33" s="20">
        <f t="array" ref="J33">SUM(IF('Summary figures'!$Y$1:$Y$197=TRUE,IF(ISNUMBER('Summary figures'!$BC$1:$BC$197),'Summary figures'!$BC$1:$BC$197)))</f>
        <v>22674.401666666672</v>
      </c>
      <c r="K33" s="20">
        <f t="array" ref="K33">SUM(IF('Summary figures'!$Y$1:$Y$197=TRUE,IF(ISNUMBER('Summary figures'!$BD$1:$BD$197),'Summary figures'!$BD$1:$BD$197)))</f>
        <v>22370.710000000003</v>
      </c>
      <c r="L33" s="20">
        <f t="array" ref="L33">SUM(IF('Summary figures'!$Y$1:$Y$197=TRUE,IF(ISNUMBER('Summary figures'!$BH$1:$BH$197),'Summary figures'!$BH$1:$BH$197)))</f>
        <v>1079.7299999999998</v>
      </c>
      <c r="M33" s="20">
        <f t="array" ref="M33">SUM(IF('Summary figures'!$Y$1:$Y$197=TRUE,IF(ISNUMBER('Summary figures'!$BM$1:$BM$197),'Summary figures'!$BM$1:$BM$197)))</f>
        <v>175144.7004</v>
      </c>
      <c r="N33" s="20">
        <f t="array" ref="N33">SUM(IF('Summary figures'!$Y$1:$Y$197=TRUE,IF(ISNUMBER('Summary figures'!$BN$1:$BN$197),'Summary figures'!$BN$1:$BN$197)))</f>
        <v>256318.80905114804</v>
      </c>
      <c r="O33" s="20"/>
      <c r="P33" s="20">
        <f t="array" ref="P33">SUM(IF('Summary figures'!$Y$1:$Y$197=TRUE,IF(ISNUMBER('Summary figures'!$BO$1:$BO$197),'Summary figures'!$BO$1:$BO$197)))</f>
        <v>48919.771303589383</v>
      </c>
      <c r="Q33" s="20">
        <f t="array" ref="Q33">SUM(IF('Summary figures'!$Y$1:$Y$197=TRUE,IF(ISNUMBER('Summary figures'!$BP$1:$BP$197),'Summary figures'!$BP$1:$BP$197)))</f>
        <v>480383.28075473738</v>
      </c>
      <c r="R33" s="20">
        <f t="array" ref="R33">SUM(IF('Summary figures'!$Y$1:$Y$197=TRUE,IF(ISNUMBER('Summary figures'!$BU$1:$BU$197),'Summary figures'!$BU$1:$BU$197)))</f>
        <v>525030890</v>
      </c>
      <c r="S33" s="20">
        <f t="array" ref="S33">SUM(IF('Summary figures'!$Y$1:$Y$197=TRUE,IF(ISNUMBER('Summary figures'!$BW$1:$BW$197),'Summary figures'!$BW$1:$BW$197)))</f>
        <v>53301.638507616546</v>
      </c>
      <c r="T33" s="20">
        <f t="array" ref="T33">SUM(IF('Summary figures'!$Y$1:$Y$197=TRUE,IF(ISNUMBER('Summary figures'!$BX$1:$BX$197),'Summary figures'!$BX$1:$BX$197)))</f>
        <v>7409.99</v>
      </c>
      <c r="U33" s="20">
        <f t="array" ref="U33">SUM(IF('Summary figures'!$Y$1:$Y$197=TRUE,IF(ISNUMBER('Summary figures'!$BY$1:$BY$197),'Summary figures'!$BY$1:$BY$197)))</f>
        <v>2648.4536558598475</v>
      </c>
      <c r="V33" s="20">
        <f t="array" ref="V33">SUM(IF('Summary figures'!$Y$1:$Y$197=TRUE,IF(ISNUMBER('Summary figures'!$CB$1:$CB$197),'Summary figures'!$CB$1:$CB$197)))</f>
        <v>5110.799629480467</v>
      </c>
      <c r="W33" s="20">
        <f t="array" ref="W33">SUM(IF('Summary figures'!$Y$1:$Y$197=TRUE,IF(ISNUMBER('Summary figures'!$CE$1:$CE$197),'Summary figures'!$CE$1:$CE$197)))</f>
        <v>257.4967814471741</v>
      </c>
      <c r="X33" s="20">
        <f t="array" ref="X33">SUM(IF('Summary figures'!$Y$1:$Y$197=TRUE,IF(ISNUMBER('Summary figures'!$CH$1:$CH$197),'Summary figures'!$CH$1:$CH$197)))</f>
        <v>1020.7520959189155</v>
      </c>
      <c r="Y33" s="20">
        <f t="array" ref="Y33">SUM(IF('Summary figures'!$Y$1:$Y$197=TRUE,IF(ISNUMBER('Summary figures'!$CN$1:$CN$197),'Summary figures'!$CN$1:$CN$197)))</f>
        <v>17185.974999540929</v>
      </c>
      <c r="Z33" s="20"/>
      <c r="AA33" s="20"/>
      <c r="AB33" s="20"/>
      <c r="AC33" s="20"/>
    </row>
    <row r="34" spans="1:29" x14ac:dyDescent="0.2">
      <c r="A34" s="37" t="s">
        <v>363</v>
      </c>
      <c r="B34" s="20">
        <f t="array" ref="B34">SUM(IF('Summary figures'!$Z$1:$Z$197=TRUE,IF(ISNUMBER('Summary figures'!$AL$1:$AL$197),'Summary figures'!$AL$1:$AL$197)))</f>
        <v>362.71499999999992</v>
      </c>
      <c r="C34" s="20">
        <f t="array" ref="C34">SUM(IF('Summary figures'!$Z$1:$Z$197=TRUE,IF(ISNUMBER('Summary figures'!$AM$1:$AM$197),'Summary figures'!$AM$1:$AM$197)))</f>
        <v>459.63871593761439</v>
      </c>
      <c r="D34" s="20">
        <f t="array" ref="D34">SUM(IF('Summary figures'!$Z$1:$Z$197=TRUE,IF(ISNUMBER('Summary figures'!$AQ$1:$AQ$197),'Summary figures'!$AQ$1:$AQ$197)))</f>
        <v>123.95064664392592</v>
      </c>
      <c r="E34" s="20">
        <f t="array" ref="E34">SUM(IF('Summary figures'!$Z$1:$Z$197=TRUE,IF(ISNUMBER('Summary figures'!$AR$1:$AR$197),'Summary figures'!$AR$1:$AR$197)))</f>
        <v>47.722958417494297</v>
      </c>
      <c r="F34" s="20">
        <f t="array" ref="F34">SUM(IF('Summary figures'!$Z$1:$Z$197=TRUE,IF(ISNUMBER('Summary figures'!$AS$1:$AS$197),'Summary figures'!$AS$1:$AS$197)))</f>
        <v>64.578234149157993</v>
      </c>
      <c r="G34" s="20">
        <f t="array" ref="G34">SUM(IF('Summary figures'!$Z$1:$Z$197=TRUE,IF(ISNUMBER('Summary figures'!$AZ$1:$AZ$197),'Summary figures'!$AZ$1:$AZ$197)))</f>
        <v>45064.545056843126</v>
      </c>
      <c r="H34" s="20">
        <f t="array" ref="H34">SUM(IF('Summary figures'!$Z$1:$Z$197=TRUE,IF(ISNUMBER('Summary figures'!$BA$1:$BA$197),'Summary figures'!$BA$1:$BA$197)))</f>
        <v>61137.707242417477</v>
      </c>
      <c r="I34" s="20">
        <f t="array" ref="I34">SUM(IF('Summary figures'!$Z$1:$Z$197=TRUE,IF(ISNUMBER('Summary figures'!$BB$1:$BB$197),'Summary figures'!$BB$1:$BB$197)))</f>
        <v>16073.162185574363</v>
      </c>
      <c r="J34" s="20">
        <f t="array" ref="J34">SUM(IF('Summary figures'!$Z$1:$Z$197=TRUE,IF(ISNUMBER('Summary figures'!$BC$1:$BC$197),'Summary figures'!$BC$1:$BC$197)))</f>
        <v>12549.130333333331</v>
      </c>
      <c r="K34" s="20">
        <f t="array" ref="K34">SUM(IF('Summary figures'!$Z$1:$Z$197=TRUE,IF(ISNUMBER('Summary figures'!$BD$1:$BD$197),'Summary figures'!$BD$1:$BD$197)))</f>
        <v>13517.239999999998</v>
      </c>
      <c r="L34" s="20">
        <f t="array" ref="L34">SUM(IF('Summary figures'!$Z$1:$Z$197=TRUE,IF(ISNUMBER('Summary figures'!$BH$1:$BH$197),'Summary figures'!$BH$1:$BH$197)))</f>
        <v>769.52333333333343</v>
      </c>
      <c r="M34" s="20">
        <f t="array" ref="M34">SUM(IF('Summary figures'!$Z$1:$Z$197=TRUE,IF(ISNUMBER('Summary figures'!$BM$1:$BM$197),'Summary figures'!$BM$1:$BM$197)))</f>
        <v>17348.154000000002</v>
      </c>
      <c r="N34" s="20">
        <f t="array" ref="N34">SUM(IF('Summary figures'!$Z$1:$Z$197=TRUE,IF(ISNUMBER('Summary figures'!$BN$1:$BN$197),'Summary figures'!$BN$1:$BN$197)))</f>
        <v>35961.90717356906</v>
      </c>
      <c r="O34" s="20"/>
      <c r="P34" s="20">
        <f t="array" ref="P34">SUM(IF('Summary figures'!$Z$1:$Z$197=TRUE,IF(ISNUMBER('Summary figures'!$BO$1:$BO$197),'Summary figures'!$BO$1:$BO$197)))</f>
        <v>15764.603789374456</v>
      </c>
      <c r="Q34" s="20">
        <f t="array" ref="Q34">SUM(IF('Summary figures'!$Z$1:$Z$197=TRUE,IF(ISNUMBER('Summary figures'!$BP$1:$BP$197),'Summary figures'!$BP$1:$BP$197)))</f>
        <v>69074.664962943512</v>
      </c>
      <c r="R34" s="20">
        <f t="array" ref="R34">SUM(IF('Summary figures'!$Z$1:$Z$197=TRUE,IF(ISNUMBER('Summary figures'!$BU$1:$BU$197),'Summary figures'!$BU$1:$BU$197)))</f>
        <v>78877369</v>
      </c>
      <c r="S34" s="20">
        <f t="array" ref="S34">SUM(IF('Summary figures'!$Z$1:$Z$197=TRUE,IF(ISNUMBER('Summary figures'!$BW$1:$BW$197),'Summary figures'!$BW$1:$BW$197)))</f>
        <v>38977.318244687005</v>
      </c>
      <c r="T34" s="20">
        <f t="array" ref="T34">SUM(IF('Summary figures'!$Z$1:$Z$197=TRUE,IF(ISNUMBER('Summary figures'!$BX$1:$BX$197),'Summary figures'!$BX$1:$BX$197)))</f>
        <v>6485.6433333333325</v>
      </c>
      <c r="U34" s="20">
        <f t="array" ref="U34">SUM(IF('Summary figures'!$Z$1:$Z$197=TRUE,IF(ISNUMBER('Summary figures'!$BY$1:$BY$197),'Summary figures'!$BY$1:$BY$197)))</f>
        <v>1172.1059417371459</v>
      </c>
      <c r="V34" s="20">
        <f t="array" ref="V34">SUM(IF('Summary figures'!$Z$1:$Z$197=TRUE,IF(ISNUMBER('Summary figures'!$CB$1:$CB$197),'Summary figures'!$CB$1:$CB$197)))</f>
        <v>3850.2221908981073</v>
      </c>
      <c r="W34" s="20">
        <f t="array" ref="W34">SUM(IF('Summary figures'!$Z$1:$Z$197=TRUE,IF(ISNUMBER('Summary figures'!$CE$1:$CE$197),'Summary figures'!$CE$1:$CE$197)))</f>
        <v>116.08554336152508</v>
      </c>
      <c r="X34" s="20">
        <f t="array" ref="X34">SUM(IF('Summary figures'!$Z$1:$Z$197=TRUE,IF(ISNUMBER('Summary figures'!$CH$1:$CH$197),'Summary figures'!$CH$1:$CH$197)))</f>
        <v>858.00052557390268</v>
      </c>
      <c r="Y34" s="20">
        <f t="array" ref="Y34">SUM(IF('Summary figures'!$Z$1:$Z$197=TRUE,IF(ISNUMBER('Summary figures'!$CN$1:$CN$197),'Summary figures'!$CN$1:$CN$197)))</f>
        <v>20794.552145212783</v>
      </c>
      <c r="Z34" s="20"/>
      <c r="AA34" s="20"/>
      <c r="AB34" s="20"/>
      <c r="AC34" s="20"/>
    </row>
    <row r="35" spans="1:29" x14ac:dyDescent="0.2">
      <c r="A35" s="37" t="s">
        <v>364</v>
      </c>
      <c r="B35" s="20">
        <f t="array" ref="B35">SUM(IF('Summary figures'!$AA$1:$AA$197=TRUE,IF(ISNUMBER('Summary figures'!$AL$1:$AL$197),'Summary figures'!$AL$1:$AL$197)))</f>
        <v>1986.7939999999996</v>
      </c>
      <c r="C35" s="20">
        <f t="array" ref="C35">SUM(IF('Summary figures'!$AA$1:$AA$197=TRUE,IF(ISNUMBER('Summary figures'!$AM$1:$AM$197),'Summary figures'!$AM$1:$AM$197)))</f>
        <v>2305.3558506679533</v>
      </c>
      <c r="D35" s="20">
        <f t="array" ref="D35">SUM(IF('Summary figures'!$AA$1:$AA$197=TRUE,IF(ISNUMBER('Summary figures'!$AQ$1:$AQ$197),'Summary figures'!$AQ$1:$AQ$197)))</f>
        <v>322.61525223634607</v>
      </c>
      <c r="E35" s="20">
        <f t="array" ref="E35">SUM(IF('Summary figures'!$AA$1:$AA$197=TRUE,IF(ISNUMBER('Summary figures'!$AR$1:$AR$197),'Summary figures'!$AR$1:$AR$197)))</f>
        <v>83.948280554432429</v>
      </c>
      <c r="F35" s="20">
        <f t="array" ref="F35">SUM(IF('Summary figures'!$AA$1:$AA$197=TRUE,IF(ISNUMBER('Summary figures'!$AS$1:$AS$197),'Summary figures'!$AS$1:$AS$197)))</f>
        <v>109.1127129948139</v>
      </c>
      <c r="G35" s="20">
        <f t="array" ref="G35">SUM(IF('Summary figures'!$AA$1:$AA$197=TRUE,IF(ISNUMBER('Summary figures'!$AZ$1:$AZ$197),'Summary figures'!$AZ$1:$AZ$197)))</f>
        <v>789490.89585199999</v>
      </c>
      <c r="H35" s="20">
        <f t="array" ref="H35">SUM(IF('Summary figures'!$AA$1:$AA$197=TRUE,IF(ISNUMBER('Summary figures'!$BA$1:$BA$197),'Summary figures'!$BA$1:$BA$197)))</f>
        <v>1058158.0821863888</v>
      </c>
      <c r="I35" s="20">
        <f t="array" ref="I35">SUM(IF('Summary figures'!$AA$1:$AA$197=TRUE,IF(ISNUMBER('Summary figures'!$BB$1:$BB$197),'Summary figures'!$BB$1:$BB$197)))</f>
        <v>268667.18633438915</v>
      </c>
      <c r="J35" s="20">
        <f t="array" ref="J35">SUM(IF('Summary figures'!$AA$1:$AA$197=TRUE,IF(ISNUMBER('Summary figures'!$BC$1:$BC$197),'Summary figures'!$BC$1:$BC$197)))</f>
        <v>18426.94266666667</v>
      </c>
      <c r="K35" s="20">
        <f t="array" ref="K35">SUM(IF('Summary figures'!$AA$1:$AA$197=TRUE,IF(ISNUMBER('Summary figures'!$BD$1:$BD$197),'Summary figures'!$BD$1:$BD$197)))</f>
        <v>17882.403333333332</v>
      </c>
      <c r="L35" s="20">
        <f t="array" ref="L35">SUM(IF('Summary figures'!$AA$1:$AA$197=TRUE,IF(ISNUMBER('Summary figures'!$BH$1:$BH$197),'Summary figures'!$BH$1:$BH$197)))</f>
        <v>912.24333333333311</v>
      </c>
      <c r="M35" s="20">
        <f t="array" ref="M35">SUM(IF('Summary figures'!$AA$1:$AA$197=TRUE,IF(ISNUMBER('Summary figures'!$BM$1:$BM$197),'Summary figures'!$BM$1:$BM$197)))</f>
        <v>167188.8744</v>
      </c>
      <c r="N35" s="20">
        <f t="array" ref="N35">SUM(IF('Summary figures'!$AA$1:$AA$197=TRUE,IF(ISNUMBER('Summary figures'!$BN$1:$BN$197),'Summary figures'!$BN$1:$BN$197)))</f>
        <v>233969.266307579</v>
      </c>
      <c r="O35" s="20"/>
      <c r="P35" s="20">
        <f t="array" ref="P35">SUM(IF('Summary figures'!$AA$1:$AA$197=TRUE,IF(ISNUMBER('Summary figures'!$BO$1:$BO$197),'Summary figures'!$BO$1:$BO$197)))</f>
        <v>43708.597730243506</v>
      </c>
      <c r="Q35" s="20">
        <f t="array" ref="Q35">SUM(IF('Summary figures'!$AA$1:$AA$197=TRUE,IF(ISNUMBER('Summary figures'!$BP$1:$BP$197),'Summary figures'!$BP$1:$BP$197)))</f>
        <v>444866.73843782244</v>
      </c>
      <c r="R35" s="20">
        <f t="array" ref="R35">SUM(IF('Summary figures'!$AA$1:$AA$197=TRUE,IF(ISNUMBER('Summary figures'!$BU$1:$BU$197),'Summary figures'!$BU$1:$BU$197)))</f>
        <v>464835850</v>
      </c>
      <c r="S35" s="20">
        <f t="array" ref="S35">SUM(IF('Summary figures'!$AA$1:$AA$197=TRUE,IF(ISNUMBER('Summary figures'!$BW$1:$BW$197),'Summary figures'!$BW$1:$BW$197)))</f>
        <v>38134.541640013216</v>
      </c>
      <c r="T35" s="20">
        <f t="array" ref="T35">SUM(IF('Summary figures'!$AA$1:$AA$197=TRUE,IF(ISNUMBER('Summary figures'!$BX$1:$BX$197),'Summary figures'!$BX$1:$BX$197)))</f>
        <v>5438.8133333333335</v>
      </c>
      <c r="U35" s="20">
        <f t="array" ref="U35">SUM(IF('Summary figures'!$AA$1:$AA$197=TRUE,IF(ISNUMBER('Summary figures'!$BY$1:$BY$197),'Summary figures'!$BY$1:$BY$197)))</f>
        <v>2065.1355722244598</v>
      </c>
      <c r="V35" s="20">
        <f t="array" ref="V35">SUM(IF('Summary figures'!$AA$1:$AA$197=TRUE,IF(ISNUMBER('Summary figures'!$CB$1:$CB$197),'Summary figures'!$CB$1:$CB$197)))</f>
        <v>4194.8082631896896</v>
      </c>
      <c r="W35" s="20">
        <f t="array" ref="W35">SUM(IF('Summary figures'!$AA$1:$AA$197=TRUE,IF(ISNUMBER('Summary figures'!$CE$1:$CE$197),'Summary figures'!$CE$1:$CE$197)))</f>
        <v>180.88486541817693</v>
      </c>
      <c r="X35" s="20">
        <f t="array" ref="X35">SUM(IF('Summary figures'!$AA$1:$AA$197=TRUE,IF(ISNUMBER('Summary figures'!$CH$1:$CH$197),'Summary figures'!$CH$1:$CH$197)))</f>
        <v>802.11649986575412</v>
      </c>
      <c r="Y35" s="20">
        <f t="array" ref="Y35">SUM(IF('Summary figures'!$AA$1:$AA$197=TRUE,IF(ISNUMBER('Summary figures'!$CN$1:$CN$197),'Summary figures'!$CN$1:$CN$197)))</f>
        <v>12348.629766666667</v>
      </c>
      <c r="Z35" s="20"/>
      <c r="AA35" s="20"/>
      <c r="AB35" s="20"/>
      <c r="AC35" s="20"/>
    </row>
    <row r="36" spans="1:29" x14ac:dyDescent="0.2">
      <c r="A36" s="37" t="s">
        <v>371</v>
      </c>
      <c r="B36" s="20">
        <f t="array" ref="B36">SUM(IF('Summary figures'!$AF$1:$AF$197=TRUE,IF(ISNUMBER('Summary figures'!$AL$1:$AL$197),'Summary figures'!$AL$1:$AL$197)))</f>
        <v>193.04999999999998</v>
      </c>
      <c r="C36" s="20">
        <f t="array" ref="C36">SUM(IF('Summary figures'!$AF$1:$AF$197=TRUE,IF(ISNUMBER('Summary figures'!$AM$1:$AM$197),'Summary figures'!$AM$1:$AM$197)))</f>
        <v>270.16519042968747</v>
      </c>
      <c r="D36" s="20">
        <f t="array" ref="D36">SUM(IF('Summary figures'!$AF$1:$AF$197=TRUE,IF(ISNUMBER('Summary figures'!$AQ$1:$AQ$197),'Summary figures'!$AQ$1:$AQ$197)))</f>
        <v>95.027403607559222</v>
      </c>
      <c r="E36" s="20">
        <f t="array" ref="E36">SUM(IF('Summary figures'!$AF$1:$AF$197=TRUE,IF(ISNUMBER('Summary figures'!$AR$1:$AR$197),'Summary figures'!$AR$1:$AR$197)))</f>
        <v>41.287338356740477</v>
      </c>
      <c r="F36" s="20">
        <f t="array" ref="F36">SUM(IF('Summary figures'!$AF$1:$AF$197=TRUE,IF(ISNUMBER('Summary figures'!$AS$1:$AS$197),'Summary figures'!$AS$1:$AS$197)))</f>
        <v>57.349019033432</v>
      </c>
      <c r="G36" s="20">
        <f t="array" ref="G36">SUM(IF('Summary figures'!$AF$1:$AF$197=TRUE,IF(ISNUMBER('Summary figures'!$AZ$1:$AZ$197),'Summary figures'!$AZ$1:$AZ$197)))</f>
        <v>20084.11720084312</v>
      </c>
      <c r="H36" s="20">
        <f t="array" ref="H36">SUM(IF('Summary figures'!$AF$1:$AF$197=TRUE,IF(ISNUMBER('Summary figures'!$BA$1:$BA$197),'Summary figures'!$BA$1:$BA$197)))</f>
        <v>24114.66251781684</v>
      </c>
      <c r="I36" s="20">
        <f t="array" ref="I36">SUM(IF('Summary figures'!$AF$1:$AF$197=TRUE,IF(ISNUMBER('Summary figures'!$BB$1:$BB$197),'Summary figures'!$BB$1:$BB$197)))</f>
        <v>4030.5453169737211</v>
      </c>
      <c r="J36" s="20">
        <f t="array" ref="J36">SUM(IF('Summary figures'!$AF$1:$AF$197=TRUE,IF(ISNUMBER('Summary figures'!$BC$1:$BC$197),'Summary figures'!$BC$1:$BC$197)))</f>
        <v>9190.1516666666666</v>
      </c>
      <c r="K36" s="20">
        <f t="array" ref="K36">SUM(IF('Summary figures'!$AF$1:$AF$197=TRUE,IF(ISNUMBER('Summary figures'!$BD$1:$BD$197),'Summary figures'!$BD$1:$BD$197)))</f>
        <v>9955.35</v>
      </c>
      <c r="L36" s="20">
        <f t="array" ref="L36">SUM(IF('Summary figures'!$AF$1:$AF$197=TRUE,IF(ISNUMBER('Summary figures'!$BH$1:$BH$197),'Summary figures'!$BH$1:$BH$197)))</f>
        <v>608.40333333333342</v>
      </c>
      <c r="M36" s="20">
        <f t="array" ref="M36">SUM(IF('Summary figures'!$AF$1:$AF$197=TRUE,IF(ISNUMBER('Summary figures'!$BM$1:$BM$197),'Summary figures'!$BM$1:$BM$197)))</f>
        <v>10866.856000000002</v>
      </c>
      <c r="N36" s="20">
        <f t="array" ref="N36">SUM(IF('Summary figures'!$AF$1:$AF$197=TRUE,IF(ISNUMBER('Summary figures'!$BN$1:$BN$197),'Summary figures'!$BN$1:$BN$197)))</f>
        <v>15576.85799</v>
      </c>
      <c r="O36" s="20"/>
      <c r="P36" s="20">
        <f t="array" ref="P36">SUM(IF('Summary figures'!$AF$1:$AF$197=TRUE,IF(ISNUMBER('Summary figures'!$BO$1:$BO$197),'Summary figures'!$BO$1:$BO$197)))</f>
        <v>13440.027002163188</v>
      </c>
      <c r="Q36" s="20">
        <f t="array" ref="Q36">SUM(IF('Summary figures'!$AF$1:$AF$197=TRUE,IF(ISNUMBER('Summary figures'!$BP$1:$BP$197),'Summary figures'!$BP$1:$BP$197)))</f>
        <v>39883.740992163192</v>
      </c>
      <c r="R36" s="20">
        <f t="array" ref="R36">SUM(IF('Summary figures'!$AF$1:$AF$197=TRUE,IF(ISNUMBER('Summary figures'!$BU$1:$BU$197),'Summary figures'!$BU$1:$BU$197)))</f>
        <v>21160285</v>
      </c>
      <c r="S36" s="20">
        <f t="array" ref="S36">SUM(IF('Summary figures'!$AF$1:$AF$197=TRUE,IF(ISNUMBER('Summary figures'!$BW$1:$BW$197),'Summary figures'!$BW$1:$BW$197)))</f>
        <v>27826.409733254764</v>
      </c>
      <c r="T36" s="20">
        <f t="array" ref="T36">SUM(IF('Summary figures'!$AF$1:$AF$197=TRUE,IF(ISNUMBER('Summary figures'!$BX$1:$BX$197),'Summary figures'!$BX$1:$BX$197)))</f>
        <v>4977.6750000000002</v>
      </c>
      <c r="U36" s="20">
        <f t="array" ref="U36">SUM(IF('Summary figures'!$AF$1:$AF$197=TRUE,IF(ISNUMBER('Summary figures'!$BY$1:$BY$197),'Summary figures'!$BY$1:$BY$197)))</f>
        <v>637.60275943079603</v>
      </c>
      <c r="V36" s="20">
        <f t="array" ref="V36">SUM(IF('Summary figures'!$AF$1:$AF$197=TRUE,IF(ISNUMBER('Summary figures'!$CB$1:$CB$197),'Summary figures'!$CB$1:$CB$197)))</f>
        <v>3334.8011558598469</v>
      </c>
      <c r="W36" s="20">
        <f t="array" ref="W36">SUM(IF('Summary figures'!$AF$1:$AF$197=TRUE,IF(ISNUMBER('Summary figures'!$CE$1:$CE$197),'Summary figures'!$CE$1:$CE$197)))</f>
        <v>41.249947979594573</v>
      </c>
      <c r="X36" s="20">
        <f t="array" ref="X36">SUM(IF('Summary figures'!$AF$1:$AF$197=TRUE,IF(ISNUMBER('Summary figures'!$CH$1:$CH$197),'Summary figures'!$CH$1:$CH$197)))</f>
        <v>659.37601859309973</v>
      </c>
      <c r="Y36" s="20">
        <f t="array" ref="Y36">SUM(IF('Summary figures'!$AF$1:$AF$197=TRUE,IF(ISNUMBER('Summary figures'!$CN$1:$CN$197),'Summary figures'!$CN$1:$CN$197)))</f>
        <v>17663.965278546115</v>
      </c>
      <c r="Z36" s="20"/>
      <c r="AA36" s="20"/>
      <c r="AB36" s="20"/>
      <c r="AC36" s="20"/>
    </row>
    <row r="37" spans="1:29" x14ac:dyDescent="0.2">
      <c r="A37" s="37" t="s">
        <v>370</v>
      </c>
      <c r="B37" s="20">
        <f t="array" ref="B37">SUM(IF('Summary figures'!$AG$1:$AG$197=TRUE,IF(ISNUMBER('Summary figures'!$AL$1:$AL$197),'Summary figures'!$AL$1:$AL$197)))</f>
        <v>869.61799999999994</v>
      </c>
      <c r="C37" s="20">
        <f t="array" ref="C37">SUM(IF('Summary figures'!$AG$1:$AG$197=TRUE,IF(ISNUMBER('Summary figures'!$AM$1:$AM$197),'Summary figures'!$AM$1:$AM$197)))</f>
        <v>1111.7864560546877</v>
      </c>
      <c r="D37" s="20">
        <f t="array" ref="D37">SUM(IF('Summary figures'!$AG$1:$AG$197=TRUE,IF(ISNUMBER('Summary figures'!$AQ$1:$AQ$197),'Summary figures'!$AQ$1:$AQ$197)))</f>
        <v>211.12791636819841</v>
      </c>
      <c r="E37" s="20">
        <f t="array" ref="E37">SUM(IF('Summary figures'!$AG$1:$AG$197=TRUE,IF(ISNUMBER('Summary figures'!$AR$1:$AR$197),'Summary figures'!$AR$1:$AR$197)))</f>
        <v>115.75477270155042</v>
      </c>
      <c r="F37" s="20">
        <f t="array" ref="F37">SUM(IF('Summary figures'!$AG$1:$AG$197=TRUE,IF(ISNUMBER('Summary figures'!$AS$1:$AS$197),'Summary figures'!$AS$1:$AS$197)))</f>
        <v>155.82623085594179</v>
      </c>
      <c r="G37" s="20">
        <f t="array" ref="G37">SUM(IF('Summary figures'!$AG$1:$AG$197=TRUE,IF(ISNUMBER('Summary figures'!$AZ$1:$AZ$197),'Summary figures'!$AZ$1:$AZ$197)))</f>
        <v>140454.70456084309</v>
      </c>
      <c r="H37" s="20">
        <f t="array" ref="H37">SUM(IF('Summary figures'!$AG$1:$AG$197=TRUE,IF(ISNUMBER('Summary figures'!$BA$1:$BA$197),'Summary figures'!$BA$1:$BA$197)))</f>
        <v>218066.09845189392</v>
      </c>
      <c r="I37" s="20">
        <f t="array" ref="I37">SUM(IF('Summary figures'!$AG$1:$AG$197=TRUE,IF(ISNUMBER('Summary figures'!$BB$1:$BB$197),'Summary figures'!$BB$1:$BB$197)))</f>
        <v>77611.39389105083</v>
      </c>
      <c r="J37" s="20">
        <f t="array" ref="J37">SUM(IF('Summary figures'!$AG$1:$AG$197=TRUE,IF(ISNUMBER('Summary figures'!$BC$1:$BC$197),'Summary figures'!$BC$1:$BC$197)))</f>
        <v>22915.000666666667</v>
      </c>
      <c r="K37" s="20">
        <f t="array" ref="K37">SUM(IF('Summary figures'!$AG$1:$AG$197=TRUE,IF(ISNUMBER('Summary figures'!$BD$1:$BD$197),'Summary figures'!$BD$1:$BD$197)))</f>
        <v>23848.91333333333</v>
      </c>
      <c r="L37" s="20">
        <f t="array" ref="L37">SUM(IF('Summary figures'!$AG$1:$AG$197=TRUE,IF(ISNUMBER('Summary figures'!$BH$1:$BH$197),'Summary figures'!$BH$1:$BH$197)))</f>
        <v>1459.0233333333333</v>
      </c>
      <c r="M37" s="20">
        <f t="array" ref="M37">SUM(IF('Summary figures'!$AG$1:$AG$197=TRUE,IF(ISNUMBER('Summary figures'!$BM$1:$BM$197),'Summary figures'!$BM$1:$BM$197)))</f>
        <v>54808.401199999993</v>
      </c>
      <c r="N37" s="20">
        <f t="array" ref="N37">SUM(IF('Summary figures'!$AG$1:$AG$197=TRUE,IF(ISNUMBER('Summary figures'!$BN$1:$BN$197),'Summary figures'!$BN$1:$BN$197)))</f>
        <v>92465.083840000007</v>
      </c>
      <c r="O37" s="20"/>
      <c r="P37" s="20">
        <f t="array" ref="P37">SUM(IF('Summary figures'!$AG$1:$AG$197=TRUE,IF(ISNUMBER('Summary figures'!$BO$1:$BO$197),'Summary figures'!$BO$1:$BO$197)))</f>
        <v>38871.424070647176</v>
      </c>
      <c r="Q37" s="20">
        <f t="array" ref="Q37">SUM(IF('Summary figures'!$AG$1:$AG$197=TRUE,IF(ISNUMBER('Summary figures'!$BP$1:$BP$197),'Summary figures'!$BP$1:$BP$197)))</f>
        <v>186144.90911064722</v>
      </c>
      <c r="R37" s="20">
        <f t="array" ref="R37">SUM(IF('Summary figures'!$AG$1:$AG$197=TRUE,IF(ISNUMBER('Summary figures'!$BU$1:$BU$197),'Summary figures'!$BU$1:$BU$197)))</f>
        <v>127226404</v>
      </c>
      <c r="S37" s="20">
        <f t="array" ref="S37">SUM(IF('Summary figures'!$AG$1:$AG$197=TRUE,IF(ISNUMBER('Summary figures'!$BW$1:$BW$197),'Summary figures'!$BW$1:$BW$197)))</f>
        <v>77111.859884700214</v>
      </c>
      <c r="T37" s="20">
        <f t="array" ref="T37">SUM(IF('Summary figures'!$AG$1:$AG$197=TRUE,IF(ISNUMBER('Summary figures'!$BX$1:$BX$197),'Summary figures'!$BX$1:$BX$197)))</f>
        <v>11924.456666666665</v>
      </c>
      <c r="U37" s="20">
        <f t="array" ref="U37">SUM(IF('Summary figures'!$AG$1:$AG$197=TRUE,IF(ISNUMBER('Summary figures'!$BY$1:$BY$197),'Summary figures'!$BY$1:$BY$197)))</f>
        <v>2239.3149463015175</v>
      </c>
      <c r="V37" s="20">
        <f t="array" ref="V37">SUM(IF('Summary figures'!$AG$1:$AG$197=TRUE,IF(ISNUMBER('Summary figures'!$CB$1:$CB$197),'Summary figures'!$CB$1:$CB$197)))</f>
        <v>6580.6546976104182</v>
      </c>
      <c r="W37" s="20">
        <f t="array" ref="W37">SUM(IF('Summary figures'!$AG$1:$AG$197=TRUE,IF(ISNUMBER('Summary figures'!$CE$1:$CE$197),'Summary figures'!$CE$1:$CE$197)))</f>
        <v>210.15444220700766</v>
      </c>
      <c r="X37" s="20">
        <f t="array" ref="X37">SUM(IF('Summary figures'!$AG$1:$AG$197=TRUE,IF(ISNUMBER('Summary figures'!$CH$1:$CH$197),'Summary figures'!$CH$1:$CH$197)))</f>
        <v>1520.2100426231711</v>
      </c>
      <c r="Y37" s="20">
        <f t="array" ref="Y37">SUM(IF('Summary figures'!$AG$1:$AG$197=TRUE,IF(ISNUMBER('Summary figures'!$CN$1:$CN$197),'Summary figures'!$CN$1:$CN$197)))</f>
        <v>31557.528611879439</v>
      </c>
      <c r="Z37" s="20"/>
      <c r="AA37" s="20"/>
      <c r="AB37" s="20"/>
      <c r="AC37" s="20"/>
    </row>
    <row r="38" spans="1:29" x14ac:dyDescent="0.2">
      <c r="A38" s="37" t="s">
        <v>372</v>
      </c>
      <c r="B38" s="20">
        <f t="array" ref="B38">SUM(IF('Summary figures'!$AH$1:$AH$197=TRUE,IF(ISNUMBER('Summary figures'!$AL$1:$AL$197),'Summary figures'!$AL$1:$AL$197)))</f>
        <v>2156.4589999999998</v>
      </c>
      <c r="C38" s="20">
        <f t="array" ref="C38">SUM(IF('Summary figures'!$AH$1:$AH$197=TRUE,IF(ISNUMBER('Summary figures'!$AM$1:$AM$197),'Summary figures'!$AM$1:$AM$197)))</f>
        <v>2494.82937617588</v>
      </c>
      <c r="D38" s="20">
        <f t="array" ref="D38">SUM(IF('Summary figures'!$AH$1:$AH$197=TRUE,IF(ISNUMBER('Summary figures'!$AQ$1:$AQ$197),'Summary figures'!$AQ$1:$AQ$197)))</f>
        <v>351.53849527271279</v>
      </c>
      <c r="E38" s="20">
        <f t="array" ref="E38">SUM(IF('Summary figures'!$AH$1:$AH$197=TRUE,IF(ISNUMBER('Summary figures'!$AR$1:$AR$197),'Summary figures'!$AR$1:$AR$197)))</f>
        <v>90.383900615186263</v>
      </c>
      <c r="F38" s="20">
        <f t="array" ref="F38">SUM(IF('Summary figures'!$AH$1:$AH$197=TRUE,IF(ISNUMBER('Summary figures'!$AS$1:$AS$197),'Summary figures'!$AS$1:$AS$197)))</f>
        <v>116.34192811053991</v>
      </c>
      <c r="G38" s="20">
        <f t="array" ref="G38">SUM(IF('Summary figures'!$AH$1:$AH$197=TRUE,IF(ISNUMBER('Summary figures'!$AZ$1:$AZ$197),'Summary figures'!$AZ$1:$AZ$197)))</f>
        <v>814471.32370799989</v>
      </c>
      <c r="H38" s="20">
        <f t="array" ref="H38">SUM(IF('Summary figures'!$AH$1:$AH$197=TRUE,IF(ISNUMBER('Summary figures'!$BA$1:$BA$197),'Summary figures'!$BA$1:$BA$197)))</f>
        <v>1095181.1269109894</v>
      </c>
      <c r="I38" s="20">
        <f t="array" ref="I38">SUM(IF('Summary figures'!$AH$1:$AH$197=TRUE,IF(ISNUMBER('Summary figures'!$BB$1:$BB$197),'Summary figures'!$BB$1:$BB$197)))</f>
        <v>280709.8032029898</v>
      </c>
      <c r="J38" s="20">
        <f t="array" ref="J38">SUM(IF('Summary figures'!$AH$1:$AH$197=TRUE,IF(ISNUMBER('Summary figures'!$BC$1:$BC$197),'Summary figures'!$BC$1:$BC$197)))</f>
        <v>21785.921333333339</v>
      </c>
      <c r="K38" s="20">
        <f t="array" ref="K38">SUM(IF('Summary figures'!$AH$1:$AH$197=TRUE,IF(ISNUMBER('Summary figures'!$BD$1:$BD$197),'Summary figures'!$BD$1:$BD$197)))</f>
        <v>21444.293333333335</v>
      </c>
      <c r="L38" s="20">
        <f t="array" ref="L38">SUM(IF('Summary figures'!$AH$1:$AH$197=TRUE,IF(ISNUMBER('Summary figures'!$BH$1:$BH$197),'Summary figures'!$BH$1:$BH$197)))</f>
        <v>1073.3633333333332</v>
      </c>
      <c r="M38" s="20">
        <f t="array" ref="M38">SUM(IF('Summary figures'!$AH$1:$AH$197=TRUE,IF(ISNUMBER('Summary figures'!$BM$1:$BM$197),'Summary figures'!$BM$1:$BM$197)))</f>
        <v>173670.17240000001</v>
      </c>
      <c r="N38" s="20">
        <f t="array" ref="N38">SUM(IF('Summary figures'!$AH$1:$AH$197=TRUE,IF(ISNUMBER('Summary figures'!$BN$1:$BN$197),'Summary figures'!$BN$1:$BN$197)))</f>
        <v>254354.31549114804</v>
      </c>
      <c r="O38" s="20"/>
      <c r="P38" s="20">
        <f t="array" ref="P38">SUM(IF('Summary figures'!$AH$1:$AH$197=TRUE,IF(ISNUMBER('Summary figures'!$BO$1:$BO$197),'Summary figures'!$BO$1:$BO$197)))</f>
        <v>46033.174517454776</v>
      </c>
      <c r="Q38" s="20">
        <f t="array" ref="Q38">SUM(IF('Summary figures'!$AH$1:$AH$197=TRUE,IF(ISNUMBER('Summary figures'!$BP$1:$BP$197),'Summary figures'!$BP$1:$BP$197)))</f>
        <v>474057.66240860277</v>
      </c>
      <c r="R38" s="20">
        <f t="array" ref="R38">SUM(IF('Summary figures'!$AH$1:$AH$197=TRUE,IF(ISNUMBER('Summary figures'!$BU$1:$BU$197),'Summary figures'!$BU$1:$BU$197)))</f>
        <v>522552934</v>
      </c>
      <c r="S38" s="20">
        <f t="array" ref="S38">SUM(IF('Summary figures'!$AH$1:$AH$197=TRUE,IF(ISNUMBER('Summary figures'!$BW$1:$BW$197),'Summary figures'!$BW$1:$BW$197)))</f>
        <v>49285.450151445446</v>
      </c>
      <c r="T38" s="20">
        <f t="array" ref="T38">SUM(IF('Summary figures'!$AH$1:$AH$197=TRUE,IF(ISNUMBER('Summary figures'!$BX$1:$BX$197),'Summary figures'!$BX$1:$BX$197)))</f>
        <v>6946.7816666666668</v>
      </c>
      <c r="U38" s="20">
        <f t="array" ref="U38">SUM(IF('Summary figures'!$AH$1:$AH$197=TRUE,IF(ISNUMBER('Summary figures'!$BY$1:$BY$197),'Summary figures'!$BY$1:$BY$197)))</f>
        <v>2599.6387545308098</v>
      </c>
      <c r="V38" s="20">
        <f t="array" ref="V38">SUM(IF('Summary figures'!$AH$1:$AH$197=TRUE,IF(ISNUMBER('Summary figures'!$CB$1:$CB$197),'Summary figures'!$CB$1:$CB$197)))</f>
        <v>4710.2292982279496</v>
      </c>
      <c r="W38" s="20">
        <f t="array" ref="W38">SUM(IF('Summary figures'!$AH$1:$AH$197=TRUE,IF(ISNUMBER('Summary figures'!$CE$1:$CE$197),'Summary figures'!$CE$1:$CE$197)))</f>
        <v>255.72046080010739</v>
      </c>
      <c r="X38" s="20">
        <f t="array" ref="X38">SUM(IF('Summary figures'!$AH$1:$AH$197=TRUE,IF(ISNUMBER('Summary figures'!$CH$1:$CH$197),'Summary figures'!$CH$1:$CH$197)))</f>
        <v>1000.7410068465568</v>
      </c>
      <c r="Y38" s="20">
        <f t="array" ref="Y38">SUM(IF('Summary figures'!$AH$1:$AH$197=TRUE,IF(ISNUMBER('Summary figures'!$CN$1:$CN$197),'Summary figures'!$CN$1:$CN$197)))</f>
        <v>15479.216633333332</v>
      </c>
      <c r="Z38" s="20"/>
      <c r="AA38" s="20"/>
      <c r="AB38" s="20"/>
      <c r="AC38" s="20"/>
    </row>
    <row r="39" spans="1:29" x14ac:dyDescent="0.2">
      <c r="A39" s="37" t="s">
        <v>373</v>
      </c>
      <c r="B39" s="20">
        <f t="array" ref="B39">SUM(IF('Summary figures'!$AI$1:$AI$197=TRUE,IF(ISNUMBER('Summary figures'!$AL$1:$AL$197),'Summary figures'!$AL$1:$AL$197)))</f>
        <v>1479.8909999999994</v>
      </c>
      <c r="C39" s="20">
        <f t="array" ref="C39">SUM(IF('Summary figures'!$AI$1:$AI$197=TRUE,IF(ISNUMBER('Summary figures'!$AM$1:$AM$197),'Summary figures'!$AM$1:$AM$197)))</f>
        <v>1653.2081105508805</v>
      </c>
      <c r="D39" s="20">
        <f t="array" ref="D39">SUM(IF('Summary figures'!$AI$1:$AI$197=TRUE,IF(ISNUMBER('Summary figures'!$AQ$1:$AQ$197),'Summary figures'!$AQ$1:$AQ$197)))</f>
        <v>235.43798251207352</v>
      </c>
      <c r="E39" s="20">
        <f t="array" ref="E39">SUM(IF('Summary figures'!$AI$1:$AI$197=TRUE,IF(ISNUMBER('Summary figures'!$AR$1:$AR$197),'Summary figures'!$AR$1:$AR$197)))</f>
        <v>15.916466270376297</v>
      </c>
      <c r="F39" s="20">
        <f t="array" ref="F39">SUM(IF('Summary figures'!$AI$1:$AI$197=TRUE,IF(ISNUMBER('Summary figures'!$AS$1:$AS$197),'Summary figures'!$AS$1:$AS$197)))</f>
        <v>17.864716288030145</v>
      </c>
      <c r="G39" s="20">
        <f t="array" ref="G39">SUM(IF('Summary figures'!$AI$1:$AI$197=TRUE,IF(ISNUMBER('Summary figures'!$AZ$1:$AZ$197),'Summary figures'!$AZ$1:$AZ$197)))</f>
        <v>694100.73634800012</v>
      </c>
      <c r="H39" s="20">
        <f t="array" ref="H39">SUM(IF('Summary figures'!$AI$1:$AI$197=TRUE,IF(ISNUMBER('Summary figures'!$BA$1:$BA$197),'Summary figures'!$BA$1:$BA$197)))</f>
        <v>901229.6909769125</v>
      </c>
      <c r="I39" s="20">
        <f t="array" ref="I39">SUM(IF('Summary figures'!$AI$1:$AI$197=TRUE,IF(ISNUMBER('Summary figures'!$BB$1:$BB$197),'Summary figures'!$BB$1:$BB$197)))</f>
        <v>207128.95462891267</v>
      </c>
      <c r="J39" s="20">
        <f t="array" ref="J39">SUM(IF('Summary figures'!$AI$1:$AI$197=TRUE,IF(ISNUMBER('Summary figures'!$BC$1:$BC$197),'Summary figures'!$BC$1:$BC$197)))</f>
        <v>8061.0723333333335</v>
      </c>
      <c r="K39" s="20">
        <f t="array" ref="K39">SUM(IF('Summary figures'!$AI$1:$AI$197=TRUE,IF(ISNUMBER('Summary figures'!$BD$1:$BD$197),'Summary figures'!$BD$1:$BD$197)))</f>
        <v>7550.7300000000005</v>
      </c>
      <c r="L39" s="20">
        <f t="array" ref="L39">SUM(IF('Summary figures'!$AI$1:$AI$197=TRUE,IF(ISNUMBER('Summary figures'!$BH$1:$BH$197),'Summary figures'!$BH$1:$BH$197)))</f>
        <v>222.74333333333337</v>
      </c>
      <c r="M39" s="20">
        <f t="array" ref="M39">SUM(IF('Summary figures'!$AI$1:$AI$197=TRUE,IF(ISNUMBER('Summary figures'!$BM$1:$BM$197),'Summary figures'!$BM$1:$BM$197)))</f>
        <v>129728.62719999997</v>
      </c>
      <c r="N39" s="20">
        <f t="array" ref="N39">SUM(IF('Summary figures'!$AI$1:$AI$197=TRUE,IF(ISNUMBER('Summary figures'!$BN$1:$BN$197),'Summary figures'!$BN$1:$BN$197)))</f>
        <v>177466.08964114808</v>
      </c>
      <c r="O39" s="20"/>
      <c r="P39" s="20">
        <f t="array" ref="P39">SUM(IF('Summary figures'!$AI$1:$AI$197=TRUE,IF(ISNUMBER('Summary figures'!$BO$1:$BO$197),'Summary figures'!$BO$1:$BO$197)))</f>
        <v>20601.777448970777</v>
      </c>
      <c r="Q39" s="20">
        <f t="array" ref="Q39">SUM(IF('Summary figures'!$AI$1:$AI$197=TRUE,IF(ISNUMBER('Summary figures'!$BP$1:$BP$197),'Summary figures'!$BP$1:$BP$197)))</f>
        <v>327796.49429011886</v>
      </c>
      <c r="R39" s="20">
        <f t="array" ref="R39">SUM(IF('Summary figures'!$AI$1:$AI$197=TRUE,IF(ISNUMBER('Summary figures'!$BU$1:$BU$197),'Summary figures'!$BU$1:$BU$197)))</f>
        <v>416486815</v>
      </c>
      <c r="S39" s="20">
        <f t="array" ref="S39">SUM(IF('Summary figures'!$AI$1:$AI$197=TRUE,IF(ISNUMBER('Summary figures'!$BW$1:$BW$197),'Summary figures'!$BW$1:$BW$197)))</f>
        <v>0</v>
      </c>
      <c r="T39" s="20">
        <f t="array" ref="T39">SUM(IF('Summary figures'!$AI$1:$AI$197=TRUE,IF(ISNUMBER('Summary figures'!$BX$1:$BX$197),'Summary figures'!$BX$1:$BX$197)))</f>
        <v>0</v>
      </c>
      <c r="U39" s="20">
        <f t="array" ref="U39">SUM(IF('Summary figures'!$AI$1:$AI$197=TRUE,IF(ISNUMBER('Summary figures'!$BY$1:$BY$197),'Summary figures'!$BY$1:$BY$197)))</f>
        <v>997.92656766008872</v>
      </c>
      <c r="V39" s="20">
        <f t="array" ref="V39">SUM(IF('Summary figures'!$AI$1:$AI$197=TRUE,IF(ISNUMBER('Summary figures'!$CB$1:$CB$197),'Summary figures'!$CB$1:$CB$197)))</f>
        <v>1464.3757564773794</v>
      </c>
      <c r="W39" s="20">
        <f t="array" ref="W39">SUM(IF('Summary figures'!$AI$1:$AI$197=TRUE,IF(ISNUMBER('Summary figures'!$CE$1:$CE$197),'Summary figures'!$CE$1:$CE$197)))</f>
        <v>86.815966572694336</v>
      </c>
      <c r="X39" s="20">
        <f t="array" ref="X39">SUM(IF('Summary figures'!$AI$1:$AI$197=TRUE,IF(ISNUMBER('Summary figures'!$CH$1:$CH$197),'Summary figures'!$CH$1:$CH$197)))</f>
        <v>139.90698281648542</v>
      </c>
      <c r="Y39" s="20">
        <f t="array" ref="Y39">SUM(IF('Summary figures'!$AI$1:$AI$197=TRUE,IF(ISNUMBER('Summary figures'!$CN$1:$CN$197),'Summary figures'!$CN$1:$CN$197)))</f>
        <v>1585.6532999999999</v>
      </c>
      <c r="Z39" s="20"/>
      <c r="AA39" s="20"/>
      <c r="AB39" s="20"/>
      <c r="AC39" s="20"/>
    </row>
    <row r="40" spans="1:29" x14ac:dyDescent="0.2">
      <c r="A40" s="37" t="s">
        <v>367</v>
      </c>
      <c r="B40" s="20">
        <f t="array" ref="B40">SUM(IF('Summary figures'!$AC$1:$AC$197=TRUE,IF(ISNUMBER('Summary figures'!$AL$1:$AL$197),'Summary figures'!$AL$1:$AL$197)))</f>
        <v>6279.8240270000006</v>
      </c>
      <c r="C40" s="20">
        <f t="array" ref="C40">SUM(IF('Summary figures'!$AC$1:$AC$197=TRUE,IF(ISNUMBER('Summary figures'!$AM$1:$AM$197),'Summary figures'!$AM$1:$AM$197)))</f>
        <v>7152.0788696923282</v>
      </c>
      <c r="D40" s="20">
        <f t="array" ref="D40">SUM(IF('Summary figures'!$AC$1:$AC$197=TRUE,IF(ISNUMBER('Summary figures'!$AQ$1:$AQ$197),'Summary figures'!$AQ$1:$AQ$197)))</f>
        <v>860.21965678019967</v>
      </c>
      <c r="E40" s="20">
        <f t="array" ref="E40">SUM(IF('Summary figures'!$AC$1:$AC$197=TRUE,IF(ISNUMBER('Summary figures'!$AR$1:$AR$197),'Summary figures'!$AR$1:$AR$197)))</f>
        <v>305.609995964615</v>
      </c>
      <c r="F40" s="20">
        <f t="array" ref="F40">SUM(IF('Summary figures'!$AC$1:$AC$197=TRUE,IF(ISNUMBER('Summary figures'!$AS$1:$AS$197),'Summary figures'!$AS$1:$AS$197)))</f>
        <v>401.23269732993856</v>
      </c>
      <c r="G40" s="20">
        <f t="array" ref="G40">SUM(IF('Summary figures'!$AC$1:$AC$197=TRUE,IF(ISNUMBER('Summary figures'!$AZ$1:$AZ$197),'Summary figures'!$AZ$1:$AZ$197)))</f>
        <v>7099999.4114121366</v>
      </c>
      <c r="H40" s="20">
        <f t="array" ref="H40">SUM(IF('Summary figures'!$AC$1:$AC$197=TRUE,IF(ISNUMBER('Summary figures'!$BA$1:$BA$197),'Summary figures'!$BA$1:$BA$197)))</f>
        <v>9018624.5994447581</v>
      </c>
      <c r="I40" s="20">
        <f t="array" ref="I40">SUM(IF('Summary figures'!$AC$1:$AC$197=TRUE,IF(ISNUMBER('Summary figures'!$BB$1:$BB$197),'Summary figures'!$BB$1:$BB$197)))</f>
        <v>1918625.1880326224</v>
      </c>
      <c r="J40" s="20">
        <f t="array" ref="J40">SUM(IF('Summary figures'!$AC$1:$AC$197=TRUE,IF(ISNUMBER('Summary figures'!$BC$1:$BC$197),'Summary figures'!$BC$1:$BC$197)))</f>
        <v>88562.60166666664</v>
      </c>
      <c r="K40" s="20">
        <f t="array" ref="K40">SUM(IF('Summary figures'!$AC$1:$AC$197=TRUE,IF(ISNUMBER('Summary figures'!$BD$1:$BD$197),'Summary figures'!$BD$1:$BD$197)))</f>
        <v>89103.386666666687</v>
      </c>
      <c r="L40" s="20">
        <f t="array" ref="L40">SUM(IF('Summary figures'!$AC$1:$AC$197=TRUE,IF(ISNUMBER('Summary figures'!$BH$1:$BH$197),'Summary figures'!$BH$1:$BH$197)))</f>
        <v>17228.193333333329</v>
      </c>
      <c r="M40" s="20">
        <f t="array" ref="M40">SUM(IF('Summary figures'!$AC$1:$AC$197=TRUE,IF(ISNUMBER('Summary figures'!$BM$1:$BM$197),'Summary figures'!$BM$1:$BM$197)))</f>
        <v>1113232.4146720776</v>
      </c>
      <c r="N40" s="20">
        <f t="array" ref="N40">SUM(IF('Summary figures'!$AC$1:$AC$197=TRUE,IF(ISNUMBER('Summary figures'!$BN$1:$BN$197),'Summary figures'!$BN$1:$BN$197)))</f>
        <v>1123806.4602671152</v>
      </c>
      <c r="O40" s="20"/>
      <c r="P40" s="20">
        <f t="array" ref="P40">SUM(IF('Summary figures'!$AC$1:$AC$197=TRUE,IF(ISNUMBER('Summary figures'!$BO$1:$BO$197),'Summary figures'!$BO$1:$BO$197)))</f>
        <v>158997.90410685079</v>
      </c>
      <c r="Q40" s="20">
        <f t="array" ref="Q40">SUM(IF('Summary figures'!$AC$1:$AC$197=TRUE,IF(ISNUMBER('Summary figures'!$BP$1:$BP$197),'Summary figures'!$BP$1:$BP$197)))</f>
        <v>2396036.7790460438</v>
      </c>
      <c r="R40" s="20">
        <f t="array" ref="R40">SUM(IF('Summary figures'!$AC$1:$AC$197=TRUE,IF(ISNUMBER('Summary figures'!$BU$1:$BU$197),'Summary figures'!$BU$1:$BU$197)))</f>
        <v>1438830021</v>
      </c>
      <c r="S40" s="20">
        <f t="array" ref="S40">SUM(IF('Summary figures'!$AC$1:$AC$197=TRUE,IF(ISNUMBER('Summary figures'!$BW$1:$BW$197),'Summary figures'!$BW$1:$BW$197)))</f>
        <v>150279.33979651332</v>
      </c>
      <c r="T40" s="20">
        <f t="array" ref="T40">SUM(IF('Summary figures'!$AC$1:$AC$197=TRUE,IF(ISNUMBER('Summary figures'!$BX$1:$BX$197),'Summary figures'!$BX$1:$BX$197)))</f>
        <v>24609.006666666664</v>
      </c>
      <c r="U40" s="20">
        <f t="array" ref="U40">SUM(IF('Summary figures'!$AC$1:$AC$197=TRUE,IF(ISNUMBER('Summary figures'!$BY$1:$BY$197),'Summary figures'!$BY$1:$BY$197)))</f>
        <v>9448.4756135051612</v>
      </c>
      <c r="V40" s="20">
        <f t="array" ref="V40">SUM(IF('Summary figures'!$AC$1:$AC$197=TRUE,IF(ISNUMBER('Summary figures'!$CB$1:$CB$197),'Summary figures'!$CB$1:$CB$197)))</f>
        <v>15666.637835951135</v>
      </c>
      <c r="W40" s="20">
        <f t="array" ref="W40">SUM(IF('Summary figures'!$AC$1:$AC$197=TRUE,IF(ISNUMBER('Summary figures'!$CE$1:$CE$197),'Summary figures'!$CE$1:$CE$197)))</f>
        <v>2262.7431766008867</v>
      </c>
      <c r="X40" s="20">
        <f t="array" ref="X40">SUM(IF('Summary figures'!$AC$1:$AC$197=TRUE,IF(ISNUMBER('Summary figures'!$CH$1:$CH$197),'Summary figures'!$CH$1:$CH$197)))</f>
        <v>8007.8264746945897</v>
      </c>
      <c r="Y40" s="20">
        <f t="array" ref="Y40">SUM(IF('Summary figures'!$AC$1:$AC$197=TRUE,IF(ISNUMBER('Summary figures'!$CN$1:$CN$197),'Summary figures'!$CN$1:$CN$197)))</f>
        <v>90309.419224722878</v>
      </c>
      <c r="Z40" s="20"/>
      <c r="AA40" s="20"/>
      <c r="AB40" s="20"/>
      <c r="AC40" s="20"/>
    </row>
    <row r="41" spans="1:29" x14ac:dyDescent="0.2">
      <c r="A41" s="37" t="s">
        <v>368</v>
      </c>
      <c r="B41" s="20">
        <f t="array" ref="B41">SUM(IF('Summary figures'!$AD$1:$AD$197=TRUE,IF(ISNUMBER('Summary figures'!$AL$1:$AL$197),'Summary figures'!$AL$1:$AL$197)))</f>
        <v>5721.2260270000006</v>
      </c>
      <c r="C41" s="20">
        <f t="array" ref="C41">SUM(IF('Summary figures'!$AD$1:$AD$197=TRUE,IF(ISNUMBER('Summary figures'!$AM$1:$AM$197),'Summary figures'!$AM$1:$AM$197)))</f>
        <v>6385.6287269921322</v>
      </c>
      <c r="D41" s="20">
        <f t="array" ref="D41">SUM(IF('Summary figures'!$AD$1:$AD$197=TRUE,IF(ISNUMBER('Summary figures'!$AQ$1:$AQ$197),'Summary figures'!$AQ$1:$AQ$197)))</f>
        <v>565.58249135581457</v>
      </c>
      <c r="E41" s="20">
        <f t="array" ref="E41">SUM(IF('Summary figures'!$AD$1:$AD$197=TRUE,IF(ISNUMBER('Summary figures'!$AR$1:$AR$197),'Summary figures'!$AR$1:$AR$197)))</f>
        <v>160.69741620733708</v>
      </c>
      <c r="F41" s="20">
        <f t="array" ref="F41">SUM(IF('Summary figures'!$AD$1:$AD$197=TRUE,IF(ISNUMBER('Summary figures'!$AS$1:$AS$197),'Summary figures'!$AS$1:$AS$197)))</f>
        <v>204.26824857848885</v>
      </c>
      <c r="G41" s="20">
        <f t="array" ref="G41">SUM(IF('Summary figures'!$AD$1:$AD$197=TRUE,IF(ISNUMBER('Summary figures'!$AZ$1:$AZ$197),'Summary figures'!$AZ$1:$AZ$197)))</f>
        <v>7049737.0814769724</v>
      </c>
      <c r="H41" s="20">
        <f t="array" ref="H41">SUM(IF('Summary figures'!$AD$1:$AD$197=TRUE,IF(ISNUMBER('Summary figures'!$BA$1:$BA$197),'Summary figures'!$BA$1:$BA$197)))</f>
        <v>8959801.5760661382</v>
      </c>
      <c r="I41" s="20">
        <f t="array" ref="I41">SUM(IF('Summary figures'!$AD$1:$AD$197=TRUE,IF(ISNUMBER('Summary figures'!$BB$1:$BB$197),'Summary figures'!$BB$1:$BB$197)))</f>
        <v>1910064.4945891628</v>
      </c>
      <c r="J41" s="20">
        <f t="array" ref="J41">SUM(IF('Summary figures'!$AD$1:$AD$197=TRUE,IF(ISNUMBER('Summary figures'!$BC$1:$BC$197),'Summary figures'!$BC$1:$BC$197)))</f>
        <v>64944.772999999986</v>
      </c>
      <c r="K41" s="20">
        <f t="array" ref="K41">SUM(IF('Summary figures'!$AD$1:$AD$197=TRUE,IF(ISNUMBER('Summary figures'!$BD$1:$BD$197),'Summary figures'!$BD$1:$BD$197)))</f>
        <v>64936.22333333335</v>
      </c>
      <c r="L41" s="20">
        <f t="array" ref="L41">SUM(IF('Summary figures'!$AD$1:$AD$197=TRUE,IF(ISNUMBER('Summary figures'!$BH$1:$BH$197),'Summary figures'!$BH$1:$BH$197)))</f>
        <v>12799.13</v>
      </c>
      <c r="M41" s="20">
        <f t="array" ref="M41">SUM(IF('Summary figures'!$AD$1:$AD$197=TRUE,IF(ISNUMBER('Summary figures'!$BM$1:$BM$197),'Summary figures'!$BM$1:$BM$197)))</f>
        <v>1086848.6711120778</v>
      </c>
      <c r="N41" s="20">
        <f t="array" ref="N41">SUM(IF('Summary figures'!$AD$1:$AD$197=TRUE,IF(ISNUMBER('Summary figures'!$BN$1:$BN$197),'Summary figures'!$BN$1:$BN$197)))</f>
        <v>1079870.7831837095</v>
      </c>
      <c r="O41" s="20"/>
      <c r="P41" s="20">
        <f t="array" ref="P41">SUM(IF('Summary figures'!$AD$1:$AD$197=TRUE,IF(ISNUMBER('Summary figures'!$BO$1:$BO$197),'Summary figures'!$BO$1:$BO$197)))</f>
        <v>117854.61025376504</v>
      </c>
      <c r="Q41" s="20">
        <f t="array" ref="Q41">SUM(IF('Summary figures'!$AD$1:$AD$197=TRUE,IF(ISNUMBER('Summary figures'!$BP$1:$BP$197),'Summary figures'!$BP$1:$BP$197)))</f>
        <v>2284574.0645495527</v>
      </c>
      <c r="R41" s="20">
        <f t="array" ref="R41">SUM(IF('Summary figures'!$AD$1:$AD$197=TRUE,IF(ISNUMBER('Summary figures'!$BU$1:$BU$197),'Summary figures'!$BU$1:$BU$197)))</f>
        <v>1392979389</v>
      </c>
      <c r="S41" s="20">
        <f t="array" ref="S41">SUM(IF('Summary figures'!$AD$1:$AD$197=TRUE,IF(ISNUMBER('Summary figures'!$BW$1:$BW$197),'Summary figures'!$BW$1:$BW$197)))</f>
        <v>68228.136989333259</v>
      </c>
      <c r="T41" s="20">
        <f t="array" ref="T41">SUM(IF('Summary figures'!$AD$1:$AD$197=TRUE,IF(ISNUMBER('Summary figures'!$BX$1:$BX$197),'Summary figures'!$BX$1:$BX$197)))</f>
        <v>12525.424999999999</v>
      </c>
      <c r="U41" s="20">
        <f t="array" ref="U41">SUM(IF('Summary figures'!$AD$1:$AD$197=TRUE,IF(ISNUMBER('Summary figures'!$BY$1:$BY$197),'Summary figures'!$BY$1:$BY$197)))</f>
        <v>7654.8359779836201</v>
      </c>
      <c r="V41" s="20">
        <f t="array" ref="V41">SUM(IF('Summary figures'!$AD$1:$AD$197=TRUE,IF(ISNUMBER('Summary figures'!$CB$1:$CB$197),'Summary figures'!$CB$1:$CB$197)))</f>
        <v>9253.3132363404511</v>
      </c>
      <c r="W41" s="20">
        <f t="array" ref="W41">SUM(IF('Summary figures'!$AD$1:$AD$197=TRUE,IF(ISNUMBER('Summary figures'!$CE$1:$CE$197),'Summary figures'!$CE$1:$CE$197)))</f>
        <v>1439.6499989931538</v>
      </c>
      <c r="X41" s="20">
        <f t="array" ref="X41">SUM(IF('Summary figures'!$AD$1:$AD$197=TRUE,IF(ISNUMBER('Summary figures'!$CH$1:$CH$197),'Summary figures'!$CH$1:$CH$197)))</f>
        <v>5525.9964874479783</v>
      </c>
      <c r="Y41" s="20">
        <f t="array" ref="Y41">SUM(IF('Summary figures'!$AD$1:$AD$197=TRUE,IF(ISNUMBER('Summary figures'!$CN$1:$CN$197),'Summary figures'!$CN$1:$CN$197)))</f>
        <v>33426.778399999988</v>
      </c>
      <c r="Z41" s="20"/>
      <c r="AA41" s="20"/>
      <c r="AB41" s="20"/>
      <c r="AC41" s="20"/>
    </row>
    <row r="42" spans="1:29" x14ac:dyDescent="0.2">
      <c r="A42" s="37" t="s">
        <v>369</v>
      </c>
      <c r="B42" s="20">
        <f t="array" ref="B42">SUM(IF('Summary figures'!$AE$1:$AE$197=TRUE,IF(ISNUMBER('Summary figures'!$AL$1:$AL$197),'Summary figures'!$AL$1:$AL$197)))</f>
        <v>4695.8330269999988</v>
      </c>
      <c r="C42" s="20">
        <f t="array" ref="C42">SUM(IF('Summary figures'!$AE$1:$AE$197=TRUE,IF(ISNUMBER('Summary figures'!$AM$1:$AM$197),'Summary figures'!$AM$1:$AM$197)))</f>
        <v>5106.9840821557063</v>
      </c>
      <c r="D42" s="20">
        <f t="array" ref="D42">SUM(IF('Summary figures'!$AE$1:$AE$197=TRUE,IF(ISNUMBER('Summary figures'!$AQ$1:$AQ$197),'Summary figures'!$AQ$1:$AQ$197)))</f>
        <v>361.11278895308919</v>
      </c>
      <c r="E42" s="20">
        <f t="array" ref="E42">SUM(IF('Summary figures'!$AE$1:$AE$197=TRUE,IF(ISNUMBER('Summary figures'!$AR$1:$AR$197),'Summary figures'!$AR$1:$AR$197)))</f>
        <v>49.139039323084859</v>
      </c>
      <c r="F42" s="20">
        <f t="array" ref="F42">SUM(IF('Summary figures'!$AE$1:$AE$197=TRUE,IF(ISNUMBER('Summary figures'!$AS$1:$AS$197),'Summary figures'!$AS$1:$AS$197)))</f>
        <v>56.701619765698901</v>
      </c>
      <c r="G42" s="20">
        <f t="array" ref="G42">SUM(IF('Summary figures'!$AE$1:$AE$197=TRUE,IF(ISNUMBER('Summary figures'!$AZ$1:$AZ$197),'Summary figures'!$AZ$1:$AZ$197)))</f>
        <v>6862830.4697177391</v>
      </c>
      <c r="H42" s="20">
        <f t="array" ref="H42">SUM(IF('Summary figures'!$AE$1:$AE$197=TRUE,IF(ISNUMBER('Summary figures'!$BA$1:$BA$197),'Summary figures'!$BA$1:$BA$197)))</f>
        <v>8683855.8388291802</v>
      </c>
      <c r="I42" s="20">
        <f t="array" ref="I42">SUM(IF('Summary figures'!$AE$1:$AE$197=TRUE,IF(ISNUMBER('Summary figures'!$BB$1:$BB$197),'Summary figures'!$BB$1:$BB$197)))</f>
        <v>1821025.3691114394</v>
      </c>
      <c r="J42" s="20">
        <f t="array" ref="J42">SUM(IF('Summary figures'!$AE$1:$AE$197=TRUE,IF(ISNUMBER('Summary figures'!$BC$1:$BC$197),'Summary figures'!$BC$1:$BC$197)))</f>
        <v>42013.572666666667</v>
      </c>
      <c r="K42" s="20">
        <f t="array" ref="K42">SUM(IF('Summary figures'!$AE$1:$AE$197=TRUE,IF(ISNUMBER('Summary figures'!$BD$1:$BD$197),'Summary figures'!$BD$1:$BD$197)))</f>
        <v>39885.373333333337</v>
      </c>
      <c r="L42" s="20">
        <f t="array" ref="L42">SUM(IF('Summary figures'!$AE$1:$AE$197=TRUE,IF(ISNUMBER('Summary figures'!$BH$1:$BH$197),'Summary figures'!$BH$1:$BH$197)))</f>
        <v>4430.5633333333344</v>
      </c>
      <c r="M42" s="20">
        <f t="array" ref="M42">SUM(IF('Summary figures'!$AE$1:$AE$197=TRUE,IF(ISNUMBER('Summary figures'!$BM$1:$BM$197),'Summary figures'!$BM$1:$BM$197)))</f>
        <v>1025845.4052627846</v>
      </c>
      <c r="N42" s="20">
        <f t="array" ref="N42">SUM(IF('Summary figures'!$AE$1:$AE$197=TRUE,IF(ISNUMBER('Summary figures'!$BN$1:$BN$197),'Summary figures'!$BN$1:$BN$197)))</f>
        <v>972837.12716370996</v>
      </c>
      <c r="O42" s="20"/>
      <c r="P42" s="20">
        <f t="array" ref="P42">SUM(IF('Summary figures'!$AE$1:$AE$197=TRUE,IF(ISNUMBER('Summary figures'!$BO$1:$BO$197),'Summary figures'!$BO$1:$BO$197)))</f>
        <v>79690.526515245583</v>
      </c>
      <c r="Q42" s="20">
        <f t="array" ref="Q42">SUM(IF('Summary figures'!$AE$1:$AE$197=TRUE,IF(ISNUMBER('Summary figures'!$BP$1:$BP$197),'Summary figures'!$BP$1:$BP$197)))</f>
        <v>2078373.0589417391</v>
      </c>
      <c r="R42" s="20">
        <f t="array" ref="R42">SUM(IF('Summary figures'!$AE$1:$AE$197=TRUE,IF(ISNUMBER('Summary figures'!$BU$1:$BU$197),'Summary figures'!$BU$1:$BU$197)))</f>
        <v>1207816143</v>
      </c>
      <c r="S42" s="20">
        <f t="array" ref="S42">SUM(IF('Summary figures'!$AE$1:$AE$197=TRUE,IF(ISNUMBER('Summary figures'!$BW$1:$BW$197),'Summary figures'!$BW$1:$BW$197)))</f>
        <v>0</v>
      </c>
      <c r="T42" s="20">
        <f t="array" ref="T42">SUM(IF('Summary figures'!$AE$1:$AE$197=TRUE,IF(ISNUMBER('Summary figures'!$BX$1:$BX$197),'Summary figures'!$BX$1:$BX$197)))</f>
        <v>0</v>
      </c>
      <c r="U42" s="20">
        <f t="array" ref="U42">SUM(IF('Summary figures'!$AE$1:$AE$197=TRUE,IF(ISNUMBER('Summary figures'!$BY$1:$BY$197),'Summary figures'!$BY$1:$BY$197)))</f>
        <v>5117.8162276815683</v>
      </c>
      <c r="V42" s="20">
        <f t="array" ref="V42">SUM(IF('Summary figures'!$AE$1:$AE$197=TRUE,IF(ISNUMBER('Summary figures'!$CB$1:$CB$197),'Summary figures'!$CB$1:$CB$197)))</f>
        <v>3724.6794808027912</v>
      </c>
      <c r="W42" s="20">
        <f t="array" ref="W42">SUM(IF('Summary figures'!$AE$1:$AE$197=TRUE,IF(ISNUMBER('Summary figures'!$CE$1:$CE$197),'Summary figures'!$CE$1:$CE$197)))</f>
        <v>1207.072884615385</v>
      </c>
      <c r="X42" s="20">
        <f t="array" ref="X42">SUM(IF('Summary figures'!$AE$1:$AE$197=TRUE,IF(ISNUMBER('Summary figures'!$CH$1:$CH$197),'Summary figures'!$CH$1:$CH$197)))</f>
        <v>2049.9013991810984</v>
      </c>
      <c r="Y42" s="20">
        <f t="array" ref="Y42">SUM(IF('Summary figures'!$AE$1:$AE$197=TRUE,IF(ISNUMBER('Summary figures'!$CN$1:$CN$197),'Summary figures'!$CN$1:$CN$197)))</f>
        <v>8375.9283999999989</v>
      </c>
      <c r="Z42" s="20"/>
      <c r="AA42" s="20"/>
      <c r="AB42" s="20"/>
      <c r="AC42" s="20"/>
    </row>
    <row r="43" spans="1:29" x14ac:dyDescent="0.2">
      <c r="A43" s="37" t="s">
        <v>484</v>
      </c>
      <c r="B43" s="20">
        <f t="array" ref="B43">SUM(IF('Summary figures'!$AJ$1:$AJ$197=TRUE,IF(ISNUMBER('Summary figures'!$AL$1:$AL$197),'Summary figures'!$AL$1:$AL$197)))</f>
        <v>5698.2310269999989</v>
      </c>
      <c r="C43" s="20">
        <f t="array" ref="C43">SUM(IF('Summary figures'!$AJ$1:$AJ$197=TRUE,IF(ISNUMBER('Summary figures'!$AM$1:$AM$197),'Summary figures'!$AM$1:$AM$197)))</f>
        <v>6315.4060654230134</v>
      </c>
      <c r="D43" s="20">
        <f t="array" ref="D43">SUM(IF('Summary figures'!$AJ$1:$AJ$197=TRUE,IF(ISNUMBER('Summary figures'!$AQ$1:$AQ$197),'Summary figures'!$AQ$1:$AQ$197)))</f>
        <v>537.3706909579513</v>
      </c>
      <c r="E43" s="20">
        <f t="array" ref="E43">SUM(IF('Summary figures'!$AJ$1:$AJ$197=TRUE,IF(ISNUMBER('Summary figures'!$AR$1:$AR$197),'Summary figures'!$AR$1:$AR$197)))</f>
        <v>161.2327818339744</v>
      </c>
      <c r="F43" s="20">
        <f t="array" ref="F43">SUM(IF('Summary figures'!$AJ$1:$AJ$197=TRUE,IF(ISNUMBER('Summary figures'!$AS$1:$AS$197),'Summary figures'!$AS$1:$AS$197)))</f>
        <v>204.6196883752346</v>
      </c>
      <c r="G43" s="20">
        <f t="array" ref="G43">SUM(IF('Summary figures'!$AJ$1:$AJ$197=TRUE,IF(ISNUMBER('Summary figures'!$AZ$1:$AZ$197),'Summary figures'!$AZ$1:$AZ$197)))</f>
        <v>7308456.8307102444</v>
      </c>
      <c r="H43" s="20">
        <f t="array" ref="H43">SUM(IF('Summary figures'!$AJ$1:$AJ$197=TRUE,IF(ISNUMBER('Summary figures'!$BA$1:$BA$197),'Summary figures'!$BA$1:$BA$197)))</f>
        <v>9285272.6517693903</v>
      </c>
      <c r="I43" s="20">
        <f t="array" ref="I43">SUM(IF('Summary figures'!$AJ$1:$AJ$197=TRUE,IF(ISNUMBER('Summary figures'!$BB$1:$BB$197),'Summary figures'!$BB$1:$BB$197)))</f>
        <v>1976815.8210591439</v>
      </c>
      <c r="J43" s="20">
        <f t="array" ref="J43">SUM(IF('Summary figures'!$AJ$1:$AJ$197=TRUE,IF(ISNUMBER('Summary figures'!$BC$1:$BC$197),'Summary figures'!$BC$1:$BC$197)))</f>
        <v>60938.567333333303</v>
      </c>
      <c r="K43" s="20">
        <f t="array" ref="K43">SUM(IF('Summary figures'!$AJ$1:$AJ$197=TRUE,IF(ISNUMBER('Summary figures'!$BD$1:$BD$197),'Summary figures'!$BD$1:$BD$197)))</f>
        <v>60441.140000000007</v>
      </c>
      <c r="L43" s="20">
        <f t="array" ref="L43">SUM(IF('Summary figures'!$AJ$1:$AJ$197=TRUE,IF(ISNUMBER('Summary figures'!$BH$1:$BH$197),'Summary figures'!$BH$1:$BH$197)))</f>
        <v>11485.933333333334</v>
      </c>
      <c r="M43" s="20">
        <f t="array" ref="M43">SUM(IF('Summary figures'!$AJ$1:$AJ$197=TRUE,IF(ISNUMBER('Summary figures'!$BM$1:$BM$197),'Summary figures'!$BM$1:$BM$197)))</f>
        <v>1107386.4699155644</v>
      </c>
      <c r="N43" s="20">
        <f t="array" ref="N43">SUM(IF('Summary figures'!$AJ$1:$AJ$197=TRUE,IF(ISNUMBER('Summary figures'!$BN$1:$BN$197),'Summary figures'!$BN$1:$BN$197)))</f>
        <v>1102203.9911577739</v>
      </c>
      <c r="O43" s="20"/>
      <c r="P43" s="20">
        <f t="array" ref="P43">SUM(IF('Summary figures'!$AJ$1:$AJ$197=TRUE,IF(ISNUMBER('Summary figures'!$BO$1:$BO$197),'Summary figures'!$BO$1:$BO$197)))</f>
        <v>111725.88910063627</v>
      </c>
      <c r="Q43" s="20">
        <f t="array" ref="Q43">SUM(IF('Summary figures'!$AJ$1:$AJ$197=TRUE,IF(ISNUMBER('Summary figures'!$BP$1:$BP$197),'Summary figures'!$BP$1:$BP$197)))</f>
        <v>2321316.3501739758</v>
      </c>
      <c r="R43" s="20">
        <f t="array" ref="R43">SUM(IF('Summary figures'!$AJ$1:$AJ$197=TRUE,IF(ISNUMBER('Summary figures'!$BU$1:$BU$197),'Summary figures'!$BU$1:$BU$197)))</f>
        <v>1390984817</v>
      </c>
      <c r="S43" s="20">
        <f t="array" ref="S43">SUM(IF('Summary figures'!$AJ$1:$AJ$197=TRUE,IF(ISNUMBER('Summary figures'!$BW$1:$BW$197),'Summary figures'!$BW$1:$BW$197)))</f>
        <v>63979.353702235763</v>
      </c>
      <c r="T43" s="20">
        <f t="array" ref="T43">SUM(IF('Summary figures'!$AJ$1:$AJ$197=TRUE,IF(ISNUMBER('Summary figures'!$BX$1:$BX$197),'Summary figures'!$BX$1:$BX$197)))</f>
        <v>10500.789999999999</v>
      </c>
      <c r="U43" s="20">
        <f t="array" ref="U43">SUM(IF('Summary figures'!$AJ$1:$AJ$197=TRUE,IF(ISNUMBER('Summary figures'!$BY$1:$BY$197),'Summary figures'!$BY$1:$BY$197)))</f>
        <v>7106.5646476037027</v>
      </c>
      <c r="V43" s="20">
        <f t="array" ref="V43">SUM(IF('Summary figures'!$AJ$1:$AJ$197=TRUE,IF(ISNUMBER('Summary figures'!$CB$1:$CB$197),'Summary figures'!$CB$1:$CB$197)))</f>
        <v>8556.9007920526255</v>
      </c>
      <c r="W43" s="20">
        <f t="array" ref="W43">SUM(IF('Summary figures'!$AJ$1:$AJ$197=TRUE,IF(ISNUMBER('Summary figures'!$CE$1:$CE$197),'Summary figures'!$CE$1:$CE$197)))</f>
        <v>1418.9819861726405</v>
      </c>
      <c r="X43" s="20">
        <f t="array" ref="X43">SUM(IF('Summary figures'!$AJ$1:$AJ$197=TRUE,IF(ISNUMBER('Summary figures'!$CH$1:$CH$197),'Summary figures'!$CH$1:$CH$197)))</f>
        <v>4163.0380984024696</v>
      </c>
      <c r="Y43" s="20">
        <f t="array" ref="Y43">SUM(IF('Summary figures'!$AJ$1:$AJ$197=TRUE,IF(ISNUMBER('Summary figures'!$CN$1:$CN$197),'Summary figures'!$CN$1:$CN$197)))</f>
        <v>30800.798910842263</v>
      </c>
      <c r="Z43" s="20"/>
      <c r="AA43" s="20"/>
      <c r="AB43" s="20"/>
      <c r="AC43" s="20"/>
    </row>
    <row r="44" spans="1:29" x14ac:dyDescent="0.2">
      <c r="A44" s="64" t="s">
        <v>489</v>
      </c>
      <c r="B44" s="20">
        <f t="array" ref="B44">SUM(IF('Summary figures'!$AK$1:$AK$197=TRUE,IF(ISNUMBER('Summary figures'!$AL$1:$AL$197),'Summary figures'!$AL$1:$AL$197)))</f>
        <v>656.09099999999989</v>
      </c>
      <c r="C44" s="20">
        <f t="array" ref="C44">SUM(IF('Summary figures'!$AK$1:$AK$197=TRUE,IF(ISNUMBER('Summary figures'!$AM$1:$AM$197),'Summary figures'!$AM$1:$AM$197)))</f>
        <v>823.69564430999765</v>
      </c>
      <c r="D44" s="20">
        <f t="array" ref="D44">SUM(IF('Summary figures'!$AK$1:$AK$197=TRUE,IF(ISNUMBER('Summary figures'!$AQ$1:$AQ$197),'Summary figures'!$AQ$1:$AQ$197)))</f>
        <v>187.20949233302608</v>
      </c>
      <c r="E44" s="20">
        <f t="array" ref="E44">SUM(IF('Summary figures'!$AK$1:$AK$197=TRUE,IF(ISNUMBER('Summary figures'!$AR$1:$AR$197),'Summary figures'!$AR$1:$AR$197)))</f>
        <v>99.422352489952402</v>
      </c>
      <c r="F44" s="20">
        <f t="array" ref="F44">SUM(IF('Summary figures'!$AK$1:$AK$197=TRUE,IF(ISNUMBER('Summary figures'!$AS$1:$AS$197),'Summary figures'!$AS$1:$AS$197)))</f>
        <v>135.43108427095413</v>
      </c>
      <c r="G44" s="20">
        <f t="array" ref="G44">SUM(IF('Summary figures'!$AK$1:$AK$197=TRUE,IF(ISNUMBER('Summary figures'!$AZ$1:$AZ$197),'Summary figures'!$AZ$1:$AZ$197)))</f>
        <v>308603.31172328239</v>
      </c>
      <c r="H44" s="20">
        <f t="array" ref="H44">SUM(IF('Summary figures'!$AK$1:$AK$197=TRUE,IF(ISNUMBER('Summary figures'!$BA$1:$BA$197),'Summary figures'!$BA$1:$BA$197)))</f>
        <v>348860.65638941835</v>
      </c>
      <c r="I44" s="20">
        <f t="array" ref="I44">SUM(IF('Summary figures'!$AK$1:$AK$197=TRUE,IF(ISNUMBER('Summary figures'!$BB$1:$BB$197),'Summary figures'!$BB$1:$BB$197)))</f>
        <v>40257.344666136007</v>
      </c>
      <c r="J44" s="20">
        <f t="array" ref="J44">SUM(IF('Summary figures'!$AK$1:$AK$197=TRUE,IF(ISNUMBER('Summary figures'!$BC$1:$BC$197),'Summary figures'!$BC$1:$BC$197)))</f>
        <v>24951.522000000001</v>
      </c>
      <c r="K44" s="20">
        <f t="array" ref="K44">SUM(IF('Summary figures'!$AK$1:$AK$197=TRUE,IF(ISNUMBER('Summary figures'!$BD$1:$BD$197),'Summary figures'!$BD$1:$BD$197)))</f>
        <v>23712.496666666659</v>
      </c>
      <c r="L44" s="20">
        <f t="array" ref="L44">SUM(IF('Summary figures'!$AK$1:$AK$197=TRUE,IF(ISNUMBER('Summary figures'!$BH$1:$BH$197),'Summary figures'!$BH$1:$BH$197)))</f>
        <v>2477.963333333334</v>
      </c>
      <c r="M44" s="20">
        <f t="array" ref="M44">SUM(IF('Summary figures'!$AK$1:$AK$197=TRUE,IF(ISNUMBER('Summary figures'!$BM$1:$BM$197),'Summary figures'!$BM$1:$BM$197)))</f>
        <v>55349.499640351125</v>
      </c>
      <c r="N44" s="20">
        <f t="array" ref="N44">SUM(IF('Summary figures'!$AK$1:$AK$197=TRUE,IF(ISNUMBER('Summary figures'!$BN$1:$BN$197),'Summary figures'!$BN$1:$BN$197)))</f>
        <v>70797.193189010024</v>
      </c>
      <c r="O44" s="20"/>
      <c r="P44" s="20">
        <f t="array" ref="P44">SUM(IF('Summary figures'!$AK$1:$AK$197=TRUE,IF(ISNUMBER('Summary figures'!$BO$1:$BO$197),'Summary figures'!$BO$1:$BO$197)))</f>
        <v>28925.404309890942</v>
      </c>
      <c r="Q44" s="20">
        <f t="array" ref="Q44">SUM(IF('Summary figures'!$AK$1:$AK$197=TRUE,IF(ISNUMBER('Summary figures'!$BP$1:$BP$197),'Summary figures'!$BP$1:$BP$197)))</f>
        <v>155072.09713925212</v>
      </c>
      <c r="R44" s="20">
        <f t="array" ref="R44">SUM(IF('Summary figures'!$AK$1:$AK$197=TRUE,IF(ISNUMBER('Summary figures'!$BU$1:$BU$197),'Summary figures'!$BU$1:$BU$197)))</f>
        <v>93406010</v>
      </c>
      <c r="S44" s="20">
        <f t="array" ref="S44">SUM(IF('Summary figures'!$AK$1:$AK$197=TRUE,IF(ISNUMBER('Summary figures'!$BW$1:$BW$197),'Summary figures'!$BW$1:$BW$197)))</f>
        <v>48386.44587189002</v>
      </c>
      <c r="T44" s="20">
        <f t="array" ref="T44">SUM(IF('Summary figures'!$AK$1:$AK$197=TRUE,IF(ISNUMBER('Summary figures'!$BX$1:$BX$197),'Summary figures'!$BX$1:$BX$197)))</f>
        <v>5730.0266666666676</v>
      </c>
      <c r="U44" s="20">
        <f t="array" ref="U44">SUM(IF('Summary figures'!$AK$1:$AK$197=TRUE,IF(ISNUMBER('Summary figures'!$BY$1:$BY$197),'Summary figures'!$BY$1:$BY$197)))</f>
        <v>2264.2559461001479</v>
      </c>
      <c r="V44" s="20">
        <f t="array" ref="V44">SUM(IF('Summary figures'!$AK$1:$AK$197=TRUE,IF(ISNUMBER('Summary figures'!$CB$1:$CB$197),'Summary figures'!$CB$1:$CB$197)))</f>
        <v>3603.6481205530954</v>
      </c>
      <c r="W44" s="20">
        <f t="array" ref="W44">SUM(IF('Summary figures'!$AK$1:$AK$197=TRUE,IF(ISNUMBER('Summary figures'!$CE$1:$CE$197),'Summary figures'!$CE$1:$CE$197)))</f>
        <v>288.37031614981879</v>
      </c>
      <c r="X44" s="20">
        <f t="array" ref="X44">SUM(IF('Summary figures'!$AK$1:$AK$197=TRUE,IF(ISNUMBER('Summary figures'!$CH$1:$CH$197),'Summary figures'!$CH$1:$CH$197)))</f>
        <v>1512.7615095986039</v>
      </c>
      <c r="Y44" s="20">
        <f t="array" ref="Y44">SUM(IF('Summary figures'!$AK$1:$AK$197=TRUE,IF(ISNUMBER('Summary figures'!$CN$1:$CN$197),'Summary figures'!$CN$1:$CN$197)))</f>
        <v>35887.60192867068</v>
      </c>
      <c r="Z44" s="20"/>
      <c r="AA44" s="20"/>
      <c r="AB44" s="20"/>
    </row>
    <row r="45" spans="1:29" x14ac:dyDescent="0.2">
      <c r="A45" s="64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9" x14ac:dyDescent="0.2">
      <c r="A46" s="37" t="s">
        <v>354</v>
      </c>
      <c r="B46" s="20">
        <f t="shared" ref="B46:N46" si="0">SUM(B6+B14+B11)</f>
        <v>6454.6040269999994</v>
      </c>
      <c r="C46" s="20">
        <f t="shared" si="0"/>
        <v>7321.446264998438</v>
      </c>
      <c r="D46" s="20">
        <f t="shared" si="0"/>
        <v>860.40062977427692</v>
      </c>
      <c r="E46" s="20">
        <f t="shared" si="0"/>
        <v>305.6900782971868</v>
      </c>
      <c r="F46" s="20">
        <f t="shared" si="0"/>
        <v>401.30768396437168</v>
      </c>
      <c r="G46" s="20">
        <f t="shared" si="0"/>
        <v>7682431.9246414062</v>
      </c>
      <c r="H46" s="20">
        <f t="shared" si="0"/>
        <v>9703459.2577593066</v>
      </c>
      <c r="I46" s="20">
        <f t="shared" si="0"/>
        <v>2021027.3331178974</v>
      </c>
      <c r="J46" s="20">
        <f t="shared" si="0"/>
        <v>88288.09733333331</v>
      </c>
      <c r="K46" s="20">
        <f t="shared" si="0"/>
        <v>88931.78333333334</v>
      </c>
      <c r="L46" s="20">
        <f t="shared" si="0"/>
        <v>17228.07333333333</v>
      </c>
      <c r="M46" s="20">
        <f t="shared" si="0"/>
        <v>1178485.1047155643</v>
      </c>
      <c r="N46" s="20">
        <f t="shared" si="0"/>
        <v>1178454.018225285</v>
      </c>
      <c r="O46" s="20"/>
      <c r="P46" s="20">
        <f t="shared" ref="P46:Y46" si="1">SUM(P6+P14+P11)</f>
        <v>159144.05485143972</v>
      </c>
      <c r="Q46" s="20">
        <f t="shared" si="1"/>
        <v>2516083.1777922898</v>
      </c>
      <c r="R46" s="20">
        <f t="shared" si="1"/>
        <v>1479122745</v>
      </c>
      <c r="S46" s="20">
        <f t="shared" si="1"/>
        <v>150279.33979651338</v>
      </c>
      <c r="T46" s="20">
        <f t="shared" si="1"/>
        <v>24609.006666666661</v>
      </c>
      <c r="U46" s="20">
        <f t="shared" si="1"/>
        <v>9396.6909769767735</v>
      </c>
      <c r="V46" s="20">
        <f t="shared" si="1"/>
        <v>15633.498169552964</v>
      </c>
      <c r="W46" s="20">
        <f t="shared" si="1"/>
        <v>2262.4348657537926</v>
      </c>
      <c r="X46" s="20">
        <f t="shared" si="1"/>
        <v>7998.8293351456568</v>
      </c>
      <c r="Y46" s="20">
        <f t="shared" si="1"/>
        <v>90273.382524722896</v>
      </c>
      <c r="Z46" s="20"/>
      <c r="AA46" s="20"/>
      <c r="AB46" s="20"/>
    </row>
    <row r="47" spans="1:29" x14ac:dyDescent="0.2">
      <c r="A47" s="65" t="s">
        <v>324</v>
      </c>
      <c r="B47" s="61">
        <f t="shared" ref="B47:N47" si="2">B16/B46</f>
        <v>0.28586974387298081</v>
      </c>
      <c r="C47" s="61">
        <f t="shared" si="2"/>
        <v>0.32192253712707869</v>
      </c>
      <c r="D47" s="61">
        <f t="shared" si="2"/>
        <v>0.58577509553964169</v>
      </c>
      <c r="E47" s="61">
        <f t="shared" si="2"/>
        <v>0.83588179009526287</v>
      </c>
      <c r="F47" s="61">
        <f t="shared" si="2"/>
        <v>0.8514968504134891</v>
      </c>
      <c r="G47" s="61">
        <f t="shared" si="2"/>
        <v>7.567261011955323E-2</v>
      </c>
      <c r="H47" s="61">
        <f t="shared" si="2"/>
        <v>7.5450678112643513E-2</v>
      </c>
      <c r="I47" s="61">
        <f t="shared" si="2"/>
        <v>7.4607058876503679E-2</v>
      </c>
      <c r="J47" s="61">
        <f t="shared" si="2"/>
        <v>0.57763818159376501</v>
      </c>
      <c r="K47" s="61">
        <f t="shared" si="2"/>
        <v>0.60433770678536924</v>
      </c>
      <c r="L47" s="61">
        <f t="shared" si="2"/>
        <v>0.83435853341696953</v>
      </c>
      <c r="M47" s="61">
        <f t="shared" si="2"/>
        <v>0.12362973959221778</v>
      </c>
      <c r="N47" s="61">
        <f t="shared" si="2"/>
        <v>0.16805332099563164</v>
      </c>
      <c r="O47" s="61"/>
      <c r="P47" s="61">
        <f t="shared" ref="P47:Y47" si="3">P16/P46</f>
        <v>0.55063745567975575</v>
      </c>
      <c r="Q47" s="61">
        <f t="shared" si="3"/>
        <v>0.17144488674700947</v>
      </c>
      <c r="R47" s="61">
        <f t="shared" si="3"/>
        <v>0.18315808198865877</v>
      </c>
      <c r="S47" s="61">
        <f t="shared" si="3"/>
        <v>0.94862592447544725</v>
      </c>
      <c r="T47" s="61">
        <f t="shared" si="3"/>
        <v>0.92193244424602272</v>
      </c>
      <c r="U47" s="61">
        <f t="shared" si="3"/>
        <v>0.50712433527943113</v>
      </c>
      <c r="V47" s="61">
        <f t="shared" si="3"/>
        <v>0.75594535889809233</v>
      </c>
      <c r="W47" s="61">
        <f t="shared" si="3"/>
        <v>0.57000565514411683</v>
      </c>
      <c r="X47" s="61">
        <f t="shared" si="3"/>
        <v>0.82309113945259904</v>
      </c>
      <c r="Y47" s="61">
        <f t="shared" si="3"/>
        <v>0.87172488819474836</v>
      </c>
      <c r="Z47" s="61"/>
      <c r="AA47" s="61"/>
      <c r="AB47" s="61"/>
    </row>
    <row r="48" spans="1:29" x14ac:dyDescent="0.2">
      <c r="A48" s="65" t="s">
        <v>325</v>
      </c>
      <c r="B48" s="23">
        <f t="shared" ref="B48:N48" si="4">B15/B46</f>
        <v>0.15894638861012195</v>
      </c>
      <c r="C48" s="23">
        <f t="shared" si="4"/>
        <v>0.18223116701083056</v>
      </c>
      <c r="D48" s="23">
        <f t="shared" si="4"/>
        <v>0.44642544256448163</v>
      </c>
      <c r="E48" s="23">
        <f t="shared" si="4"/>
        <v>0.53478295702802969</v>
      </c>
      <c r="F48" s="23">
        <f t="shared" si="4"/>
        <v>0.55148162036200299</v>
      </c>
      <c r="G48" s="23">
        <f t="shared" si="4"/>
        <v>2.1276932959093903E-2</v>
      </c>
      <c r="H48" s="23">
        <f t="shared" si="4"/>
        <v>2.0928010641255497E-2</v>
      </c>
      <c r="I48" s="23">
        <f t="shared" si="4"/>
        <v>1.9601669374189997E-2</v>
      </c>
      <c r="J48" s="23">
        <f t="shared" si="4"/>
        <v>0.39650579248334472</v>
      </c>
      <c r="K48" s="23">
        <f t="shared" si="4"/>
        <v>0.42346022897325597</v>
      </c>
      <c r="L48" s="23">
        <f t="shared" si="4"/>
        <v>0.38179970598376073</v>
      </c>
      <c r="M48" s="23">
        <f t="shared" si="4"/>
        <v>4.2207093539207631E-2</v>
      </c>
      <c r="N48" s="23">
        <f t="shared" si="4"/>
        <v>7.708198979232779E-2</v>
      </c>
      <c r="P48" s="23">
        <f t="shared" ref="P48:Y48" si="5">P15/P46</f>
        <v>0.3209143673750951</v>
      </c>
      <c r="Q48" s="23">
        <f t="shared" si="5"/>
        <v>7.6169828974088152E-2</v>
      </c>
      <c r="R48" s="23">
        <f t="shared" si="5"/>
        <v>0.12204362660923046</v>
      </c>
      <c r="S48" s="23">
        <f t="shared" si="5"/>
        <v>0.68846512546674554</v>
      </c>
      <c r="T48" s="23">
        <f t="shared" si="5"/>
        <v>0.72703428907194145</v>
      </c>
      <c r="U48" s="23">
        <f t="shared" si="5"/>
        <v>0.33871651258602542</v>
      </c>
      <c r="V48" s="23">
        <f t="shared" si="5"/>
        <v>0.55902502432522805</v>
      </c>
      <c r="W48" s="23">
        <f t="shared" si="5"/>
        <v>0.42823905794272976</v>
      </c>
      <c r="X48" s="23">
        <f t="shared" si="5"/>
        <v>0.55913539604492646</v>
      </c>
      <c r="Y48" s="23">
        <f t="shared" si="5"/>
        <v>0.75499583827775452</v>
      </c>
      <c r="Z48" s="23"/>
      <c r="AA48" s="23"/>
      <c r="AB48" s="23"/>
    </row>
    <row r="49" spans="1:28" x14ac:dyDescent="0.2">
      <c r="A49" s="65" t="s">
        <v>326</v>
      </c>
      <c r="B49" s="23">
        <f t="shared" ref="B49:N49" si="6">B17/B46</f>
        <v>8.1125013836576901E-2</v>
      </c>
      <c r="C49" s="23">
        <f t="shared" si="6"/>
        <v>9.4241937978595564E-2</v>
      </c>
      <c r="D49" s="23">
        <f t="shared" si="6"/>
        <v>0.2517153068992356</v>
      </c>
      <c r="E49" s="23">
        <f t="shared" si="6"/>
        <v>0.32217553949059141</v>
      </c>
      <c r="F49" s="23">
        <f t="shared" si="6"/>
        <v>0.33301155050503572</v>
      </c>
      <c r="G49" s="23">
        <f t="shared" si="6"/>
        <v>2.1607164035012651E-2</v>
      </c>
      <c r="H49" s="23">
        <f t="shared" si="6"/>
        <v>1.8766348218730571E-2</v>
      </c>
      <c r="I49" s="23">
        <f t="shared" si="6"/>
        <v>7.9676946026201421E-3</v>
      </c>
      <c r="J49" s="23">
        <f t="shared" si="6"/>
        <v>0.23706085303488186</v>
      </c>
      <c r="K49" s="23">
        <f t="shared" si="6"/>
        <v>0.25519728885829535</v>
      </c>
      <c r="L49" s="23">
        <f t="shared" si="6"/>
        <v>0.7136255514739317</v>
      </c>
      <c r="M49" s="23">
        <f t="shared" si="6"/>
        <v>2.826714209250266E-2</v>
      </c>
      <c r="N49" s="23">
        <f t="shared" si="6"/>
        <v>4.2085226074207081E-2</v>
      </c>
      <c r="P49" s="23">
        <f t="shared" ref="P49:Y49" si="7">P17/P46</f>
        <v>0.2037557406444932</v>
      </c>
      <c r="Q49" s="23">
        <f t="shared" si="7"/>
        <v>4.5838875863628441E-2</v>
      </c>
      <c r="R49" s="23">
        <f t="shared" si="7"/>
        <v>5.3452388767099922E-2</v>
      </c>
      <c r="S49" s="23">
        <f t="shared" si="7"/>
        <v>0.33604118507005265</v>
      </c>
      <c r="T49" s="23">
        <f t="shared" si="7"/>
        <v>0.38025244686836884</v>
      </c>
      <c r="U49" s="23">
        <f t="shared" si="7"/>
        <v>0.22128916789968606</v>
      </c>
      <c r="V49" s="23">
        <f t="shared" si="7"/>
        <v>0.27635802868588788</v>
      </c>
      <c r="W49" s="23">
        <f t="shared" si="7"/>
        <v>0.52788935822143912</v>
      </c>
      <c r="X49" s="23">
        <f t="shared" si="7"/>
        <v>0.47077344408521149</v>
      </c>
      <c r="Y49" s="23">
        <f t="shared" si="7"/>
        <v>0.40709269872016168</v>
      </c>
      <c r="Z49" s="23"/>
      <c r="AA49" s="23"/>
      <c r="AB49" s="23"/>
    </row>
    <row r="50" spans="1:28" x14ac:dyDescent="0.2">
      <c r="A50" s="65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</row>
    <row r="51" spans="1:28" x14ac:dyDescent="0.2">
      <c r="A51" s="65" t="s">
        <v>355</v>
      </c>
      <c r="B51" s="23">
        <f t="shared" ref="B51:N51" si="8">B6/(B6+B14)</f>
        <v>0.11777497358725748</v>
      </c>
      <c r="C51" s="23">
        <f t="shared" si="8"/>
        <v>0.13957785843137008</v>
      </c>
      <c r="D51" s="23">
        <f t="shared" si="8"/>
        <v>0.41031110605302784</v>
      </c>
      <c r="E51" s="23">
        <f t="shared" si="8"/>
        <v>0.52233580365252663</v>
      </c>
      <c r="F51" s="23">
        <f t="shared" si="8"/>
        <v>0.53750192919386885</v>
      </c>
      <c r="G51" s="23">
        <f t="shared" si="8"/>
        <v>1.0597621651864675E-2</v>
      </c>
      <c r="H51" s="23">
        <f t="shared" si="8"/>
        <v>9.945972194800104E-3</v>
      </c>
      <c r="I51" s="62">
        <f t="shared" si="8"/>
        <v>7.5310808217791949E-3</v>
      </c>
      <c r="J51" s="23">
        <f t="shared" si="8"/>
        <v>0.32318700183655968</v>
      </c>
      <c r="K51" s="23">
        <f t="shared" si="8"/>
        <v>0.33743701233720502</v>
      </c>
      <c r="L51" s="23">
        <f t="shared" si="8"/>
        <v>0.65450337988454244</v>
      </c>
      <c r="M51" s="23">
        <f t="shared" si="8"/>
        <v>2.9110168710372229E-2</v>
      </c>
      <c r="N51" s="23">
        <f t="shared" si="8"/>
        <v>5.0419819727674377E-2</v>
      </c>
      <c r="P51" s="23">
        <f>P6/(P6+P14)</f>
        <v>0.29866971820857047</v>
      </c>
      <c r="Q51" s="23">
        <f>Q6/(Q6+Q14)</f>
        <v>5.608296629589847E-2</v>
      </c>
      <c r="R51" s="23">
        <f t="shared" ref="R51:Y51" si="9">R6/(R6+R14)</f>
        <v>5.1210664276660781E-2</v>
      </c>
      <c r="S51" s="23">
        <f t="shared" si="9"/>
        <v>0.60549665142642117</v>
      </c>
      <c r="T51" s="23">
        <f t="shared" si="9"/>
        <v>0.60017463795775583</v>
      </c>
      <c r="U51" s="23">
        <f t="shared" si="9"/>
        <v>0.25432217501454762</v>
      </c>
      <c r="V51" s="23">
        <f t="shared" si="9"/>
        <v>0.48037129223801267</v>
      </c>
      <c r="W51" s="23">
        <f t="shared" si="9"/>
        <v>0.38107960460340978</v>
      </c>
      <c r="X51" s="23">
        <f t="shared" si="9"/>
        <v>0.58318028342937989</v>
      </c>
      <c r="Y51" s="23">
        <f t="shared" si="9"/>
        <v>0.68229399173962946</v>
      </c>
      <c r="Z51" s="23"/>
      <c r="AA51" s="23"/>
      <c r="AB51" s="23"/>
    </row>
    <row r="52" spans="1:28" x14ac:dyDescent="0.2">
      <c r="A52" s="65"/>
      <c r="B52" s="38"/>
      <c r="C52" s="38"/>
      <c r="D52" s="38"/>
      <c r="O52" s="38"/>
    </row>
    <row r="53" spans="1:28" x14ac:dyDescent="0.2">
      <c r="K53" s="20"/>
    </row>
    <row r="55" spans="1:28" x14ac:dyDescent="0.2">
      <c r="K55" s="20"/>
    </row>
  </sheetData>
  <pageMargins left="0.7" right="0.7" top="0.75" bottom="0.75" header="0.3" footer="0.3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X45"/>
  <sheetViews>
    <sheetView zoomScale="90" zoomScaleNormal="90" zoomScalePageLayoutView="90" workbookViewId="0">
      <pane xSplit="1" ySplit="1" topLeftCell="AO34" activePane="bottomRight" state="frozen"/>
      <selection activeCell="I36" sqref="I36"/>
      <selection pane="topRight" activeCell="I36" sqref="I36"/>
      <selection pane="bottomLeft" activeCell="I36" sqref="I36"/>
      <selection pane="bottomRight" activeCell="BE42" sqref="BE42"/>
    </sheetView>
  </sheetViews>
  <sheetFormatPr defaultColWidth="10.875" defaultRowHeight="12.75" x14ac:dyDescent="0.2"/>
  <cols>
    <col min="1" max="1" width="38" style="37" bestFit="1" customWidth="1"/>
    <col min="2" max="2" width="11.875" style="67" bestFit="1" customWidth="1"/>
    <col min="3" max="4" width="10" style="67" bestFit="1" customWidth="1"/>
    <col min="5" max="5" width="11.625" style="67" bestFit="1" customWidth="1"/>
    <col min="6" max="6" width="10.125" style="23" bestFit="1" customWidth="1"/>
    <col min="7" max="7" width="10.125" style="68" bestFit="1" customWidth="1"/>
    <col min="8" max="8" width="8" style="67" bestFit="1" customWidth="1"/>
    <col min="9" max="10" width="11.375" style="67" bestFit="1" customWidth="1"/>
    <col min="11" max="11" width="8.125" style="67" bestFit="1" customWidth="1"/>
    <col min="12" max="13" width="11.375" style="38" bestFit="1" customWidth="1"/>
    <col min="14" max="14" width="13.5" style="67" bestFit="1" customWidth="1"/>
    <col min="15" max="15" width="13.5" style="38" bestFit="1" customWidth="1"/>
    <col min="16" max="17" width="13.625" style="38" bestFit="1" customWidth="1"/>
    <col min="18" max="18" width="13.625" style="38" customWidth="1"/>
    <col min="19" max="19" width="12.375" style="38" bestFit="1" customWidth="1"/>
    <col min="20" max="20" width="15.5" style="38" bestFit="1" customWidth="1"/>
    <col min="21" max="21" width="12.5" style="38" bestFit="1" customWidth="1"/>
    <col min="22" max="22" width="2" style="38" customWidth="1"/>
    <col min="23" max="23" width="10.875" style="38" bestFit="1" customWidth="1"/>
    <col min="24" max="24" width="13.5" style="38" bestFit="1" customWidth="1"/>
    <col min="25" max="25" width="9.875" style="38" bestFit="1" customWidth="1"/>
    <col min="26" max="26" width="11.5" style="38" bestFit="1" customWidth="1"/>
    <col min="27" max="27" width="10" style="38" bestFit="1" customWidth="1"/>
    <col min="28" max="28" width="12" style="38" bestFit="1" customWidth="1"/>
    <col min="29" max="29" width="9.5" style="38" bestFit="1" customWidth="1"/>
    <col min="30" max="30" width="10.125" style="38" bestFit="1" customWidth="1"/>
    <col min="31" max="31" width="10.375" style="38" bestFit="1" customWidth="1"/>
    <col min="32" max="32" width="8" style="38" bestFit="1" customWidth="1"/>
    <col min="33" max="33" width="10.375" style="38" bestFit="1" customWidth="1"/>
    <col min="34" max="34" width="11.625" style="38" bestFit="1" customWidth="1"/>
    <col min="35" max="35" width="8" style="38" bestFit="1" customWidth="1"/>
    <col min="36" max="36" width="10.375" style="38" bestFit="1" customWidth="1"/>
    <col min="37" max="37" width="11.625" style="38" bestFit="1" customWidth="1"/>
    <col min="38" max="38" width="10" style="38" bestFit="1" customWidth="1"/>
    <col min="39" max="40" width="10.5" style="38" bestFit="1" customWidth="1"/>
    <col min="41" max="41" width="12" style="69" bestFit="1" customWidth="1"/>
    <col min="42" max="42" width="10.625" style="38" bestFit="1" customWidth="1"/>
    <col min="43" max="46" width="12" style="38" bestFit="1" customWidth="1"/>
    <col min="47" max="47" width="11.625" style="38" bestFit="1" customWidth="1"/>
    <col min="48" max="16384" width="10.875" style="38"/>
  </cols>
  <sheetData>
    <row r="1" spans="1:50" s="36" customFormat="1" ht="102" x14ac:dyDescent="0.2">
      <c r="B1" s="63" t="str">
        <f>'Summary figures'!AN1</f>
        <v>GNI per person, atlas method</v>
      </c>
      <c r="C1" s="63" t="str">
        <f>'Summary figures'!AO1</f>
        <v>2013 headcount</v>
      </c>
      <c r="D1" s="63" t="str">
        <f>'Summary figures'!AP1</f>
        <v>2030 headcount</v>
      </c>
      <c r="E1" s="63" t="str">
        <f>'Summary figures'!AQ1</f>
        <v>2018 people in extreme poverty</v>
      </c>
      <c r="F1" s="63" t="str">
        <f>'Summary figures'!AR1</f>
        <v>Projected people in extreme poverty - 2030 rate, 2018 population</v>
      </c>
      <c r="G1" s="63" t="str">
        <f>'Summary figures'!AS1</f>
        <v>Projected people in extreme poverty - 2030 rate, 2030 projected population</v>
      </c>
      <c r="H1" s="63" t="str">
        <f>'Summary figures'!AT1</f>
        <v>Current revenue</v>
      </c>
      <c r="I1" s="63" t="str">
        <f>'Summary figures'!AU1</f>
        <v>Current revenue per person in 2018</v>
      </c>
      <c r="J1" s="63" t="str">
        <f>'Summary figures'!AV1</f>
        <v>Current revenue per person in extreme poverty - 2018</v>
      </c>
      <c r="K1" s="63" t="str">
        <f>'Summary figures'!AW1</f>
        <v>Revenue capacity</v>
      </c>
      <c r="L1" s="63" t="str">
        <f>'Summary figures'!AX1</f>
        <v>Revenue capacity per person in 2018</v>
      </c>
      <c r="M1" s="63" t="str">
        <f>'Summary figures'!AY1</f>
        <v>Revenue capacity per person in extreme poverty - 2018</v>
      </c>
      <c r="N1" s="63" t="str">
        <f>'Summary figures'!BC1</f>
        <v>Avg. 2014-16 country programmable aid</v>
      </c>
      <c r="O1" s="63" t="str">
        <f>'Summary figures'!BD1</f>
        <v>Avg. 2017-19 country programmable aid</v>
      </c>
      <c r="P1" s="63" t="str">
        <f>'Summary figures'!BE1</f>
        <v>Avg. 2017-19 country programmable aid, per person in 2018</v>
      </c>
      <c r="Q1" s="63" t="str">
        <f>'Summary figures'!BF1</f>
        <v>Avg. 2017-19 country programmable aid, per person living in extreme poverty in 2018</v>
      </c>
      <c r="R1" s="63" t="str">
        <f>'Summary figures'!BG1</f>
        <v>10-country rolling median of aid per person living in extreme poverty in 2018</v>
      </c>
      <c r="S1" s="63" t="str">
        <f>'Summary figures'!BH1</f>
        <v>Avg. humanitarian aid, 2014-16</v>
      </c>
      <c r="T1" s="63" t="str">
        <f>'Summary figures'!BI1</f>
        <v>Cost of education per person</v>
      </c>
      <c r="U1" s="63" t="str">
        <f>'Summary figures'!BJ1</f>
        <v>Cost of health and nutrition per person</v>
      </c>
      <c r="V1" s="63"/>
      <c r="W1" s="63" t="str">
        <f>'Summary figures'!BK1</f>
        <v>Cost of cash transfer per person</v>
      </c>
      <c r="X1" s="63" t="str">
        <f>'Summary figures'!BL1</f>
        <v>Total cost of social services, per person</v>
      </c>
      <c r="Y1" s="63" t="str">
        <f>'Summary figures'!BQ1</f>
        <v>Financing gap per person, if 50% of revenue is assumed</v>
      </c>
      <c r="Z1" s="63" t="str">
        <f>'Summary figures'!BR1</f>
        <v>Aid used to cover gap, if 50% of CPA and humanitarian aid is assumed</v>
      </c>
      <c r="AA1" s="63" t="str">
        <f>'Summary figures'!BS1</f>
        <v>Aid as % of financing gap</v>
      </c>
      <c r="AB1" s="63" t="str">
        <f>'Summary figures'!BT1</f>
        <v>Annual absolute spending per person for social protection floor</v>
      </c>
      <c r="AC1" s="63" t="str">
        <f>'Summary figures'!BY1</f>
        <v>ODA for education</v>
      </c>
      <c r="AD1" s="63" t="str">
        <f>'Summary figures'!BZ1</f>
        <v>ODA for education, per person in 2018</v>
      </c>
      <c r="AE1" s="63" t="str">
        <f>'Summary figures'!CA1</f>
        <v>ODA for education, per person living in extreme poverty in 2018</v>
      </c>
      <c r="AF1" s="63" t="str">
        <f>'Summary figures'!CB1</f>
        <v>ODA for health</v>
      </c>
      <c r="AG1" s="63" t="str">
        <f>'Summary figures'!CC1</f>
        <v>ODA for health, per person in 2018</v>
      </c>
      <c r="AH1" s="63" t="str">
        <f>'Summary figures'!CD1</f>
        <v>ODA for health, per person living in extreme poverty in 2018</v>
      </c>
      <c r="AI1" s="63" t="str">
        <f>'Summary figures'!CE1</f>
        <v>ODA for justice</v>
      </c>
      <c r="AJ1" s="63" t="str">
        <f>'Summary figures'!CF1</f>
        <v>ODA for justice, per person in 2018</v>
      </c>
      <c r="AK1" s="63" t="str">
        <f>'Summary figures'!CG1</f>
        <v>ODA for justice, per person living in extreme poverty in 2018</v>
      </c>
      <c r="AL1" s="63" t="str">
        <f>'Summary figures'!CH1</f>
        <v>ODA for social protection</v>
      </c>
      <c r="AM1" s="63" t="str">
        <f>'Summary figures'!CI1</f>
        <v>ODA for social protection, per person in 2018</v>
      </c>
      <c r="AN1" s="63" t="str">
        <f>'Summary figures'!CJ1</f>
        <v>ODA for social protection, per person living in extreme poverty in 2018</v>
      </c>
      <c r="AO1" s="63" t="str">
        <f>'Summary figures'!CK1</f>
        <v>% of children in poverty</v>
      </c>
      <c r="AP1" s="63" t="str">
        <f>'Summary figures'!CL1</f>
        <v>% of population, 0-4</v>
      </c>
      <c r="AQ1" s="63" t="str">
        <f>'Summary figures'!CM1</f>
        <v>Children as % of 2018 population</v>
      </c>
      <c r="AR1" s="63" t="str">
        <f>'Summary figures'!CN1</f>
        <v>DEEP ideal country programmable aid, total</v>
      </c>
      <c r="AS1" s="63" t="str">
        <f>'Summary figures'!CO1</f>
        <v>DEEP ideal country programmable aid, per person in 2018</v>
      </c>
      <c r="AT1" s="63" t="str">
        <f>'Summary figures'!CP1</f>
        <v>DEEP ideal country programmable aid, per person living in extreme poverty in 2018</v>
      </c>
      <c r="AU1" s="36" t="s">
        <v>401</v>
      </c>
      <c r="AV1" s="63"/>
      <c r="AW1" s="63"/>
      <c r="AX1" s="63"/>
    </row>
    <row r="2" spans="1:50" x14ac:dyDescent="0.2">
      <c r="A2" s="37" t="s">
        <v>351</v>
      </c>
      <c r="B2" s="20">
        <f t="array" ref="B2">MEDIAN(IF('Summary figures'!$D$1:$D$200="VLIC",IF(ISNUMBER('Summary figures'!$AN$1:$AN$200),'Summary figures'!$AN$1:$AN$200)))</f>
        <v>390</v>
      </c>
      <c r="C2" s="23">
        <f t="array" ref="C2">MEDIAN(IF('Summary figures'!$D$1:$D$200="VLIC",IF(ISNUMBER('Summary figures'!$AO$1:$AO$200),'Summary figures'!$AO$1:$AO$200)))</f>
        <v>0.62</v>
      </c>
      <c r="D2" s="23">
        <f t="array" ref="D2">MEDIAN(IF('Summary figures'!$D$1:$D$200="VLIC",IF(ISNUMBER('Summary figures'!$AP$1:$AP$200),'Summary figures'!$AP$1:$AP$200)))</f>
        <v>0.31</v>
      </c>
      <c r="E2" s="20">
        <f t="array" ref="E2">MEDIAN(IF('Summary figures'!$D$1:$D$200="VLIC",IF(ISNUMBER('Summary figures'!$AQ$1:$AQ$200),'Summary figures'!$AQ$1:$AQ$200)))</f>
        <v>8.1091683422851553</v>
      </c>
      <c r="F2" s="20">
        <f t="array" ref="F2">MEDIAN(IF('Summary figures'!$D$1:$D$200="VLIC",IF(ISNUMBER('Summary figures'!$AR$1:$AR$200),'Summary figures'!$AR$1:$AR$200)))</f>
        <v>5.9108320855712897</v>
      </c>
      <c r="G2" s="20">
        <f t="array" ref="G2">MEDIAN(IF('Summary figures'!$D$1:$D$200="VLIC",IF(ISNUMBER('Summary figures'!$AS$1:$AS$200),'Summary figures'!$AS$1:$AS$200)))</f>
        <v>8.3259931640624991</v>
      </c>
      <c r="H2" s="23">
        <f t="array" ref="H2">MEDIAN(IF('Summary figures'!$D$1:$D$200="VLIC",IF(ISNUMBER('Summary figures'!$AT$1:$AT$200),'Summary figures'!$AT$1:$AT$200)))</f>
        <v>0.18</v>
      </c>
      <c r="I2" s="20">
        <f t="array" ref="I2">MEDIAN(IF('Summary figures'!$D$1:$D$200="VLIC",IF(ISNUMBER('Summary figures'!$AU$1:$AU$200),'Summary figures'!$AU$1:$AU$200)))</f>
        <v>59.85</v>
      </c>
      <c r="J2" s="20">
        <f t="array" ref="J2">MEDIAN(IF('Summary figures'!$D$1:$D$200="VLIC",IF(ISNUMBER('Summary figures'!$AV$1:$AV$200),'Summary figures'!$AV$1:$AV$200)))</f>
        <v>81.702127659574458</v>
      </c>
      <c r="K2" s="23">
        <f t="array" ref="K2">MEDIAN(IF('Summary figures'!$D$1:$D$200="VLIC",IF(ISNUMBER('Summary figures'!$AW$1:$AW$200),'Summary figures'!$AW$1:$AW$200)))</f>
        <v>0.20870777966685558</v>
      </c>
      <c r="L2" s="20">
        <f t="array" ref="L2">MEDIAN(IF('Summary figures'!$D$1:$D$200="VLIC",IF(ISNUMBER('Summary figures'!$AX$1:$AX$200),'Summary figures'!$AX$1:$AX$200)))</f>
        <v>75.134800680068011</v>
      </c>
      <c r="M2" s="20">
        <f t="array" ref="M2">MEDIAN(IF('Summary figures'!$D$1:$D$200="VLIC",IF(ISNUMBER('Summary figures'!$AY$1:$AY$200),'Summary figures'!$AY$1:$AY$200)))</f>
        <v>118.33012770607699</v>
      </c>
      <c r="N2" s="20">
        <f t="array" ref="N2">MEDIAN(IF('Summary figures'!$D$1:$D$200="VLIC",IF(ISNUMBER('Summary figures'!$BC$1:$BC$200),'Summary figures'!$BC$1:$BC$200)))</f>
        <v>640.65699999999993</v>
      </c>
      <c r="O2" s="20">
        <f t="array" ref="O2">MEDIAN(IF('Summary figures'!$D$1:$D$200="VLIC",IF(ISNUMBER('Summary figures'!$BD$1:$BD$200),'Summary figures'!$BD$1:$BD$200)))</f>
        <v>643.86999999999989</v>
      </c>
      <c r="P2" s="20">
        <f t="array" ref="P2">MEDIAN(IF('Summary figures'!$D$1:$D$200="VLIC",IF(ISNUMBER('Summary figures'!$BE$1:$BE$200),'Summary figures'!$BE$1:$BE$200)))</f>
        <v>44.150306100907741</v>
      </c>
      <c r="Q2" s="20">
        <f t="array" ref="Q2">MEDIAN(IF('Summary figures'!$D$1:$D$200="VLIC",IF(ISNUMBER('Summary figures'!$BF$1:$BF$200),'Summary figures'!$BF$1:$BF$200)))</f>
        <v>68.550177893973228</v>
      </c>
      <c r="R2" s="20">
        <f t="array" ref="R2">MEDIAN(IF('Summary figures'!$D$1:$D$200="VLIC",IF(ISNUMBER('Summary figures'!$BG$1:$BG$200),'Summary figures'!$BG$1:$BG$200)))</f>
        <v>0</v>
      </c>
      <c r="S2" s="20">
        <f t="array" ref="S2">MEDIAN(IF('Summary figures'!$D$1:$D$200="VLIC",IF(ISNUMBER('Summary figures'!$BH$1:$BH$200),'Summary figures'!$BH$1:$BH$200)))</f>
        <v>162.03333333333333</v>
      </c>
      <c r="T2" s="20">
        <f t="array" ref="T2">MEDIAN(IF('Summary figures'!$D$1:$D$200="VLIC",IF(ISNUMBER('Summary figures'!$BI$1:$BI$200),'Summary figures'!$BI$1:$BI$200)))</f>
        <v>40.187615526802219</v>
      </c>
      <c r="U2" s="20">
        <f t="array" ref="U2">MEDIAN(IF('Summary figures'!$D$1:$D$200="VLIC",IF(ISNUMBER('Summary figures'!$BJ$1:$BJ$200),'Summary figures'!$BJ$1:$BJ$200)))</f>
        <v>77.586692652887422</v>
      </c>
      <c r="V2" s="20"/>
      <c r="W2" s="20">
        <f t="array" ref="W2">MEDIAN(IF('Summary figures'!$D$1:$D$200="VLIC",IF(ISNUMBER('Summary figures'!$BK$1:$BK$200),'Summary figures'!$BK$1:$BK$200)))</f>
        <v>80.03484818946967</v>
      </c>
      <c r="X2" s="20">
        <f t="array" ref="X2">MEDIAN(IF('Summary figures'!$D$1:$D$200="VLIC",IF(ISNUMBER('Summary figures'!$BL$1:$BL$200),'Summary figures'!$BL$1:$BL$200)))</f>
        <v>203.49733107459531</v>
      </c>
      <c r="Y2" s="20">
        <f t="array" ref="Y2">MEDIAN(IF('Summary figures'!$D$1:$D$200="VLIC",IF(ISNUMBER('Summary figures'!$BQ$1:$BQ$200),'Summary figures'!$BQ$1:$BQ$200)))</f>
        <v>157.67258403124049</v>
      </c>
      <c r="Z2" s="20">
        <f t="array" ref="Z2">MEDIAN(IF('Summary figures'!$D$1:$D$200="VLIC",IF(ISNUMBER('Summary figures'!$BR$1:$BR$200),'Summary figures'!$BR$1:$BR$200)))</f>
        <v>27.238977302374121</v>
      </c>
      <c r="AA2" s="23">
        <f t="array" ref="AA2">MEDIAN(IF('Summary figures'!$D$1:$D$200="VLIC",IF(ISNUMBER('Summary figures'!$BS$1:$BS$200),'Summary figures'!$BS$1:$BS$200)))</f>
        <v>0.15443297829117436</v>
      </c>
      <c r="AB2" s="20">
        <f t="array" ref="AB2">MEDIAN(IF('Summary figures'!$D$1:$D$200="VLIC",IF(ISNUMBER('Summary figures'!$BT$1:$BT$200),'Summary figures'!$BT$1:$BT$200)))</f>
        <v>5.7901873076250006</v>
      </c>
      <c r="AC2" s="20">
        <f t="array" ref="AC2">MEDIAN(IF('Summary figures'!$D$1:$D$200="VLIC",IF(ISNUMBER('Summary figures'!$BY$1:$BY$200),'Summary figures'!$BY$1:$BY$200)))</f>
        <v>50.929339508658892</v>
      </c>
      <c r="AD2" s="20">
        <f t="array" ref="AD2">MEDIAN(IF('Summary figures'!$D$1:$D$200="VLIC",IF(ISNUMBER('Summary figures'!$BZ$1:$BZ$200),'Summary figures'!$BZ$1:$BZ$200)))</f>
        <v>2.8529468483876816</v>
      </c>
      <c r="AE2" s="20">
        <f t="array" ref="AE2">MEDIAN(IF('Summary figures'!$D$1:$D$200="VLIC",IF(ISNUMBER('Summary figures'!$CA$1:$CA$200),'Summary figures'!$CA$1:$CA$200)))</f>
        <v>6.0702214358796116</v>
      </c>
      <c r="AF2" s="20">
        <f t="array" ref="AF2">MEDIAN(IF('Summary figures'!$D$1:$D$200="VLIC",IF(ISNUMBER('Summary figures'!$CB$1:$CB$200),'Summary figures'!$CB$1:$CB$200)))</f>
        <v>136.22790005369851</v>
      </c>
      <c r="AG2" s="20">
        <f t="array" ref="AG2">MEDIAN(IF('Summary figures'!$D$1:$D$200="VLIC",IF(ISNUMBER('Summary figures'!$CC$1:$CC$200),'Summary figures'!$CC$1:$CC$200)))</f>
        <v>10.460797384410855</v>
      </c>
      <c r="AH2" s="20">
        <f t="array" ref="AH2">MEDIAN(IF('Summary figures'!$D$1:$D$200="VLIC",IF(ISNUMBER('Summary figures'!$CD$1:$CD$200),'Summary figures'!$CD$1:$CD$200)))</f>
        <v>14.468598814473388</v>
      </c>
      <c r="AI2" s="20">
        <f t="array" ref="AI2">MEDIAN(IF('Summary figures'!$D$1:$D$200="VLIC",IF(ISNUMBER('Summary figures'!$CE$1:$CE$200),'Summary figures'!$CE$1:$CE$200)))</f>
        <v>7.3019519398577</v>
      </c>
      <c r="AJ2" s="20">
        <f t="array" ref="AJ2">MEDIAN(IF('Summary figures'!$D$1:$D$200="VLIC",IF(ISNUMBER('Summary figures'!$CF$1:$CF$200),'Summary figures'!$CF$1:$CF$200)))</f>
        <v>0.45806652857117419</v>
      </c>
      <c r="AK2" s="20">
        <f t="array" ref="AK2">MEDIAN(IF('Summary figures'!$D$1:$D$200="VLIC",IF(ISNUMBER('Summary figures'!$CG$1:$CG$200),'Summary figures'!$CG$1:$CG$200)))</f>
        <v>0.82174801750787019</v>
      </c>
      <c r="AL2" s="20">
        <f t="array" ref="AL2">MEDIAN(IF('Summary figures'!$D$1:$D$200="VLIC",IF(ISNUMBER('Summary figures'!$CH$1:$CH$200),'Summary figures'!$CH$1:$CH$200)))</f>
        <v>74.62431366626393</v>
      </c>
      <c r="AM2" s="20">
        <f t="array" ref="AM2">MEDIAN(IF('Summary figures'!$D$1:$D$200="VLIC",IF(ISNUMBER('Summary figures'!$CI$1:$CI$200),'Summary figures'!$CI$1:$CI$200)))</f>
        <v>6.9801240661911912</v>
      </c>
      <c r="AN2" s="20">
        <f t="array" ref="AN2">MEDIAN(IF('Summary figures'!$D$1:$D$200="VLIC",IF(ISNUMBER('Summary figures'!$CJ$1:$CJ$200),'Summary figures'!$CJ$1:$CJ$200)))</f>
        <v>9.900885200271194</v>
      </c>
      <c r="AO2" s="23">
        <f t="array" ref="AO2">MEDIAN(IF('Summary figures'!$D$1:$D$200="VLIC",IF(ISNUMBER('Summary figures'!$CK$1:$CK$200),'Summary figures'!$CK$1:$CK$200)))</f>
        <v>0.56499999999999995</v>
      </c>
      <c r="AP2" s="23">
        <f t="array" ref="AP2">MEDIAN(IF('Summary figures'!$D$1:$D$200="VLIC",IF(ISNUMBER('Summary figures'!$CL$1:$CL$200),'Summary figures'!$CL$1:$CL$200)))</f>
        <v>0.15866926528874184</v>
      </c>
      <c r="AQ2" s="23">
        <f t="array" ref="AQ2">MEDIAN(IF('Summary figures'!$D$1:$D$200="VLIC",IF(ISNUMBER('Summary figures'!$CM$1:$CM$200),'Summary figures'!$CM$1:$CM$200)))</f>
        <v>0.41470575518359593</v>
      </c>
      <c r="AR2" s="20">
        <f t="array" ref="AR2">MEDIAN(IF('Summary figures'!$D$1:$D$200="VLIC",IF(ISNUMBER('Summary figures'!$CN$1:$CN$200),'Summary figures'!$CN$1:$CN$200)))</f>
        <v>1953.8267674844067</v>
      </c>
      <c r="AS2" s="20">
        <f t="array" ref="AS2">MEDIAN(IF('Summary figures'!$D$1:$D$200="VLIC",IF(ISNUMBER('Summary figures'!$CO$1:$CO$200),'Summary figures'!$CO$1:$CO$200)))</f>
        <v>131.87494505556535</v>
      </c>
      <c r="AT2" s="20">
        <f t="array" ref="AT2">MEDIAN(IF('Summary figures'!$D$1:$D$200="VLIC",IF(ISNUMBER('Summary figures'!$CP$1:$CP$200),'Summary figures'!$CP$1:$CP$200)))</f>
        <v>229.39914247658572</v>
      </c>
      <c r="AU2" s="20">
        <f t="array" ref="AU2">MEDIAN(IF('Summary figures'!$D$1:$D$200="VLIC",IF(ISNUMBER('Summary figures'!$CR$1:$CR$200),'Summary figures'!$CR$1:$CR$200)))</f>
        <v>20.504588073266987</v>
      </c>
      <c r="AV2" s="20"/>
      <c r="AW2" s="20"/>
      <c r="AX2" s="20"/>
    </row>
    <row r="3" spans="1:50" x14ac:dyDescent="0.2">
      <c r="A3" s="37" t="s">
        <v>352</v>
      </c>
      <c r="B3" s="20">
        <f t="array" ref="B3">MEDIAN(IF('Summary figures'!$D$1:$D$200="OLIC",IF(ISNUMBER('Summary figures'!$AN$1:$AN$200),'Summary figures'!$AN$1:$AN$200)))</f>
        <v>760</v>
      </c>
      <c r="C3" s="23">
        <f t="array" ref="C3">MEDIAN(IF('Summary figures'!$D$1:$D$200="OLIC",IF(ISNUMBER('Summary figures'!$AO$1:$AO$200),'Summary figures'!$AO$1:$AO$200)))</f>
        <v>0.37599998474121088</v>
      </c>
      <c r="D3" s="23">
        <f t="array" ref="D3">MEDIAN(IF('Summary figures'!$D$1:$D$200="OLIC",IF(ISNUMBER('Summary figures'!$AP$1:$AP$200),'Summary figures'!$AP$1:$AP$200)))</f>
        <v>0.17299999237060551</v>
      </c>
      <c r="E3" s="20">
        <f t="array" ref="E3">MEDIAN(IF('Summary figures'!$D$1:$D$200="OLIC",IF(ISNUMBER('Summary figures'!$AQ$1:$AQ$200),'Summary figures'!$AQ$1:$AQ$200)))</f>
        <v>6.0875800000000009</v>
      </c>
      <c r="F3" s="20">
        <f t="array" ref="F3">MEDIAN(IF('Summary figures'!$D$1:$D$200="OLIC",IF(ISNUMBER('Summary figures'!$AR$1:$AR$200),'Summary figures'!$AR$1:$AR$200)))</f>
        <v>3.8253060476875302</v>
      </c>
      <c r="G3" s="20">
        <f t="array" ref="G3">MEDIAN(IF('Summary figures'!$D$1:$D$200="OLIC",IF(ISNUMBER('Summary figures'!$AS$1:$AS$200),'Summary figures'!$AS$1:$AS$200)))</f>
        <v>4.9034213867187502</v>
      </c>
      <c r="H3" s="23">
        <f t="array" ref="H3">MEDIAN(IF('Summary figures'!$D$1:$D$200="OLIC",IF(ISNUMBER('Summary figures'!$AT$1:$AT$200),'Summary figures'!$AT$1:$AT$200)))</f>
        <v>0.1651</v>
      </c>
      <c r="I3" s="20">
        <f t="array" ref="I3">MEDIAN(IF('Summary figures'!$D$1:$D$200="OLIC",IF(ISNUMBER('Summary figures'!$AU$1:$AU$200),'Summary figures'!$AU$1:$AU$200)))</f>
        <v>119.66399999999999</v>
      </c>
      <c r="J3" s="20">
        <f t="array" ref="J3">MEDIAN(IF('Summary figures'!$D$1:$D$200="OLIC",IF(ISNUMBER('Summary figures'!$AV$1:$AV$200),'Summary figures'!$AV$1:$AV$200)))</f>
        <v>252.07547169811318</v>
      </c>
      <c r="K3" s="23">
        <f t="array" ref="K3">MEDIAN(IF('Summary figures'!$D$1:$D$200="OLIC",IF(ISNUMBER('Summary figures'!$AW$1:$AW$200),'Summary figures'!$AW$1:$AW$200)))</f>
        <v>0.1924085694713113</v>
      </c>
      <c r="L3" s="20">
        <f t="array" ref="L3">MEDIAN(IF('Summary figures'!$D$1:$D$200="OLIC",IF(ISNUMBER('Summary figures'!$AX$1:$AX$200),'Summary figures'!$AX$1:$AX$200)))</f>
        <v>141.08168582207765</v>
      </c>
      <c r="M3" s="20">
        <f t="array" ref="M3">MEDIAN(IF('Summary figures'!$D$1:$D$200="OLIC",IF(ISNUMBER('Summary figures'!$AY$1:$AY$200),'Summary figures'!$AY$1:$AY$200)))</f>
        <v>288.39445998285697</v>
      </c>
      <c r="N3" s="20">
        <f t="array" ref="N3">MEDIAN(IF('Summary figures'!$D$1:$D$200="OLIC",IF(ISNUMBER('Summary figures'!$BC$1:$BC$200),'Summary figures'!$BC$1:$BC$200)))</f>
        <v>535.24833333333333</v>
      </c>
      <c r="O3" s="20">
        <f t="array" ref="O3">MEDIAN(IF('Summary figures'!$D$1:$D$200="OLIC",IF(ISNUMBER('Summary figures'!$BD$1:$BD$200),'Summary figures'!$BD$1:$BD$200)))</f>
        <v>667.20666666666659</v>
      </c>
      <c r="P3" s="20">
        <f t="array" ref="P3">MEDIAN(IF('Summary figures'!$D$1:$D$200="OLIC",IF(ISNUMBER('Summary figures'!$BE$1:$BE$200),'Summary figures'!$BE$1:$BE$200)))</f>
        <v>39.627596696106558</v>
      </c>
      <c r="Q3" s="20">
        <f t="array" ref="Q3">MEDIAN(IF('Summary figures'!$D$1:$D$200="OLIC",IF(ISNUMBER('Summary figures'!$BF$1:$BF$200),'Summary figures'!$BF$1:$BF$200)))</f>
        <v>92.382751940405313</v>
      </c>
      <c r="R3" s="20">
        <f t="array" ref="R3">MEDIAN(IF('Summary figures'!$D$1:$D$200="OLIC",IF(ISNUMBER('Summary figures'!$BG$1:$BG$200),'Summary figures'!$BG$1:$BG$200)))</f>
        <v>89.084413020814708</v>
      </c>
      <c r="S3" s="20">
        <f t="array" ref="S3">MEDIAN(IF('Summary figures'!$D$1:$D$200="OLIC",IF(ISNUMBER('Summary figures'!$BH$1:$BH$200),'Summary figures'!$BH$1:$BH$200)))</f>
        <v>63.220000000000006</v>
      </c>
      <c r="T3" s="20">
        <f t="array" ref="T3">MEDIAN(IF('Summary figures'!$D$1:$D$200="OLIC",IF(ISNUMBER('Summary figures'!$BI$1:$BI$200),'Summary figures'!$BI$1:$BI$200)))</f>
        <v>41.16036639233738</v>
      </c>
      <c r="U3" s="20">
        <f t="array" ref="U3">MEDIAN(IF('Summary figures'!$D$1:$D$200="OLIC",IF(ISNUMBER('Summary figures'!$BJ$1:$BJ$200),'Summary figures'!$BJ$1:$BJ$200)))</f>
        <v>77.47049611398964</v>
      </c>
      <c r="V3" s="20"/>
      <c r="W3" s="20">
        <f t="array" ref="W3">MEDIAN(IF('Summary figures'!$D$1:$D$200="OLIC",IF(ISNUMBER('Summary figures'!$BK$1:$BK$200),'Summary figures'!$BK$1:$BK$200)))</f>
        <v>53.436312366774779</v>
      </c>
      <c r="X3" s="20">
        <f t="array" ref="X3">MEDIAN(IF('Summary figures'!$D$1:$D$200="OLIC",IF(ISNUMBER('Summary figures'!$BL$1:$BL$200),'Summary figures'!$BL$1:$BL$200)))</f>
        <v>180.75803117704285</v>
      </c>
      <c r="Y3" s="20">
        <f t="array" ref="Y3">MEDIAN(IF('Summary figures'!$D$1:$D$200="OLIC",IF(ISNUMBER('Summary figures'!$BQ$1:$BQ$200),'Summary figures'!$BQ$1:$BQ$200)))</f>
        <v>122.74857572829929</v>
      </c>
      <c r="Z3" s="20">
        <f t="array" ref="Z3">MEDIAN(IF('Summary figures'!$D$1:$D$200="OLIC",IF(ISNUMBER('Summary figures'!$BR$1:$BR$200),'Summary figures'!$BR$1:$BR$200)))</f>
        <v>21.511099458136691</v>
      </c>
      <c r="AA3" s="23">
        <f t="array" ref="AA3">MEDIAN(IF('Summary figures'!$D$1:$D$200="OLIC",IF(ISNUMBER('Summary figures'!$BS$1:$BS$200),'Summary figures'!$BS$1:$BS$200)))</f>
        <v>0.19115839087355721</v>
      </c>
      <c r="AB3" s="20">
        <f t="array" ref="AB3">MEDIAN(IF('Summary figures'!$D$1:$D$200="OLIC",IF(ISNUMBER('Summary figures'!$BT$1:$BT$200),'Summary figures'!$BT$1:$BT$200)))</f>
        <v>5.2738755320999999</v>
      </c>
      <c r="AC3" s="20">
        <f t="array" ref="AC3">MEDIAN(IF('Summary figures'!$D$1:$D$200="OLIC",IF(ISNUMBER('Summary figures'!$BY$1:$BY$200),'Summary figures'!$BY$1:$BY$200)))</f>
        <v>60.294425426231719</v>
      </c>
      <c r="AD3" s="20">
        <f t="array" ref="AD3">MEDIAN(IF('Summary figures'!$D$1:$D$200="OLIC",IF(ISNUMBER('Summary figures'!$BZ$1:$BZ$200),'Summary figures'!$BZ$1:$BZ$200)))</f>
        <v>2.7177583944067183</v>
      </c>
      <c r="AE3" s="20">
        <f t="array" ref="AE3">MEDIAN(IF('Summary figures'!$D$1:$D$200="OLIC",IF(ISNUMBER('Summary figures'!$CA$1:$CA$200),'Summary figures'!$CA$1:$CA$200)))</f>
        <v>7.279524991761841</v>
      </c>
      <c r="AF3" s="20">
        <f t="array" ref="AF3">MEDIAN(IF('Summary figures'!$D$1:$D$200="OLIC",IF(ISNUMBER('Summary figures'!$CB$1:$CB$200),'Summary figures'!$CB$1:$CB$200)))</f>
        <v>163.6193287689623</v>
      </c>
      <c r="AG3" s="20">
        <f t="array" ref="AG3">MEDIAN(IF('Summary figures'!$D$1:$D$200="OLIC",IF(ISNUMBER('Summary figures'!$CC$1:$CC$200),'Summary figures'!$CC$1:$CC$200)))</f>
        <v>9.1602163987424472</v>
      </c>
      <c r="AH3" s="20">
        <f t="array" ref="AH3">MEDIAN(IF('Summary figures'!$D$1:$D$200="OLIC",IF(ISNUMBER('Summary figures'!$CD$1:$CD$200),'Summary figures'!$CD$1:$CD$200)))</f>
        <v>26.890042194782509</v>
      </c>
      <c r="AI3" s="20">
        <f t="array" ref="AI3">MEDIAN(IF('Summary figures'!$D$1:$D$200="OLIC",IF(ISNUMBER('Summary figures'!$CE$1:$CE$200),'Summary figures'!$CE$1:$CE$200)))</f>
        <v>3.2967928581017589</v>
      </c>
      <c r="AJ3" s="20">
        <f t="array" ref="AJ3">MEDIAN(IF('Summary figures'!$D$1:$D$200="OLIC",IF(ISNUMBER('Summary figures'!$CF$1:$CF$200),'Summary figures'!$CF$1:$CF$200)))</f>
        <v>0.19492655697402939</v>
      </c>
      <c r="AK3" s="20">
        <f t="array" ref="AK3">MEDIAN(IF('Summary figures'!$D$1:$D$200="OLIC",IF(ISNUMBER('Summary figures'!$CG$1:$CG$200),'Summary figures'!$CG$1:$CG$200)))</f>
        <v>0.54469229950944364</v>
      </c>
      <c r="AL3" s="20">
        <f t="array" ref="AL3">MEDIAN(IF('Summary figures'!$D$1:$D$200="OLIC",IF(ISNUMBER('Summary figures'!$CH$1:$CH$200),'Summary figures'!$CH$1:$CH$200)))</f>
        <v>56.739414015304071</v>
      </c>
      <c r="AM3" s="20">
        <f t="array" ref="AM3">MEDIAN(IF('Summary figures'!$D$1:$D$200="OLIC",IF(ISNUMBER('Summary figures'!$CI$1:$CI$200),'Summary figures'!$CI$1:$CI$200)))</f>
        <v>3.3621375377770688</v>
      </c>
      <c r="AN3" s="20">
        <f t="array" ref="AN3">MEDIAN(IF('Summary figures'!$D$1:$D$200="OLIC",IF(ISNUMBER('Summary figures'!$CJ$1:$CJ$200),'Summary figures'!$CJ$1:$CJ$200)))</f>
        <v>10.624705154084232</v>
      </c>
      <c r="AO3" s="23">
        <f t="array" ref="AO3">MEDIAN(IF('Summary figures'!$D$1:$D$200="OLIC",IF(ISNUMBER('Summary figures'!$CK$1:$CK$200),'Summary figures'!$CK$1:$CK$200)))</f>
        <v>0.55500000000000005</v>
      </c>
      <c r="AP3" s="23">
        <f t="array" ref="AP3">MEDIAN(IF('Summary figures'!$D$1:$D$200="OLIC",IF(ISNUMBER('Summary figures'!$CL$1:$CL$200),'Summary figures'!$CL$1:$CL$200)))</f>
        <v>0.14704961139896375</v>
      </c>
      <c r="AQ3" s="23">
        <f t="array" ref="AQ3">MEDIAN(IF('Summary figures'!$D$1:$D$200="OLIC",IF(ISNUMBER('Summary figures'!$CM$1:$CM$200),'Summary figures'!$CM$1:$CM$200)))</f>
        <v>0.39031218551739227</v>
      </c>
      <c r="AR3" s="20">
        <f t="array" ref="AR3">MEDIAN(IF('Summary figures'!$D$1:$D$200="OLIC",IF(ISNUMBER('Summary figures'!$CN$1:$CN$200),'Summary figures'!$CN$1:$CN$200)))</f>
        <v>859.76333333333332</v>
      </c>
      <c r="AS3" s="20">
        <f t="array" ref="AS3">MEDIAN(IF('Summary figures'!$D$1:$D$200="OLIC",IF(ISNUMBER('Summary figures'!$CO$1:$CO$200),'Summary figures'!$CO$1:$CO$200)))</f>
        <v>78.801403761360561</v>
      </c>
      <c r="AT3" s="20">
        <f t="array" ref="AT3">MEDIAN(IF('Summary figures'!$D$1:$D$200="OLIC",IF(ISNUMBER('Summary figures'!$CP$1:$CP$200),'Summary figures'!$CP$1:$CP$200)))</f>
        <v>177.49230395218871</v>
      </c>
      <c r="AU3" s="20">
        <f t="array" ref="AU3">MEDIAN(IF('Summary figures'!$D$1:$D$200="OLIC",IF(ISNUMBER('Summary figures'!$CR$1:$CR$200),'Summary figures'!$CR$1:$CR$200)))</f>
        <v>19.25564377021551</v>
      </c>
      <c r="AV3" s="20"/>
      <c r="AW3" s="20"/>
      <c r="AX3" s="20"/>
    </row>
    <row r="4" spans="1:50" x14ac:dyDescent="0.2">
      <c r="A4" s="37" t="s">
        <v>17</v>
      </c>
      <c r="B4" s="20">
        <f t="array" ref="B4">MEDIAN(IF('Summary figures'!$E$1:$E$200="OLIC_LDC",IF(ISNUMBER('Summary figures'!$AN$1:$AN$200),'Summary figures'!$AN$1:$AN$200)))</f>
        <v>740</v>
      </c>
      <c r="C4" s="23">
        <f t="array" ref="C4">MEDIAN(IF('Summary figures'!$E$1:$E$200="OLIC_LDC",IF(ISNUMBER('Summary figures'!$AO$1:$AO$200),'Summary figures'!$AO$1:$AO$200)))</f>
        <v>0.37599998474121088</v>
      </c>
      <c r="D4" s="23">
        <f t="array" ref="D4">MEDIAN(IF('Summary figures'!$E$1:$E$200="OLIC_LDC",IF(ISNUMBER('Summary figures'!$AP$1:$AP$200),'Summary figures'!$AP$1:$AP$200)))</f>
        <v>0.17299999237060551</v>
      </c>
      <c r="E4" s="20">
        <f t="array" ref="E4">MEDIAN(IF('Summary figures'!$E$1:$E$200="OLIC_LDC",IF(ISNUMBER('Summary figures'!$AQ$1:$AQ$200),'Summary figures'!$AQ$1:$AQ$200)))</f>
        <v>6.0875800000000009</v>
      </c>
      <c r="F4" s="20">
        <f t="array" ref="F4">MEDIAN(IF('Summary figures'!$E$1:$E$200="OLIC_LDC",IF(ISNUMBER('Summary figures'!$AR$1:$AR$200),'Summary figures'!$AR$1:$AR$200)))</f>
        <v>3.8253060476875302</v>
      </c>
      <c r="G4" s="20">
        <f t="array" ref="G4">MEDIAN(IF('Summary figures'!$E$1:$E$200="OLIC_LDC",IF(ISNUMBER('Summary figures'!$AS$1:$AS$200),'Summary figures'!$AS$1:$AS$200)))</f>
        <v>4.9034213867187502</v>
      </c>
      <c r="H4" s="23">
        <f t="array" ref="H4">MEDIAN(IF('Summary figures'!$E$1:$E$200="OLIC_LDC",IF(ISNUMBER('Summary figures'!$AT$1:$AT$200),'Summary figures'!$AT$1:$AT$200)))</f>
        <v>0.16</v>
      </c>
      <c r="I4" s="20">
        <f t="array" ref="I4">MEDIAN(IF('Summary figures'!$E$1:$E$200="OLIC_LDC",IF(ISNUMBER('Summary figures'!$AU$1:$AU$200),'Summary figures'!$AU$1:$AU$200)))</f>
        <v>106.99932475069164</v>
      </c>
      <c r="J4" s="20">
        <f t="array" ref="J4">MEDIAN(IF('Summary figures'!$E$1:$E$200="OLIC_LDC",IF(ISNUMBER('Summary figures'!$AV$1:$AV$200),'Summary figures'!$AV$1:$AV$200)))</f>
        <v>242.82342361840961</v>
      </c>
      <c r="K4" s="23">
        <f t="array" ref="K4">MEDIAN(IF('Summary figures'!$E$1:$E$200="OLIC_LDC",IF(ISNUMBER('Summary figures'!$AW$1:$AW$200),'Summary figures'!$AW$1:$AW$200)))</f>
        <v>0.1889880446265651</v>
      </c>
      <c r="L4" s="20">
        <f t="array" ref="L4">MEDIAN(IF('Summary figures'!$E$1:$E$200="OLIC_LDC",IF(ISNUMBER('Summary figures'!$AX$1:$AX$200),'Summary figures'!$AX$1:$AX$200)))</f>
        <v>129.02053761530001</v>
      </c>
      <c r="M4" s="20">
        <f t="array" ref="M4">MEDIAN(IF('Summary figures'!$E$1:$E$200="OLIC_LDC",IF(ISNUMBER('Summary figures'!$AY$1:$AY$200),'Summary figures'!$AY$1:$AY$200)))</f>
        <v>274.72010356497464</v>
      </c>
      <c r="N4" s="20">
        <f t="array" ref="N4">MEDIAN(IF('Summary figures'!$E$1:$E$200="OLIC_LDC",IF(ISNUMBER('Summary figures'!$BC$1:$BC$200),'Summary figures'!$BC$1:$BC$200)))</f>
        <v>842.31433333333337</v>
      </c>
      <c r="O4" s="20">
        <f t="array" ref="O4">MEDIAN(IF('Summary figures'!$E$1:$E$200="OLIC_LDC",IF(ISNUMBER('Summary figures'!$BD$1:$BD$200),'Summary figures'!$BD$1:$BD$200)))</f>
        <v>739.96</v>
      </c>
      <c r="P4" s="20">
        <f t="array" ref="P4">MEDIAN(IF('Summary figures'!$E$1:$E$200="OLIC_LDC",IF(ISNUMBER('Summary figures'!$BE$1:$BE$200),'Summary figures'!$BE$1:$BE$200)))</f>
        <v>40.135363219011616</v>
      </c>
      <c r="Q4" s="20">
        <f t="array" ref="Q4">MEDIAN(IF('Summary figures'!$E$1:$E$200="OLIC_LDC",IF(ISNUMBER('Summary figures'!$BF$1:$BF$200),'Summary figures'!$BF$1:$BF$200)))</f>
        <v>103.44504468200196</v>
      </c>
      <c r="R4" s="20">
        <f t="array" ref="R4">MEDIAN(IF('Summary figures'!$E$1:$E$200="OLIC_LDC",IF(ISNUMBER('Summary figures'!$BG$1:$BG$200),'Summary figures'!$BG$1:$BG$200)))</f>
        <v>87.09080495718608</v>
      </c>
      <c r="S4" s="20">
        <f t="array" ref="S4">MEDIAN(IF('Summary figures'!$E$1:$E$200="OLIC_LDC",IF(ISNUMBER('Summary figures'!$BH$1:$BH$200),'Summary figures'!$BH$1:$BH$200)))</f>
        <v>63.220000000000006</v>
      </c>
      <c r="T4" s="20">
        <f t="array" ref="T4">MEDIAN(IF('Summary figures'!$E$1:$E$200="OLIC_LDC",IF(ISNUMBER('Summary figures'!$BI$1:$BI$200),'Summary figures'!$BI$1:$BI$200)))</f>
        <v>50.714778211905305</v>
      </c>
      <c r="U4" s="20">
        <f t="array" ref="U4">MEDIAN(IF('Summary figures'!$E$1:$E$200="OLIC_LDC",IF(ISNUMBER('Summary figures'!$BJ$1:$BJ$200),'Summary figures'!$BJ$1:$BJ$200)))</f>
        <v>77.47049611398964</v>
      </c>
      <c r="V4" s="20"/>
      <c r="W4" s="20">
        <f t="array" ref="W4">MEDIAN(IF('Summary figures'!$E$1:$E$200="OLIC_LDC",IF(ISNUMBER('Summary figures'!$BK$1:$BK$200),'Summary figures'!$BK$1:$BK$200)))</f>
        <v>54.171036042673826</v>
      </c>
      <c r="X4" s="20">
        <f t="array" ref="X4">MEDIAN(IF('Summary figures'!$E$1:$E$200="OLIC_LDC",IF(ISNUMBER('Summary figures'!$BL$1:$BL$200),'Summary figures'!$BL$1:$BL$200)))</f>
        <v>194.51220333509272</v>
      </c>
      <c r="Y4" s="20">
        <f t="array" ref="Y4">MEDIAN(IF('Summary figures'!$E$1:$E$200="OLIC_LDC",IF(ISNUMBER('Summary figures'!$BQ$1:$BQ$200),'Summary figures'!$BQ$1:$BQ$200)))</f>
        <v>124.33693750846973</v>
      </c>
      <c r="Z4" s="20">
        <f t="array" ref="Z4">MEDIAN(IF('Summary figures'!$E$1:$E$200="OLIC_LDC",IF(ISNUMBER('Summary figures'!$BR$1:$BR$200),'Summary figures'!$BR$1:$BR$200)))</f>
        <v>22.403231614006664</v>
      </c>
      <c r="AA4" s="23">
        <f t="array" ref="AA4">MEDIAN(IF('Summary figures'!$E$1:$E$200="OLIC_LDC",IF(ISNUMBER('Summary figures'!$BS$1:$BS$200),'Summary figures'!$BS$1:$BS$200)))</f>
        <v>0.19115839087355721</v>
      </c>
      <c r="AB4" s="20">
        <f t="array" ref="AB4">MEDIAN(IF('Summary figures'!$E$1:$E$200="OLIC_LDC",IF(ISNUMBER('Summary figures'!$BT$1:$BT$200),'Summary figures'!$BT$1:$BT$200)))</f>
        <v>5.2738755320999999</v>
      </c>
      <c r="AC4" s="20">
        <f t="array" ref="AC4">MEDIAN(IF('Summary figures'!$E$1:$E$200="OLIC_LDC",IF(ISNUMBER('Summary figures'!$BY$1:$BY$200),'Summary figures'!$BY$1:$BY$200)))</f>
        <v>62.157780574573771</v>
      </c>
      <c r="AD4" s="20">
        <f t="array" ref="AD4">MEDIAN(IF('Summary figures'!$E$1:$E$200="OLIC_LDC",IF(ISNUMBER('Summary figures'!$BZ$1:$BZ$200),'Summary figures'!$BZ$1:$BZ$200)))</f>
        <v>3.1469107216774894</v>
      </c>
      <c r="AE4" s="20">
        <f t="array" ref="AE4">MEDIAN(IF('Summary figures'!$E$1:$E$200="OLIC_LDC",IF(ISNUMBER('Summary figures'!$CA$1:$CA$200),'Summary figures'!$CA$1:$CA$200)))</f>
        <v>7.946661794673977</v>
      </c>
      <c r="AF4" s="20">
        <f t="array" ref="AF4">MEDIAN(IF('Summary figures'!$E$1:$E$200="OLIC_LDC",IF(ISNUMBER('Summary figures'!$CB$1:$CB$200),'Summary figures'!$CB$1:$CB$200)))</f>
        <v>165.79413042019064</v>
      </c>
      <c r="AG4" s="20">
        <f t="array" ref="AG4">MEDIAN(IF('Summary figures'!$E$1:$E$200="OLIC_LDC",IF(ISNUMBER('Summary figures'!$CC$1:$CC$200),'Summary figures'!$CC$1:$CC$200)))</f>
        <v>9.6804151901217033</v>
      </c>
      <c r="AH4" s="20">
        <f t="array" ref="AH4">MEDIAN(IF('Summary figures'!$E$1:$E$200="OLIC_LDC",IF(ISNUMBER('Summary figures'!$CD$1:$CD$200),'Summary figures'!$CD$1:$CD$200)))</f>
        <v>26.890042194782509</v>
      </c>
      <c r="AI4" s="20">
        <f t="array" ref="AI4">MEDIAN(IF('Summary figures'!$E$1:$E$200="OLIC_LDC",IF(ISNUMBER('Summary figures'!$CE$1:$CE$200),'Summary figures'!$CE$1:$CE$200)))</f>
        <v>3.3991821049805342</v>
      </c>
      <c r="AJ4" s="20">
        <f t="array" ref="AJ4">MEDIAN(IF('Summary figures'!$E$1:$E$200="OLIC_LDC",IF(ISNUMBER('Summary figures'!$CF$1:$CF$200),'Summary figures'!$CF$1:$CF$200)))</f>
        <v>0.20861557045418769</v>
      </c>
      <c r="AK4" s="20">
        <f t="array" ref="AK4">MEDIAN(IF('Summary figures'!$E$1:$E$200="OLIC_LDC",IF(ISNUMBER('Summary figures'!$CG$1:$CG$200),'Summary figures'!$CG$1:$CG$200)))</f>
        <v>0.54469229950944364</v>
      </c>
      <c r="AL4" s="20">
        <f t="array" ref="AL4">MEDIAN(IF('Summary figures'!$E$1:$E$200="OLIC_LDC",IF(ISNUMBER('Summary figures'!$CH$1:$CH$200),'Summary figures'!$CH$1:$CH$200)))</f>
        <v>56.739414015304071</v>
      </c>
      <c r="AM4" s="20">
        <f t="array" ref="AM4">MEDIAN(IF('Summary figures'!$E$1:$E$200="OLIC_LDC",IF(ISNUMBER('Summary figures'!$CI$1:$CI$200),'Summary figures'!$CI$1:$CI$200)))</f>
        <v>3.3621375377770688</v>
      </c>
      <c r="AN4" s="20">
        <f t="array" ref="AN4">MEDIAN(IF('Summary figures'!$E$1:$E$200="OLIC_LDC",IF(ISNUMBER('Summary figures'!$CJ$1:$CJ$200),'Summary figures'!$CJ$1:$CJ$200)))</f>
        <v>9.3392709382696353</v>
      </c>
      <c r="AO4" s="23">
        <f t="array" ref="AO4">MEDIAN(IF('Summary figures'!$E$1:$E$200="OLIC_LDC",IF(ISNUMBER('Summary figures'!$CK$1:$CK$200),'Summary figures'!$CK$1:$CK$200)))</f>
        <v>0.55500000000000005</v>
      </c>
      <c r="AP4" s="23">
        <f t="array" ref="AP4">MEDIAN(IF('Summary figures'!$E$1:$E$200="OLIC_LDC",IF(ISNUMBER('Summary figures'!$CL$1:$CL$200),'Summary figures'!$CL$1:$CL$200)))</f>
        <v>0.14704961139896375</v>
      </c>
      <c r="AQ4" s="23">
        <f t="array" ref="AQ4">MEDIAN(IF('Summary figures'!$E$1:$E$200="OLIC_LDC",IF(ISNUMBER('Summary figures'!$CM$1:$CM$200),'Summary figures'!$CM$1:$CM$200)))</f>
        <v>0.39517386276021593</v>
      </c>
      <c r="AR4" s="20">
        <f t="array" ref="AR4">MEDIAN(IF('Summary figures'!$E$1:$E$200="OLIC_LDC",IF(ISNUMBER('Summary figures'!$CN$1:$CN$200),'Summary figures'!$CN$1:$CN$200)))</f>
        <v>956.49333333333334</v>
      </c>
      <c r="AS4" s="20">
        <f t="array" ref="AS4">MEDIAN(IF('Summary figures'!$E$1:$E$200="OLIC_LDC",IF(ISNUMBER('Summary figures'!$CO$1:$CO$200),'Summary figures'!$CO$1:$CO$200)))</f>
        <v>82.568947131729459</v>
      </c>
      <c r="AT4" s="20">
        <f t="array" ref="AT4">MEDIAN(IF('Summary figures'!$E$1:$E$200="OLIC_LDC",IF(ISNUMBER('Summary figures'!$CP$1:$CP$200),'Summary figures'!$CP$1:$CP$200)))</f>
        <v>185.43955582998703</v>
      </c>
      <c r="AU4" s="20">
        <f t="array" ref="AU4">MEDIAN(IF('Summary figures'!$E$1:$E$200="OLIC_LDC",IF(ISNUMBER('Summary figures'!$CR$1:$CR$200),'Summary figures'!$CR$1:$CR$200)))</f>
        <v>19.25564377021551</v>
      </c>
      <c r="AV4" s="20"/>
      <c r="AW4" s="20"/>
      <c r="AX4" s="20"/>
    </row>
    <row r="5" spans="1:50" x14ac:dyDescent="0.2">
      <c r="A5" s="37" t="s">
        <v>18</v>
      </c>
      <c r="B5" s="20">
        <f t="array" ref="B5">MEDIAN(IF('Summary figures'!$E$1:$E$200="OLIC_nonLDC",IF(ISNUMBER('Summary figures'!$AN$1:$AN$200),'Summary figures'!$AN$1:$AN$200)))</f>
        <v>950</v>
      </c>
      <c r="C5" s="23">
        <f t="array" ref="C5">MEDIAN(IF('Summary figures'!$E$1:$E$200="OLIC_nonLDC",IF(ISNUMBER('Summary figures'!$AO$1:$AO$200),'Summary figures'!$AO$1:$AO$200)))</f>
        <v>0.38500000000000001</v>
      </c>
      <c r="D5" s="23">
        <f t="array" ref="D5">MEDIAN(IF('Summary figures'!$E$1:$E$200="OLIC_nonLDC",IF(ISNUMBER('Summary figures'!$AP$1:$AP$200),'Summary figures'!$AP$1:$AP$200)))</f>
        <v>0.1825</v>
      </c>
      <c r="E5" s="20">
        <f t="array" ref="E5">MEDIAN(IF('Summary figures'!$E$1:$E$200="OLIC_nonLDC",IF(ISNUMBER('Summary figures'!$AQ$1:$AQ$200),'Summary figures'!$AQ$1:$AQ$200)))</f>
        <v>8.3163400000000003</v>
      </c>
      <c r="F5" s="20">
        <f t="array" ref="F5">MEDIAN(IF('Summary figures'!$E$1:$E$200="OLIC_nonLDC",IF(ISNUMBER('Summary figures'!$AR$1:$AR$200),'Summary figures'!$AR$1:$AR$200)))</f>
        <v>4.1047700000000003</v>
      </c>
      <c r="G5" s="20">
        <f t="array" ref="G5">MEDIAN(IF('Summary figures'!$E$1:$E$200="OLIC_nonLDC",IF(ISNUMBER('Summary figures'!$AS$1:$AS$200),'Summary figures'!$AS$1:$AS$200)))</f>
        <v>4.6720793457031249</v>
      </c>
      <c r="H5" s="23">
        <f t="array" ref="H5">MEDIAN(IF('Summary figures'!$E$1:$E$200="OLIC_nonLDC",IF(ISNUMBER('Summary figures'!$AT$1:$AT$200),'Summary figures'!$AT$1:$AT$200)))</f>
        <v>0.21679999999999999</v>
      </c>
      <c r="I5" s="20">
        <f t="array" ref="I5">MEDIAN(IF('Summary figures'!$E$1:$E$200="OLIC_nonLDC",IF(ISNUMBER('Summary figures'!$AU$1:$AU$200),'Summary figures'!$AU$1:$AU$200)))</f>
        <v>205.31200000000001</v>
      </c>
      <c r="J5" s="20">
        <f t="array" ref="J5">MEDIAN(IF('Summary figures'!$E$1:$E$200="OLIC_nonLDC",IF(ISNUMBER('Summary figures'!$AV$1:$AV$200),'Summary figures'!$AV$1:$AV$200)))</f>
        <v>431.02980281690145</v>
      </c>
      <c r="K5" s="23">
        <f t="array" ref="K5">MEDIAN(IF('Summary figures'!$E$1:$E$200="OLIC_nonLDC",IF(ISNUMBER('Summary figures'!$AW$1:$AW$200),'Summary figures'!$AW$1:$AW$200)))</f>
        <v>0.23809270638310032</v>
      </c>
      <c r="L5" s="20">
        <f t="array" ref="L5">MEDIAN(IF('Summary figures'!$E$1:$E$200="OLIC_nonLDC",IF(ISNUMBER('Summary figures'!$AX$1:$AX$200),'Summary figures'!$AX$1:$AX$200)))</f>
        <v>226.39177931926929</v>
      </c>
      <c r="M5" s="20">
        <f t="array" ref="M5">MEDIAN(IF('Summary figures'!$E$1:$E$200="OLIC_nonLDC",IF(ISNUMBER('Summary figures'!$AY$1:$AY$200),'Summary figures'!$AY$1:$AY$200)))</f>
        <v>459.13617524259382</v>
      </c>
      <c r="N5" s="20">
        <f t="array" ref="N5">MEDIAN(IF('Summary figures'!$E$1:$E$200="OLIC_nonLDC",IF(ISNUMBER('Summary figures'!$BC$1:$BC$200),'Summary figures'!$BC$1:$BC$200)))</f>
        <v>384.15616666666671</v>
      </c>
      <c r="O5" s="20">
        <f t="array" ref="O5">MEDIAN(IF('Summary figures'!$E$1:$E$200="OLIC_nonLDC",IF(ISNUMBER('Summary figures'!$BD$1:$BD$200),'Summary figures'!$BD$1:$BD$200)))</f>
        <v>465.80999999999995</v>
      </c>
      <c r="P5" s="20">
        <f t="array" ref="P5">MEDIAN(IF('Summary figures'!$E$1:$E$200="OLIC_nonLDC",IF(ISNUMBER('Summary figures'!$BE$1:$BE$200),'Summary figures'!$BE$1:$BE$200)))</f>
        <v>36.071605792400135</v>
      </c>
      <c r="Q5" s="20">
        <f t="array" ref="Q5">MEDIAN(IF('Summary figures'!$E$1:$E$200="OLIC_nonLDC",IF(ISNUMBER('Summary figures'!$BF$1:$BF$200),'Summary figures'!$BF$1:$BF$200)))</f>
        <v>72.422932400840253</v>
      </c>
      <c r="R5" s="20">
        <f t="array" ref="R5">MEDIAN(IF('Summary figures'!$E$1:$E$200="OLIC_nonLDC",IF(ISNUMBER('Summary figures'!$BG$1:$BG$200),'Summary figures'!$BG$1:$BG$200)))</f>
        <v>97.913898311203639</v>
      </c>
      <c r="S5" s="20">
        <f t="array" ref="S5">MEDIAN(IF('Summary figures'!$E$1:$E$200="OLIC_nonLDC",IF(ISNUMBER('Summary figures'!$BH$1:$BH$200),'Summary figures'!$BH$1:$BH$200)))</f>
        <v>47.721666666666664</v>
      </c>
      <c r="T5" s="20">
        <f t="array" ref="T5">MEDIAN(IF('Summary figures'!$E$1:$E$200="OLIC_nonLDC",IF(ISNUMBER('Summary figures'!$BI$1:$BI$200),'Summary figures'!$BI$1:$BI$200)))</f>
        <v>26.046564181398924</v>
      </c>
      <c r="U5" s="20">
        <f t="array" ref="U5">MEDIAN(IF('Summary figures'!$E$1:$E$200="OLIC_nonLDC",IF(ISNUMBER('Summary figures'!$BJ$1:$BJ$200),'Summary figures'!$BJ$1:$BJ$200)))</f>
        <v>77.380341917882276</v>
      </c>
      <c r="V5" s="20"/>
      <c r="W5" s="20">
        <f t="array" ref="W5">MEDIAN(IF('Summary figures'!$E$1:$E$200="OLIC_nonLDC",IF(ISNUMBER('Summary figures'!$BK$1:$BK$200),'Summary figures'!$BK$1:$BK$200)))</f>
        <v>50.213320549742377</v>
      </c>
      <c r="X5" s="20">
        <f t="array" ref="X5">MEDIAN(IF('Summary figures'!$E$1:$E$200="OLIC_nonLDC",IF(ISNUMBER('Summary figures'!$BL$1:$BL$200),'Summary figures'!$BL$1:$BL$200)))</f>
        <v>144.63492482691962</v>
      </c>
      <c r="Y5" s="20">
        <f t="array" ref="Y5">MEDIAN(IF('Summary figures'!$E$1:$E$200="OLIC_nonLDC",IF(ISNUMBER('Summary figures'!$BQ$1:$BQ$200),'Summary figures'!$BQ$1:$BQ$200)))</f>
        <v>61.706499603698205</v>
      </c>
      <c r="Z5" s="20">
        <f t="array" ref="Z5">MEDIAN(IF('Summary figures'!$E$1:$E$200="OLIC_nonLDC",IF(ISNUMBER('Summary figures'!$BR$1:$BR$200),'Summary figures'!$BR$1:$BR$200)))</f>
        <v>19.976293243011153</v>
      </c>
      <c r="AA5" s="23">
        <f t="array" ref="AA5">MEDIAN(IF('Summary figures'!$E$1:$E$200="OLIC_nonLDC",IF(ISNUMBER('Summary figures'!$BS$1:$BS$200),'Summary figures'!$BS$1:$BS$200)))</f>
        <v>0.29111962751472548</v>
      </c>
      <c r="AB5" s="20">
        <f t="array" ref="AB5">MEDIAN(IF('Summary figures'!$E$1:$E$200="OLIC_nonLDC",IF(ISNUMBER('Summary figures'!$BT$1:$BT$200),'Summary figures'!$BT$1:$BT$200)))</f>
        <v>5.6842786297500005</v>
      </c>
      <c r="AC5" s="20">
        <f t="array" ref="AC5">MEDIAN(IF('Summary figures'!$E$1:$E$200="OLIC_nonLDC",IF(ISNUMBER('Summary figures'!$BY$1:$BY$200),'Summary figures'!$BY$1:$BY$200)))</f>
        <v>25.720324708014502</v>
      </c>
      <c r="AD5" s="20">
        <f t="array" ref="AD5">MEDIAN(IF('Summary figures'!$E$1:$E$200="OLIC_nonLDC",IF(ISNUMBER('Summary figures'!$BZ$1:$BZ$200),'Summary figures'!$BZ$1:$BZ$200)))</f>
        <v>1.8608458312871845</v>
      </c>
      <c r="AE5" s="20">
        <f t="array" ref="AE5">MEDIAN(IF('Summary figures'!$E$1:$E$200="OLIC_nonLDC",IF(ISNUMBER('Summary figures'!$CA$1:$CA$200),'Summary figures'!$CA$1:$CA$200)))</f>
        <v>6.4859079172395573</v>
      </c>
      <c r="AF5" s="20">
        <f t="array" ref="AF5">MEDIAN(IF('Summary figures'!$E$1:$E$200="OLIC_nonLDC",IF(ISNUMBER('Summary figures'!$CB$1:$CB$200),'Summary figures'!$CB$1:$CB$200)))</f>
        <v>34.529593401798898</v>
      </c>
      <c r="AG5" s="20">
        <f t="array" ref="AG5">MEDIAN(IF('Summary figures'!$E$1:$E$200="OLIC_nonLDC",IF(ISNUMBER('Summary figures'!$CC$1:$CC$200),'Summary figures'!$CC$1:$CC$200)))</f>
        <v>2.8420547780841203</v>
      </c>
      <c r="AH5" s="20">
        <f t="array" ref="AH5">MEDIAN(IF('Summary figures'!$E$1:$E$200="OLIC_nonLDC",IF(ISNUMBER('Summary figures'!$CD$1:$CD$200),'Summary figures'!$CD$1:$CD$200)))</f>
        <v>30.88725858992505</v>
      </c>
      <c r="AI5" s="20">
        <f t="array" ref="AI5">MEDIAN(IF('Summary figures'!$E$1:$E$200="OLIC_nonLDC",IF(ISNUMBER('Summary figures'!$CE$1:$CE$200),'Summary figures'!$CE$1:$CE$200)))</f>
        <v>2.3869891931802929</v>
      </c>
      <c r="AJ5" s="20">
        <f t="array" ref="AJ5">MEDIAN(IF('Summary figures'!$E$1:$E$200="OLIC_nonLDC",IF(ISNUMBER('Summary figures'!$CF$1:$CF$200),'Summary figures'!$CF$1:$CF$200)))</f>
        <v>0.1378588573608614</v>
      </c>
      <c r="AK5" s="20">
        <f t="array" ref="AK5">MEDIAN(IF('Summary figures'!$E$1:$E$200="OLIC_nonLDC",IF(ISNUMBER('Summary figures'!$CG$1:$CG$200),'Summary figures'!$CG$1:$CG$200)))</f>
        <v>0.32840521827409053</v>
      </c>
      <c r="AL5" s="20">
        <f t="array" ref="AL5">MEDIAN(IF('Summary figures'!$E$1:$E$200="OLIC_nonLDC",IF(ISNUMBER('Summary figures'!$CH$1:$CH$200),'Summary figures'!$CH$1:$CH$200)))</f>
        <v>60.213013659551621</v>
      </c>
      <c r="AM5" s="20">
        <f t="array" ref="AM5">MEDIAN(IF('Summary figures'!$E$1:$E$200="OLIC_nonLDC",IF(ISNUMBER('Summary figures'!$CI$1:$CI$200),'Summary figures'!$CI$1:$CI$200)))</f>
        <v>3.7746614785498407</v>
      </c>
      <c r="AN5" s="20">
        <f t="array" ref="AN5">MEDIAN(IF('Summary figures'!$E$1:$E$200="OLIC_nonLDC",IF(ISNUMBER('Summary figures'!$CJ$1:$CJ$200),'Summary figures'!$CJ$1:$CJ$200)))</f>
        <v>29.34093655728633</v>
      </c>
      <c r="AO5" s="23"/>
      <c r="AP5" s="23">
        <f t="array" ref="AP5">MEDIAN(IF('Summary figures'!$E$1:$E$200="OLIC_nonLDC",IF(ISNUMBER('Summary figures'!$CL$1:$CL$200),'Summary figures'!$CL$1:$CL$200)))</f>
        <v>0.13803419178822715</v>
      </c>
      <c r="AQ5" s="23">
        <f t="array" ref="AQ5">MEDIAN(IF('Summary figures'!$E$1:$E$200="OLIC_nonLDC",IF(ISNUMBER('Summary figures'!$CM$1:$CM$200),'Summary figures'!$CM$1:$CM$200)))</f>
        <v>0.35827062867954484</v>
      </c>
      <c r="AR5" s="20">
        <f t="array" ref="AR5">MEDIAN(IF('Summary figures'!$E$1:$E$200="OLIC_nonLDC",IF(ISNUMBER('Summary figures'!$CN$1:$CN$200),'Summary figures'!$CN$1:$CN$200)))</f>
        <v>637.05166666666662</v>
      </c>
      <c r="AS5" s="20">
        <f t="array" ref="AS5">MEDIAN(IF('Summary figures'!$E$1:$E$200="OLIC_nonLDC",IF(ISNUMBER('Summary figures'!$CO$1:$CO$200),'Summary figures'!$CO$1:$CO$200)))</f>
        <v>31.731901961046617</v>
      </c>
      <c r="AT5" s="20">
        <f t="array" ref="AT5">MEDIAN(IF('Summary figures'!$E$1:$E$200="OLIC_nonLDC",IF(ISNUMBER('Summary figures'!$CP$1:$CP$200),'Summary figures'!$CP$1:$CP$200)))</f>
        <v>83.140685588575366</v>
      </c>
      <c r="AU5" s="20">
        <f t="array" ref="AU5">MEDIAN(IF('Summary figures'!$E$1:$E$200="OLIC_nonLDC",IF(ISNUMBER('Summary figures'!$CR$1:$CR$200),'Summary figures'!$CR$1:$CR$200)))</f>
        <v>18.470421078139342</v>
      </c>
      <c r="AV5" s="20"/>
      <c r="AW5" s="20"/>
      <c r="AX5" s="20"/>
    </row>
    <row r="6" spans="1:50" x14ac:dyDescent="0.2">
      <c r="A6" s="37" t="s">
        <v>345</v>
      </c>
      <c r="B6" s="20">
        <f t="array" ref="B6">MEDIAN(IF('Summary figures'!$C$1:$C$200="LIC",IF(ISNUMBER('Summary figures'!$AN$1:$AN$200),'Summary figures'!$AN$1:$AN$200)))</f>
        <v>610</v>
      </c>
      <c r="C6" s="23">
        <f t="array" ref="C6">MEDIAN(IF('Summary figures'!$C$1:$C$200="LIC",IF(ISNUMBER('Summary figures'!$AO$1:$AO$200),'Summary figures'!$AO$1:$AO$200)))</f>
        <v>0.45250000000000001</v>
      </c>
      <c r="D6" s="23">
        <f t="array" ref="D6">MEDIAN(IF('Summary figures'!$C$1:$C$200="LIC",IF(ISNUMBER('Summary figures'!$AP$1:$AP$200),'Summary figures'!$AP$1:$AP$200)))</f>
        <v>0.23149999618530276</v>
      </c>
      <c r="E6" s="20">
        <f t="array" ref="E6">MEDIAN(IF('Summary figures'!$C$1:$C$200="LIC",IF(ISNUMBER('Summary figures'!$AQ$1:$AQ$200),'Summary figures'!$AQ$1:$AQ$200)))</f>
        <v>7.7056629795455933</v>
      </c>
      <c r="F6" s="20">
        <f t="array" ref="F6">MEDIAN(IF('Summary figures'!$C$1:$C$200="LIC",IF(ISNUMBER('Summary figures'!$AR$1:$AR$200),'Summary figures'!$AR$1:$AR$200)))</f>
        <v>3.9474749999999998</v>
      </c>
      <c r="G6" s="20">
        <f t="array" ref="G6">MEDIAN(IF('Summary figures'!$C$1:$C$200="LIC",IF(ISNUMBER('Summary figures'!$AS$1:$AS$200),'Summary figures'!$AS$1:$AS$200)))</f>
        <v>5.3093747558593751</v>
      </c>
      <c r="H6" s="23">
        <f t="array" ref="H6">MEDIAN(IF('Summary figures'!$C$1:$C$200="LIC",IF(ISNUMBER('Summary figures'!$AT$1:$AT$200),'Summary figures'!$AT$1:$AT$200)))</f>
        <v>0.16564999999999999</v>
      </c>
      <c r="I6" s="20">
        <f t="array" ref="I6">MEDIAN(IF('Summary figures'!$C$1:$C$200="LIC",IF(ISNUMBER('Summary figures'!$AU$1:$AU$200),'Summary figures'!$AU$1:$AU$200)))</f>
        <v>100.173</v>
      </c>
      <c r="J6" s="20">
        <f t="array" ref="J6">MEDIAN(IF('Summary figures'!$C$1:$C$200="LIC",IF(ISNUMBER('Summary figures'!$AV$1:$AV$200),'Summary figures'!$AV$1:$AV$200)))</f>
        <v>205.2482865761587</v>
      </c>
      <c r="K6" s="23">
        <f t="array" ref="K6">MEDIAN(IF('Summary figures'!$C$1:$C$200="LIC",IF(ISNUMBER('Summary figures'!$AW$1:$AW$200),'Summary figures'!$AW$1:$AW$200)))</f>
        <v>0.19417767766765401</v>
      </c>
      <c r="L6" s="20">
        <f t="array" ref="L6">MEDIAN(IF('Summary figures'!$C$1:$C$200="LIC",IF(ISNUMBER('Summary figures'!$AX$1:$AX$200),'Summary figures'!$AX$1:$AX$200)))</f>
        <v>118.52646413519277</v>
      </c>
      <c r="M6" s="20">
        <f t="array" ref="M6">MEDIAN(IF('Summary figures'!$C$1:$C$200="LIC",IF(ISNUMBER('Summary figures'!$AY$1:$AY$200),'Summary figures'!$AY$1:$AY$200)))</f>
        <v>247.10710480700848</v>
      </c>
      <c r="N6" s="20">
        <f t="array" ref="N6">MEDIAN(IF('Summary figures'!$C$1:$C$200="LIC",IF(ISNUMBER('Summary figures'!$BC$1:$BC$200),'Summary figures'!$BC$1:$BC$200)))</f>
        <v>589.06133333333332</v>
      </c>
      <c r="O6" s="20">
        <f t="array" ref="O6">MEDIAN(IF('Summary figures'!$C$1:$C$200="LIC",IF(ISNUMBER('Summary figures'!$BD$1:$BD$200),'Summary figures'!$BD$1:$BD$200)))</f>
        <v>658.24499999999989</v>
      </c>
      <c r="P6" s="20">
        <f t="array" ref="P6">MEDIAN(IF('Summary figures'!$C$1:$C$200="LIC",IF(ISNUMBER('Summary figures'!$BE$1:$BE$200),'Summary figures'!$BE$1:$BE$200)))</f>
        <v>39.881479957559087</v>
      </c>
      <c r="Q6" s="20">
        <f t="array" ref="Q6">MEDIAN(IF('Summary figures'!$C$1:$C$200="LIC",IF(ISNUMBER('Summary figures'!$BF$1:$BF$200),'Summary figures'!$BF$1:$BF$200)))</f>
        <v>78.375386250801057</v>
      </c>
      <c r="R6" s="20">
        <f t="array" ref="R6">MEDIAN(IF('Summary figures'!$C$1:$C$200="LIC",IF(ISNUMBER('Summary figures'!$BG$1:$BG$200),'Summary figures'!$BG$1:$BG$200)))</f>
        <v>85.883544703983688</v>
      </c>
      <c r="S6" s="20">
        <f t="array" ref="S6">MEDIAN(IF('Summary figures'!$C$1:$C$200="LIC",IF(ISNUMBER('Summary figures'!$BH$1:$BH$200),'Summary figures'!$BH$1:$BH$200)))</f>
        <v>89.344999999999999</v>
      </c>
      <c r="T6" s="20">
        <f t="array" ref="T6">MEDIAN(IF('Summary figures'!$C$1:$C$200="LIC",IF(ISNUMBER('Summary figures'!$BI$1:$BI$200),'Summary figures'!$BI$1:$BI$200)))</f>
        <v>40.760509262206689</v>
      </c>
      <c r="U6" s="20">
        <f t="array" ref="U6">MEDIAN(IF('Summary figures'!$C$1:$C$200="LIC",IF(ISNUMBER('Summary figures'!$BJ$1:$BJ$200),'Summary figures'!$BJ$1:$BJ$200)))</f>
        <v>77.495273615642503</v>
      </c>
      <c r="V6" s="20"/>
      <c r="W6" s="20">
        <f t="array" ref="W6">MEDIAN(IF('Summary figures'!$C$1:$C$200="LIC",IF(ISNUMBER('Summary figures'!$BK$1:$BK$200),'Summary figures'!$BK$1:$BK$200)))</f>
        <v>64.51261208218159</v>
      </c>
      <c r="X6" s="20">
        <f t="array" ref="X6">MEDIAN(IF('Summary figures'!$C$1:$C$200="LIC",IF(ISNUMBER('Summary figures'!$BL$1:$BL$200),'Summary figures'!$BL$1:$BL$200)))</f>
        <v>188.07656165152144</v>
      </c>
      <c r="Y6" s="20">
        <f t="array" ref="Y6">MEDIAN(IF('Summary figures'!$C$1:$C$200="LIC",IF(ISNUMBER('Summary figures'!$BQ$1:$BQ$200),'Summary figures'!$BQ$1:$BQ$200)))</f>
        <v>130.39369975432635</v>
      </c>
      <c r="Z6" s="20">
        <f t="array" ref="Z6">MEDIAN(IF('Summary figures'!$C$1:$C$200="LIC",IF(ISNUMBER('Summary figures'!$BR$1:$BR$200),'Summary figures'!$BR$1:$BR$200)))</f>
        <v>23.295182403410102</v>
      </c>
      <c r="AA6" s="23">
        <f t="array" ref="AA6">MEDIAN(IF('Summary figures'!$C$1:$C$200="LIC",IF(ISNUMBER('Summary figures'!$BS$1:$BS$200),'Summary figures'!$BS$1:$BS$200)))</f>
        <v>0.17844879705898786</v>
      </c>
      <c r="AB6" s="20">
        <f t="array" ref="AB6">MEDIAN(IF('Summary figures'!$C$1:$C$200="LIC",IF(ISNUMBER('Summary figures'!$BT$1:$BT$200),'Summary figures'!$BT$1:$BT$200)))</f>
        <v>5.3175741097500007</v>
      </c>
      <c r="AC6" s="20">
        <f t="array" ref="AC6">MEDIAN(IF('Summary figures'!$C$1:$C$200="LIC",IF(ISNUMBER('Summary figures'!$BY$1:$BY$200),'Summary figures'!$BY$1:$BY$200)))</f>
        <v>55.611882467445305</v>
      </c>
      <c r="AD6" s="66">
        <f t="array" ref="AD6">MEDIAN(IF('Summary figures'!$C$1:$C$200="LIC",IF(ISNUMBER('Summary figures'!$BZ$1:$BZ$200),'Summary figures'!$BZ$1:$BZ$200)))</f>
        <v>2.7853526213972</v>
      </c>
      <c r="AE6" s="20">
        <f t="array" ref="AE6">MEDIAN(IF('Summary figures'!$C$1:$C$200="LIC",IF(ISNUMBER('Summary figures'!$CA$1:$CA$200),'Summary figures'!$CA$1:$CA$200)))</f>
        <v>6.6254128447662888</v>
      </c>
      <c r="AF6" s="20">
        <f t="array" ref="AF6">MEDIAN(IF('Summary figures'!$C$1:$C$200="LIC",IF(ISNUMBER('Summary figures'!$CB$1:$CB$200),'Summary figures'!$CB$1:$CB$200)))</f>
        <v>153.69214944959057</v>
      </c>
      <c r="AG6" s="20">
        <f t="array" ref="AG6">MEDIAN(IF('Summary figures'!$C$1:$C$200="LIC",IF(ISNUMBER('Summary figures'!$CC$1:$CC$200),'Summary figures'!$CC$1:$CC$200)))</f>
        <v>9.8067068677309397</v>
      </c>
      <c r="AH6" s="20">
        <f t="array" ref="AH6">MEDIAN(IF('Summary figures'!$C$1:$C$200="LIC",IF(ISNUMBER('Summary figures'!$CD$1:$CD$200),'Summary figures'!$CD$1:$CD$200)))</f>
        <v>23.242912712905749</v>
      </c>
      <c r="AI6" s="20">
        <f t="array" ref="AI6">MEDIAN(IF('Summary figures'!$C$1:$C$200="LIC",IF(ISNUMBER('Summary figures'!$CE$1:$CE$200),'Summary figures'!$CE$1:$CE$200)))</f>
        <v>5.1999459659014633</v>
      </c>
      <c r="AJ6" s="20">
        <f t="array" ref="AJ6">MEDIAN(IF('Summary figures'!$C$1:$C$200="LIC",IF(ISNUMBER('Summary figures'!$CF$1:$CF$200),'Summary figures'!$CF$1:$CF$200)))</f>
        <v>0.23868902635522621</v>
      </c>
      <c r="AK6" s="20">
        <f t="array" ref="AK6">MEDIAN(IF('Summary figures'!$C$1:$C$200="LIC",IF(ISNUMBER('Summary figures'!$CG$1:$CG$200),'Summary figures'!$CG$1:$CG$200)))</f>
        <v>0.55195878011277544</v>
      </c>
      <c r="AL6" s="20">
        <f t="array" ref="AL6">MEDIAN(IF('Summary figures'!$C$1:$C$200="LIC",IF(ISNUMBER('Summary figures'!$CH$1:$CH$200),'Summary figures'!$CH$1:$CH$200)))</f>
        <v>74.617723519935566</v>
      </c>
      <c r="AM6" s="20">
        <f t="array" ref="AM6">MEDIAN(IF('Summary figures'!$C$1:$C$200="LIC",IF(ISNUMBER('Summary figures'!$CI$1:$CI$200),'Summary figures'!$CI$1:$CI$200)))</f>
        <v>3.6840136192134993</v>
      </c>
      <c r="AN6" s="20">
        <f t="array" ref="AN6">MEDIAN(IF('Summary figures'!$C$1:$C$200="LIC",IF(ISNUMBER('Summary figures'!$CJ$1:$CJ$200),'Summary figures'!$CJ$1:$CJ$200)))</f>
        <v>10.262795177177713</v>
      </c>
      <c r="AO6" s="23">
        <f t="array" ref="AO6">MEDIAN(IF('Summary figures'!$C$1:$C$200="LIC",IF(ISNUMBER('Summary figures'!$CK$1:$CK$200),'Summary figures'!$CK$1:$CK$200)))</f>
        <v>0.56000000000000005</v>
      </c>
      <c r="AP6" s="23">
        <f t="array" ref="AP6">MEDIAN(IF('Summary figures'!$C$1:$C$200="LIC",IF(ISNUMBER('Summary figures'!$CL$1:$CL$200),'Summary figures'!$CL$1:$CL$200)))</f>
        <v>0.14952736156425073</v>
      </c>
      <c r="AQ6" s="23">
        <f t="array" ref="AQ6">MEDIAN(IF('Summary figures'!$C$1:$C$200="LIC",IF(ISNUMBER('Summary figures'!$CM$1:$CM$200),'Summary figures'!$CM$1:$CM$200)))</f>
        <v>0.39548621946161033</v>
      </c>
      <c r="AR6" s="20">
        <f t="array" ref="AR6">MEDIAN(IF('Summary figures'!$C$1:$C$200="LIC",IF(ISNUMBER('Summary figures'!$CN$1:$CN$200),'Summary figures'!$CN$1:$CN$200)))</f>
        <v>1134.7342998466324</v>
      </c>
      <c r="AS6" s="20">
        <f t="array" ref="AS6">MEDIAN(IF('Summary figures'!$C$1:$C$200="LIC",IF(ISNUMBER('Summary figures'!$CO$1:$CO$200),'Summary figures'!$CO$1:$CO$200)))</f>
        <v>84.566218944206312</v>
      </c>
      <c r="AT6" s="20">
        <f t="array" ref="AT6">MEDIAN(IF('Summary figures'!$C$1:$C$200="LIC",IF(ISNUMBER('Summary figures'!$CP$1:$CP$200),'Summary figures'!$CP$1:$CP$200)))</f>
        <v>183.91959775536012</v>
      </c>
      <c r="AU6" s="20">
        <f t="array" ref="AU6">MEDIAN(IF('Summary figures'!$C$1:$C$200="LIC",IF(ISNUMBER('Summary figures'!$CR$1:$CR$200),'Summary figures'!$CR$1:$CR$200)))</f>
        <v>19.32859654267326</v>
      </c>
      <c r="AV6" s="20"/>
      <c r="AW6" s="20"/>
      <c r="AX6" s="20"/>
    </row>
    <row r="7" spans="1:50" x14ac:dyDescent="0.2">
      <c r="A7" s="37" t="s">
        <v>347</v>
      </c>
      <c r="B7" s="20">
        <f t="array" ref="B7">MEDIAN(IF('Summary figures'!$C$1:$C$200="LMIC",IF(ISNUMBER('Summary figures'!$AN$1:$AN$200),'Summary figures'!$AN$1:$AN$200)))</f>
        <v>2250</v>
      </c>
      <c r="C7" s="23">
        <f t="array" ref="C7">MEDIAN(IF('Summary figures'!$C$1:$C$200="LMIC",IF(ISNUMBER('Summary figures'!$AO$1:$AO$200),'Summary figures'!$AO$1:$AO$200)))</f>
        <v>0.11699999809265141</v>
      </c>
      <c r="D7" s="23">
        <f t="array" ref="D7">MEDIAN(IF('Summary figures'!$C$1:$C$200="LMIC",IF(ISNUMBER('Summary figures'!$AP$1:$AP$200),'Summary figures'!$AP$1:$AP$200)))</f>
        <v>2.4000000953674321E-2</v>
      </c>
      <c r="E7" s="20">
        <f t="array" ref="E7">MEDIAN(IF('Summary figures'!$C$1:$C$200="LMIC",IF(ISNUMBER('Summary figures'!$AQ$1:$AQ$200),'Summary figures'!$AQ$1:$AQ$200)))</f>
        <v>0.78512000000000004</v>
      </c>
      <c r="F7" s="20">
        <f t="array" ref="F7">MEDIAN(IF('Summary figures'!$C$1:$C$200="LMIC",IF(ISNUMBER('Summary figures'!$AR$1:$AR$200),'Summary figures'!$AR$1:$AR$200)))</f>
        <v>0.16506999999999999</v>
      </c>
      <c r="G7" s="20">
        <f t="array" ref="G7">MEDIAN(IF('Summary figures'!$C$1:$C$200="LMIC",IF(ISNUMBER('Summary figures'!$AS$1:$AS$200),'Summary figures'!$AS$1:$AS$200)))</f>
        <v>0.21876004028320309</v>
      </c>
      <c r="H7" s="23">
        <f t="array" ref="H7">MEDIAN(IF('Summary figures'!$C$1:$C$200="LMIC",IF(ISNUMBER('Summary figures'!$AT$1:$AT$200),'Summary figures'!$AT$1:$AT$200)))</f>
        <v>0.20619999999999999</v>
      </c>
      <c r="I7" s="20">
        <f t="array" ref="I7">MEDIAN(IF('Summary figures'!$C$1:$C$200="LMIC",IF(ISNUMBER('Summary figures'!$AU$1:$AU$200),'Summary figures'!$AU$1:$AU$200)))</f>
        <v>553.38400000000001</v>
      </c>
      <c r="J7" s="20">
        <f t="array" ref="J7">MEDIAN(IF('Summary figures'!$C$1:$C$200="LMIC",IF(ISNUMBER('Summary figures'!$AV$1:$AV$200),'Summary figures'!$AV$1:$AV$200)))</f>
        <v>3428.1852396770992</v>
      </c>
      <c r="K7" s="23">
        <f t="array" ref="K7">MEDIAN(IF('Summary figures'!$C$1:$C$200="LMIC",IF(ISNUMBER('Summary figures'!$AW$1:$AW$200),'Summary figures'!$AW$1:$AW$200)))</f>
        <v>0.23686164306400243</v>
      </c>
      <c r="L7" s="20">
        <f t="array" ref="L7">MEDIAN(IF('Summary figures'!$C$1:$C$200="LMIC",IF(ISNUMBER('Summary figures'!$AX$1:$AX$200),'Summary figures'!$AX$1:$AX$200)))</f>
        <v>655.79300430042997</v>
      </c>
      <c r="M7" s="20">
        <f t="array" ref="M7">MEDIAN(IF('Summary figures'!$C$1:$C$200="LMIC",IF(ISNUMBER('Summary figures'!$AY$1:$AY$200),'Summary figures'!$AY$1:$AY$200)))</f>
        <v>4496.8701010201594</v>
      </c>
      <c r="N7" s="20">
        <f t="array" ref="N7">MEDIAN(IF('Summary figures'!$C$1:$C$200="LMIC",IF(ISNUMBER('Summary figures'!$BC$1:$BC$200),'Summary figures'!$BC$1:$BC$200)))</f>
        <v>519.32600000000002</v>
      </c>
      <c r="O7" s="20">
        <f t="array" ref="O7">MEDIAN(IF('Summary figures'!$C$1:$C$200="LMIC",IF(ISNUMBER('Summary figures'!$BD$1:$BD$200),'Summary figures'!$BD$1:$BD$200)))</f>
        <v>560.04333333333329</v>
      </c>
      <c r="P7" s="20">
        <f t="array" ref="P7">MEDIAN(IF('Summary figures'!$C$1:$C$200="LMIC",IF(ISNUMBER('Summary figures'!$BE$1:$BE$200),'Summary figures'!$BE$1:$BE$200)))</f>
        <v>52.023578209129028</v>
      </c>
      <c r="Q7" s="20">
        <f t="array" ref="Q7">MEDIAN(IF('Summary figures'!$C$1:$C$200="LMIC",IF(ISNUMBER('Summary figures'!$BF$1:$BF$200),'Summary figures'!$BF$1:$BF$200)))</f>
        <v>563.37009827999395</v>
      </c>
      <c r="R7" s="20">
        <f t="array" ref="R7">MEDIAN(IF('Summary figures'!$C$1:$C$200="LMIC",IF(ISNUMBER('Summary figures'!$BG$1:$BG$200),'Summary figures'!$BG$1:$BG$200)))</f>
        <v>373.80945874902335</v>
      </c>
      <c r="S7" s="20">
        <f t="array" ref="S7">MEDIAN(IF('Summary figures'!$C$1:$C$200="LMIC",IF(ISNUMBER('Summary figures'!$BH$1:$BH$200),'Summary figures'!$BH$1:$BH$200)))</f>
        <v>11.353333333333333</v>
      </c>
      <c r="T7" s="20">
        <f t="array" ref="T7">MEDIAN(IF('Summary figures'!$C$1:$C$200="LMIC",IF(ISNUMBER('Summary figures'!$BI$1:$BI$200),'Summary figures'!$BI$1:$BI$200)))</f>
        <v>90</v>
      </c>
      <c r="U7" s="20">
        <f t="array" ref="U7">MEDIAN(IF('Summary figures'!$C$1:$C$200="LMIC",IF(ISNUMBER('Summary figures'!$BJ$1:$BJ$200),'Summary figures'!$BJ$1:$BJ$200)))</f>
        <v>111.0766418143489</v>
      </c>
      <c r="V7" s="20"/>
      <c r="W7" s="20">
        <f t="array" ref="W7">MEDIAN(IF('Summary figures'!$C$1:$C$200="LMIC",IF(ISNUMBER('Summary figures'!$BK$1:$BK$200),'Summary figures'!$BK$1:$BK$200)))</f>
        <v>30.948447201830678</v>
      </c>
      <c r="X7" s="20">
        <f t="array" ref="X7">MEDIAN(IF('Summary figures'!$C$1:$C$200="LMIC",IF(ISNUMBER('Summary figures'!$BL$1:$BL$200),'Summary figures'!$BL$1:$BL$200)))</f>
        <v>244.1416173118709</v>
      </c>
      <c r="Y7" s="20">
        <f t="array" ref="Y7">MEDIAN(IF('Summary figures'!$C$1:$C$200="LMIC",IF(ISNUMBER('Summary figures'!$BQ$1:$BQ$200),'Summary figures'!$BQ$1:$BQ$200)))</f>
        <v>-83.754884838344083</v>
      </c>
      <c r="Z7" s="20">
        <f t="array" ref="Z7">MEDIAN(IF('Summary figures'!$C$1:$C$200="LMIC",IF(ISNUMBER('Summary figures'!$BR$1:$BR$200),'Summary figures'!$BR$1:$BR$200)))</f>
        <v>28.591424440475485</v>
      </c>
      <c r="AA7" s="23">
        <f t="array" ref="AA7">MEDIAN(IF('Summary figures'!$C$1:$C$200="LMIC",IF(ISNUMBER('Summary figures'!$BS$1:$BS$200),'Summary figures'!$BS$1:$BS$200)))</f>
        <v>-0.14242132952467151</v>
      </c>
      <c r="AB7" s="20">
        <f t="array" ref="AB7">MEDIAN(IF('Summary figures'!$C$1:$C$200="LMIC",IF(ISNUMBER('Summary figures'!$BT$1:$BT$200),'Summary figures'!$BT$1:$BT$200)))</f>
        <v>15.581215112400001</v>
      </c>
      <c r="AC7" s="20">
        <f t="array" ref="AC7">MEDIAN(IF('Summary figures'!$C$1:$C$200="LMIC",IF(ISNUMBER('Summary figures'!$BY$1:$BY$200),'Summary figures'!$BY$1:$BY$200)))</f>
        <v>41.971161229695262</v>
      </c>
      <c r="AD7" s="20">
        <f t="array" ref="AD7">MEDIAN(IF('Summary figures'!$C$1:$C$200="LMIC",IF(ISNUMBER('Summary figures'!$BZ$1:$BZ$200),'Summary figures'!$BZ$1:$BZ$200)))</f>
        <v>4.1527906177053087</v>
      </c>
      <c r="AE7" s="20">
        <f t="array" ref="AE7">MEDIAN(IF('Summary figures'!$C$1:$C$200="LMIC",IF(ISNUMBER('Summary figures'!$CA$1:$CA$200),'Summary figures'!$CA$1:$CA$200)))</f>
        <v>54.837967883384906</v>
      </c>
      <c r="AF7" s="20">
        <f t="array" ref="AF7">MEDIAN(IF('Summary figures'!$C$1:$C$200="LMIC",IF(ISNUMBER('Summary figures'!$CB$1:$CB$200),'Summary figures'!$CB$1:$CB$200)))</f>
        <v>59.767058329977182</v>
      </c>
      <c r="AG7" s="20">
        <f t="array" ref="AG7">MEDIAN(IF('Summary figures'!$C$1:$C$200="LMIC",IF(ISNUMBER('Summary figures'!$CC$1:$CC$200),'Summary figures'!$CC$1:$CC$200)))</f>
        <v>5.7541897625527154</v>
      </c>
      <c r="AH7" s="20">
        <f t="array" ref="AH7">MEDIAN(IF('Summary figures'!$C$1:$C$200="LMIC",IF(ISNUMBER('Summary figures'!$CD$1:$CD$200),'Summary figures'!$CD$1:$CD$200)))</f>
        <v>60.852681524405597</v>
      </c>
      <c r="AI7" s="20">
        <f t="array" ref="AI7">MEDIAN(IF('Summary figures'!$C$1:$C$200="LMIC",IF(ISNUMBER('Summary figures'!$CE$1:$CE$200),'Summary figures'!$CE$1:$CE$200)))</f>
        <v>6.3711028325949792</v>
      </c>
      <c r="AJ7" s="20">
        <f t="array" ref="AJ7">MEDIAN(IF('Summary figures'!$C$1:$C$200="LMIC",IF(ISNUMBER('Summary figures'!$CF$1:$CF$200),'Summary figures'!$CF$1:$CF$200)))</f>
        <v>0.36577595271450325</v>
      </c>
      <c r="AK7" s="20">
        <f t="array" ref="AK7">MEDIAN(IF('Summary figures'!$C$1:$C$200="LMIC",IF(ISNUMBER('Summary figures'!$CG$1:$CG$200),'Summary figures'!$CG$1:$CG$200)))</f>
        <v>4.2197861485956434</v>
      </c>
      <c r="AL7" s="20">
        <f t="array" ref="AL7">MEDIAN(IF('Summary figures'!$C$1:$C$200="LMIC",IF(ISNUMBER('Summary figures'!$CH$1:$CH$200),'Summary figures'!$CH$1:$CH$200)))</f>
        <v>20.011089072358704</v>
      </c>
      <c r="AM7" s="20">
        <f t="array" ref="AM7">MEDIAN(IF('Summary figures'!$C$1:$C$200="LMIC",IF(ISNUMBER('Summary figures'!$CI$1:$CI$200),'Summary figures'!$CI$1:$CI$200)))</f>
        <v>1.6263964009881582</v>
      </c>
      <c r="AN7" s="20">
        <f t="array" ref="AN7">MEDIAN(IF('Summary figures'!$C$1:$C$200="LMIC",IF(ISNUMBER('Summary figures'!$CJ$1:$CJ$200),'Summary figures'!$CJ$1:$CJ$200)))</f>
        <v>22.464163474693315</v>
      </c>
      <c r="AO7" s="23">
        <f t="array" ref="AO7">MEDIAN(IF('Summary figures'!$C$1:$C$200="LMIC",IF(ISNUMBER('Summary figures'!$CK$1:$CK$200),'Summary figures'!$CK$1:$CK$200)))</f>
        <v>0.51</v>
      </c>
      <c r="AP7" s="23">
        <f t="array" ref="AP7">MEDIAN(IF('Summary figures'!$C$1:$C$200="LMIC",IF(ISNUMBER('Summary figures'!$CL$1:$CL$200),'Summary figures'!$CL$1:$CL$200)))</f>
        <v>0.11085073983623042</v>
      </c>
      <c r="AQ7" s="23">
        <f t="array" ref="AQ7">MEDIAN(IF('Summary figures'!$C$1:$C$200="LMIC",IF(ISNUMBER('Summary figures'!$CM$1:$CM$200),'Summary figures'!$CM$1:$CM$200)))</f>
        <v>0.31331615014549663</v>
      </c>
      <c r="AR7" s="20">
        <f t="array" ref="AR7">MEDIAN(IF('Summary figures'!$C$1:$C$200="LMIC",IF(ISNUMBER('Summary figures'!$CN$1:$CN$200),'Summary figures'!$CN$1:$CN$200)))</f>
        <v>155.07029999999997</v>
      </c>
      <c r="AS7" s="20">
        <f t="array" ref="AS7">MEDIAN(IF('Summary figures'!$C$1:$C$200="LMIC",IF(ISNUMBER('Summary figures'!$CO$1:$CO$200),'Summary figures'!$CO$1:$CO$200)))</f>
        <v>18.171764414748825</v>
      </c>
      <c r="AT7" s="20">
        <f t="array" ref="AT7">MEDIAN(IF('Summary figures'!$C$1:$C$200="LMIC",IF(ISNUMBER('Summary figures'!$CP$1:$CP$200),'Summary figures'!$CP$1:$CP$200)))</f>
        <v>237.37148974998172</v>
      </c>
      <c r="AU7" s="20">
        <f t="array" ref="AU7">MEDIAN(IF('Summary figures'!$C$1:$C$200="LMIC",IF(ISNUMBER('Summary figures'!$CR$1:$CR$200),'Summary figures'!$CR$1:$CR$200)))</f>
        <v>14.545318514285642</v>
      </c>
      <c r="AV7" s="20"/>
      <c r="AW7" s="20"/>
      <c r="AX7" s="20"/>
    </row>
    <row r="8" spans="1:50" x14ac:dyDescent="0.2">
      <c r="A8" s="37" t="s">
        <v>346</v>
      </c>
      <c r="B8" s="20">
        <f t="array" ref="B8">MEDIAN(IF('Summary figures'!$D$1:$D$200="LLMIC",IF(ISNUMBER('Summary figures'!$AN$1:$AN$200),'Summary figures'!$AN$1:$AN$200)))</f>
        <v>1780</v>
      </c>
      <c r="C8" s="23">
        <f t="array" ref="C8">MEDIAN(IF('Summary figures'!$D$1:$D$200="LLMIC",IF(ISNUMBER('Summary figures'!$AO$1:$AO$200),'Summary figures'!$AO$1:$AO$200)))</f>
        <v>0.18149999618530277</v>
      </c>
      <c r="D8" s="23">
        <f t="array" ref="D8">MEDIAN(IF('Summary figures'!$D$1:$D$200="LLMIC",IF(ISNUMBER('Summary figures'!$AP$1:$AP$200),'Summary figures'!$AP$1:$AP$200)))</f>
        <v>3.6999999284744262E-2</v>
      </c>
      <c r="E8" s="20">
        <f t="array" ref="E8">MEDIAN(IF('Summary figures'!$D$1:$D$200="LLMIC",IF(ISNUMBER('Summary figures'!$AQ$1:$AQ$200),'Summary figures'!$AQ$1:$AQ$200)))</f>
        <v>2.1889375411987309</v>
      </c>
      <c r="F8" s="20">
        <f t="array" ref="F8">MEDIAN(IF('Summary figures'!$D$1:$D$200="LLMIC",IF(ISNUMBER('Summary figures'!$AR$1:$AR$200),'Summary figures'!$AR$1:$AR$200)))</f>
        <v>0.39232999596759666</v>
      </c>
      <c r="G8" s="20">
        <f t="array" ref="G8">MEDIAN(IF('Summary figures'!$D$1:$D$200="LLMIC",IF(ISNUMBER('Summary figures'!$AS$1:$AS$200),'Summary figures'!$AS$1:$AS$200)))</f>
        <v>0.48665950012207038</v>
      </c>
      <c r="H8" s="23">
        <f t="array" ref="H8">MEDIAN(IF('Summary figures'!$D$1:$D$200="LLMIC",IF(ISNUMBER('Summary figures'!$AT$1:$AT$200),'Summary figures'!$AT$1:$AT$200)))</f>
        <v>0.19135000000000002</v>
      </c>
      <c r="I8" s="20">
        <f t="array" ref="I8">MEDIAN(IF('Summary figures'!$D$1:$D$200="LLMIC",IF(ISNUMBER('Summary figures'!$AU$1:$AU$200),'Summary figures'!$AU$1:$AU$200)))</f>
        <v>366.86500000000001</v>
      </c>
      <c r="J8" s="20">
        <f t="array" ref="J8">MEDIAN(IF('Summary figures'!$D$1:$D$200="LLMIC",IF(ISNUMBER('Summary figures'!$AV$1:$AV$200),'Summary figures'!$AV$1:$AV$200)))</f>
        <v>2173.00190084204</v>
      </c>
      <c r="K8" s="23">
        <f t="array" ref="K8">MEDIAN(IF('Summary figures'!$D$1:$D$200="LLMIC",IF(ISNUMBER('Summary figures'!$AW$1:$AW$200),'Summary figures'!$AW$1:$AW$200)))</f>
        <v>0.22404071422838878</v>
      </c>
      <c r="L8" s="20">
        <f t="array" ref="L8">MEDIAN(IF('Summary figures'!$D$1:$D$200="LLMIC",IF(ISNUMBER('Summary figures'!$AX$1:$AX$200),'Summary figures'!$AX$1:$AX$200)))</f>
        <v>401.70726617033904</v>
      </c>
      <c r="M8" s="20">
        <f t="array" ref="M8">MEDIAN(IF('Summary figures'!$D$1:$D$200="LLMIC",IF(ISNUMBER('Summary figures'!$AY$1:$AY$200),'Summary figures'!$AY$1:$AY$200)))</f>
        <v>2872.7236996798142</v>
      </c>
      <c r="N8" s="20">
        <f t="array" ref="N8">MEDIAN(IF('Summary figures'!$D$1:$D$200="LLMIC",IF(ISNUMBER('Summary figures'!$BC$1:$BC$200),'Summary figures'!$BC$1:$BC$200)))</f>
        <v>584.13433333333342</v>
      </c>
      <c r="O8" s="20">
        <f t="array" ref="O8">MEDIAN(IF('Summary figures'!$D$1:$D$200="LLMIC",IF(ISNUMBER('Summary figures'!$BD$1:$BD$200),'Summary figures'!$BD$1:$BD$200)))</f>
        <v>623.81666666666672</v>
      </c>
      <c r="P8" s="20">
        <f t="array" ref="P8">MEDIAN(IF('Summary figures'!$D$1:$D$200="LLMIC",IF(ISNUMBER('Summary figures'!$BE$1:$BE$200),'Summary figures'!$BE$1:$BE$200)))</f>
        <v>48.315809738010387</v>
      </c>
      <c r="Q8" s="20">
        <f t="array" ref="Q8">MEDIAN(IF('Summary figures'!$D$1:$D$200="LLMIC",IF(ISNUMBER('Summary figures'!$BF$1:$BF$200),'Summary figures'!$BF$1:$BF$200)))</f>
        <v>272.76338855689011</v>
      </c>
      <c r="R8" s="20">
        <f t="array" ref="R8">MEDIAN(IF('Summary figures'!$D$1:$D$200="LLMIC",IF(ISNUMBER('Summary figures'!$BG$1:$BG$200),'Summary figures'!$BG$1:$BG$200)))</f>
        <v>210.24796019330483</v>
      </c>
      <c r="S8" s="20">
        <f t="array" ref="S8">MEDIAN(IF('Summary figures'!$D$1:$D$200="LLMIC",IF(ISNUMBER('Summary figures'!$BH$1:$BH$200),'Summary figures'!$BH$1:$BH$200)))</f>
        <v>11.190000000000001</v>
      </c>
      <c r="T8" s="20">
        <f t="array" ref="T8">MEDIAN(IF('Summary figures'!$D$1:$D$200="LLMIC",IF(ISNUMBER('Summary figures'!$BI$1:$BI$200),'Summary figures'!$BI$1:$BI$200)))</f>
        <v>71.2</v>
      </c>
      <c r="U8" s="20">
        <f t="array" ref="U8">MEDIAN(IF('Summary figures'!$D$1:$D$200="LLMIC",IF(ISNUMBER('Summary figures'!$BJ$1:$BJ$200),'Summary figures'!$BJ$1:$BJ$200)))</f>
        <v>111.16277947727571</v>
      </c>
      <c r="V8" s="20"/>
      <c r="W8" s="20">
        <f t="array" ref="W8">MEDIAN(IF('Summary figures'!$D$1:$D$200="LLMIC",IF(ISNUMBER('Summary figures'!$BK$1:$BK$200),'Summary figures'!$BK$1:$BK$200)))</f>
        <v>32.190738807958105</v>
      </c>
      <c r="X8" s="20">
        <f t="array" ref="X8">MEDIAN(IF('Summary figures'!$D$1:$D$200="LLMIC",IF(ISNUMBER('Summary figures'!$BL$1:$BL$200),'Summary figures'!$BL$1:$BL$200)))</f>
        <v>219.15747222887012</v>
      </c>
      <c r="Y8" s="20">
        <f t="array" ref="Y8">MEDIAN(IF('Summary figures'!$D$1:$D$200="LLMIC",IF(ISNUMBER('Summary figures'!$BQ$1:$BQ$200),'Summary figures'!$BQ$1:$BQ$200)))</f>
        <v>3.2751867136655122</v>
      </c>
      <c r="Z8" s="20">
        <f t="array" ref="Z8">MEDIAN(IF('Summary figures'!$D$1:$D$200="LLMIC",IF(ISNUMBER('Summary figures'!$BR$1:$BR$200),'Summary figures'!$BR$1:$BR$200)))</f>
        <v>24.614645517576385</v>
      </c>
      <c r="AA8" s="23">
        <f t="array" ref="AA8">MEDIAN(IF('Summary figures'!$D$1:$D$200="LLMIC",IF(ISNUMBER('Summary figures'!$BS$1:$BS$200),'Summary figures'!$BS$1:$BS$200)))</f>
        <v>8.5650109194530921E-2</v>
      </c>
      <c r="AB8" s="20">
        <f t="array" ref="AB8">MEDIAN(IF('Summary figures'!$D$1:$D$200="LLMIC",IF(ISNUMBER('Summary figures'!$BT$1:$BT$200),'Summary figures'!$BT$1:$BT$200)))</f>
        <v>8.389581557175001</v>
      </c>
      <c r="AC8" s="20">
        <f t="array" ref="AC8">MEDIAN(IF('Summary figures'!$D$1:$D$200="LLMIC",IF(ISNUMBER('Summary figures'!$BY$1:$BY$200),'Summary figures'!$BY$1:$BY$200)))</f>
        <v>48.997977245267819</v>
      </c>
      <c r="AD8" s="20">
        <f t="array" ref="AD8">MEDIAN(IF('Summary figures'!$D$1:$D$200="LLMIC",IF(ISNUMBER('Summary figures'!$BZ$1:$BZ$200),'Summary figures'!$BZ$1:$BZ$200)))</f>
        <v>3.5547047825910463</v>
      </c>
      <c r="AE8" s="20">
        <f t="array" ref="AE8">MEDIAN(IF('Summary figures'!$D$1:$D$200="LLMIC",IF(ISNUMBER('Summary figures'!$CA$1:$CA$200),'Summary figures'!$CA$1:$CA$200)))</f>
        <v>23.298272705659684</v>
      </c>
      <c r="AF8" s="20">
        <f t="array" ref="AF8">MEDIAN(IF('Summary figures'!$D$1:$D$200="LLMIC",IF(ISNUMBER('Summary figures'!$CB$1:$CB$200),'Summary figures'!$CB$1:$CB$200)))</f>
        <v>99.549175728285675</v>
      </c>
      <c r="AG8" s="20">
        <f t="array" ref="AG8">MEDIAN(IF('Summary figures'!$D$1:$D$200="LLMIC",IF(ISNUMBER('Summary figures'!$CC$1:$CC$200),'Summary figures'!$CC$1:$CC$200)))</f>
        <v>7.2399458556389504</v>
      </c>
      <c r="AH8" s="20">
        <f t="array" ref="AH8">MEDIAN(IF('Summary figures'!$D$1:$D$200="LLMIC",IF(ISNUMBER('Summary figures'!$CD$1:$CD$200),'Summary figures'!$CD$1:$CD$200)))</f>
        <v>43.363574426160191</v>
      </c>
      <c r="AI8" s="20">
        <f t="array" ref="AI8">MEDIAN(IF('Summary figures'!$D$1:$D$200="LLMIC",IF(ISNUMBER('Summary figures'!$CE$1:$CE$200),'Summary figures'!$CE$1:$CE$200)))</f>
        <v>6.9575253389716742</v>
      </c>
      <c r="AJ8" s="20">
        <f t="array" ref="AJ8">MEDIAN(IF('Summary figures'!$D$1:$D$200="LLMIC",IF(ISNUMBER('Summary figures'!$CF$1:$CF$200),'Summary figures'!$CF$1:$CF$200)))</f>
        <v>0.34872192350830644</v>
      </c>
      <c r="AK8" s="20">
        <f t="array" ref="AK8">MEDIAN(IF('Summary figures'!$D$1:$D$200="LLMIC",IF(ISNUMBER('Summary figures'!$CG$1:$CG$200),'Summary figures'!$CG$1:$CG$200)))</f>
        <v>1.5414700520970106</v>
      </c>
      <c r="AL8" s="20">
        <f t="array" ref="AL8">MEDIAN(IF('Summary figures'!$D$1:$D$200="LLMIC",IF(ISNUMBER('Summary figures'!$CH$1:$CH$200),'Summary figures'!$CH$1:$CH$200)))</f>
        <v>23.150449724795273</v>
      </c>
      <c r="AM8" s="20">
        <f t="array" ref="AM8">MEDIAN(IF('Summary figures'!$D$1:$D$200="LLMIC",IF(ISNUMBER('Summary figures'!$CI$1:$CI$200),'Summary figures'!$CI$1:$CI$200)))</f>
        <v>1.5687954492484728</v>
      </c>
      <c r="AN8" s="20">
        <f t="array" ref="AN8">MEDIAN(IF('Summary figures'!$D$1:$D$200="LLMIC",IF(ISNUMBER('Summary figures'!$CJ$1:$CJ$200),'Summary figures'!$CJ$1:$CJ$200)))</f>
        <v>12.431176383979897</v>
      </c>
      <c r="AO8" s="23">
        <f t="array" ref="AO8">MEDIAN(IF('Summary figures'!$D$1:$D$200="LLMIC",IF(ISNUMBER('Summary figures'!$CK$1:$CK$200),'Summary figures'!$CK$1:$CK$200)))</f>
        <v>0.5</v>
      </c>
      <c r="AP8" s="23">
        <f t="array" ref="AP8">MEDIAN(IF('Summary figures'!$D$1:$D$200="LLMIC",IF(ISNUMBER('Summary figures'!$CL$1:$CL$200),'Summary figures'!$CL$1:$CL$200)))</f>
        <v>0.12248613491085739</v>
      </c>
      <c r="AQ8" s="23">
        <f t="array" ref="AQ8">MEDIAN(IF('Summary figures'!$D$1:$D$200="LLMIC",IF(ISNUMBER('Summary figures'!$CM$1:$CM$200),'Summary figures'!$CM$1:$CM$200)))</f>
        <v>0.33642863255894512</v>
      </c>
      <c r="AR8" s="20">
        <f t="array" ref="AR8">MEDIAN(IF('Summary figures'!$D$1:$D$200="LLMIC",IF(ISNUMBER('Summary figures'!$CN$1:$CN$200),'Summary figures'!$CN$1:$CN$200)))</f>
        <v>464.00666666666666</v>
      </c>
      <c r="AS8" s="20">
        <f t="array" ref="AS8">MEDIAN(IF('Summary figures'!$D$1:$D$200="LLMIC",IF(ISNUMBER('Summary figures'!$CO$1:$CO$200),'Summary figures'!$CO$1:$CO$200)))</f>
        <v>23.666785381979913</v>
      </c>
      <c r="AT8" s="20">
        <f t="array" ref="AT8">MEDIAN(IF('Summary figures'!$D$1:$D$200="LLMIC",IF(ISNUMBER('Summary figures'!$CP$1:$CP$200),'Summary figures'!$CP$1:$CP$200)))</f>
        <v>154.37263214053209</v>
      </c>
      <c r="AU8" s="20">
        <f t="array" ref="AU8">MEDIAN(IF('Summary figures'!$D$1:$D$200="LLMIC",IF(ISNUMBER('Summary figures'!$CR$1:$CR$200),'Summary figures'!$CR$1:$CR$200)))</f>
        <v>15.450187262557616</v>
      </c>
      <c r="AV8" s="20"/>
      <c r="AW8" s="20"/>
      <c r="AX8" s="20"/>
    </row>
    <row r="9" spans="1:50" x14ac:dyDescent="0.2">
      <c r="A9" s="37" t="s">
        <v>348</v>
      </c>
      <c r="B9" s="20">
        <f t="array" ref="B9">MEDIAN(IF('Summary figures'!$D$1:$D$200="ULMIC",IF(ISNUMBER('Summary figures'!$AN$1:$AN$200),'Summary figures'!$AN$1:$AN$200)))</f>
        <v>3290</v>
      </c>
      <c r="C9" s="23">
        <f t="array" ref="C9">MEDIAN(IF('Summary figures'!$D$1:$D$200="ULMIC",IF(ISNUMBER('Summary figures'!$AO$1:$AO$200),'Summary figures'!$AO$1:$AO$200)))</f>
        <v>6.8000001907348631E-2</v>
      </c>
      <c r="D9" s="23">
        <f t="array" ref="D9">MEDIAN(IF('Summary figures'!$D$1:$D$200="ULMIC",IF(ISNUMBER('Summary figures'!$AP$1:$AP$200),'Summary figures'!$AP$1:$AP$200)))</f>
        <v>2.2000000476837159E-2</v>
      </c>
      <c r="E9" s="20">
        <f t="array" ref="E9">MEDIAN(IF('Summary figures'!$D$1:$D$200="ULMIC",IF(ISNUMBER('Summary figures'!$AQ$1:$AQ$200),'Summary figures'!$AQ$1:$AQ$200)))</f>
        <v>0.20518400305747989</v>
      </c>
      <c r="F9" s="20">
        <f t="array" ref="F9">MEDIAN(IF('Summary figures'!$D$1:$D$200="ULMIC",IF(ISNUMBER('Summary figures'!$AR$1:$AR$200),'Summary figures'!$AR$1:$AR$200)))</f>
        <v>3.619200053930282E-2</v>
      </c>
      <c r="G9" s="20">
        <f t="array" ref="G9">MEDIAN(IF('Summary figures'!$D$1:$D$200="ULMIC",IF(ISNUMBER('Summary figures'!$AS$1:$AS$200),'Summary figures'!$AS$1:$AS$200)))</f>
        <v>4.087359619140625E-2</v>
      </c>
      <c r="H9" s="23">
        <f t="array" ref="H9">MEDIAN(IF('Summary figures'!$D$1:$D$200="ULMIC",IF(ISNUMBER('Summary figures'!$AT$1:$AT$200),'Summary figures'!$AT$1:$AT$200)))</f>
        <v>0.23400000000000001</v>
      </c>
      <c r="I9" s="20">
        <f t="array" ref="I9">MEDIAN(IF('Summary figures'!$D$1:$D$200="ULMIC",IF(ISNUMBER('Summary figures'!$AU$1:$AU$200),'Summary figures'!$AU$1:$AU$200)))</f>
        <v>744.42292391363776</v>
      </c>
      <c r="J9" s="20">
        <f t="array" ref="J9">MEDIAN(IF('Summary figures'!$D$1:$D$200="ULMIC",IF(ISNUMBER('Summary figures'!$AV$1:$AV$200),'Summary figures'!$AV$1:$AV$200)))</f>
        <v>17488.499739401046</v>
      </c>
      <c r="K9" s="23">
        <f t="array" ref="K9">MEDIAN(IF('Summary figures'!$D$1:$D$200="ULMIC",IF(ISNUMBER('Summary figures'!$AW$1:$AW$200),'Summary figures'!$AW$1:$AW$200)))</f>
        <v>0.24310000000000001</v>
      </c>
      <c r="L9" s="20">
        <f t="array" ref="L9">MEDIAN(IF('Summary figures'!$D$1:$D$200="ULMIC",IF(ISNUMBER('Summary figures'!$AX$1:$AX$200),'Summary figures'!$AX$1:$AX$200)))</f>
        <v>845.16483606035865</v>
      </c>
      <c r="M9" s="20">
        <f t="array" ref="M9">MEDIAN(IF('Summary figures'!$D$1:$D$200="ULMIC",IF(ISNUMBER('Summary figures'!$AY$1:$AY$200),'Summary figures'!$AY$1:$AY$200)))</f>
        <v>23842.011072236182</v>
      </c>
      <c r="N9" s="20">
        <f t="array" ref="N9">MEDIAN(IF('Summary figures'!$D$1:$D$200="ULMIC",IF(ISNUMBER('Summary figures'!$BC$1:$BC$200),'Summary figures'!$BC$1:$BC$200)))</f>
        <v>409.83733333333333</v>
      </c>
      <c r="O9" s="20">
        <f t="array" ref="O9">MEDIAN(IF('Summary figures'!$D$1:$D$200="ULMIC",IF(ISNUMBER('Summary figures'!$BD$1:$BD$200),'Summary figures'!$BD$1:$BD$200)))</f>
        <v>332.8966666666667</v>
      </c>
      <c r="P9" s="20">
        <f t="array" ref="P9">MEDIAN(IF('Summary figures'!$D$1:$D$200="ULMIC",IF(ISNUMBER('Summary figures'!$BE$1:$BE$200),'Summary figures'!$BE$1:$BE$200)))</f>
        <v>73.12964294272706</v>
      </c>
      <c r="Q9" s="20">
        <f t="array" ref="Q9">MEDIAN(IF('Summary figures'!$D$1:$D$200="ULMIC",IF(ISNUMBER('Summary figures'!$BF$1:$BF$200),'Summary figures'!$BF$1:$BF$200)))</f>
        <v>2984.6704331283267</v>
      </c>
      <c r="R9" s="20">
        <f t="array" ref="R9">MEDIAN(IF('Summary figures'!$D$1:$D$200="ULMIC",IF(ISNUMBER('Summary figures'!$BG$1:$BG$200),'Summary figures'!$BG$1:$BG$200)))</f>
        <v>2366.0827843755842</v>
      </c>
      <c r="S9" s="20">
        <f t="array" ref="S9">MEDIAN(IF('Summary figures'!$D$1:$D$200="ULMIC",IF(ISNUMBER('Summary figures'!$BH$1:$BH$200),'Summary figures'!$BH$1:$BH$200)))</f>
        <v>11.353333333333333</v>
      </c>
      <c r="T9" s="20">
        <f t="array" ref="T9">MEDIAN(IF('Summary figures'!$D$1:$D$200="ULMIC",IF(ISNUMBER('Summary figures'!$BI$1:$BI$200),'Summary figures'!$BI$1:$BI$200)))</f>
        <v>131.6</v>
      </c>
      <c r="U9" s="20">
        <f t="array" ref="U9">MEDIAN(IF('Summary figures'!$D$1:$D$200="ULMIC",IF(ISNUMBER('Summary figures'!$BJ$1:$BJ$200),'Summary figures'!$BJ$1:$BJ$200)))</f>
        <v>111.07353575184017</v>
      </c>
      <c r="V9" s="20"/>
      <c r="W9" s="20">
        <f t="array" ref="W9">MEDIAN(IF('Summary figures'!$D$1:$D$200="ULMIC",IF(ISNUMBER('Summary figures'!$BK$1:$BK$200),'Summary figures'!$BK$1:$BK$200)))</f>
        <v>25.673348442089555</v>
      </c>
      <c r="X9" s="20">
        <f t="array" ref="X9">MEDIAN(IF('Summary figures'!$D$1:$D$200="ULMIC",IF(ISNUMBER('Summary figures'!$BL$1:$BL$200),'Summary figures'!$BL$1:$BL$200)))</f>
        <v>274.21055663514721</v>
      </c>
      <c r="Y9" s="20">
        <f t="array" ref="Y9">MEDIAN(IF('Summary figures'!$D$1:$D$200="ULMIC",IF(ISNUMBER('Summary figures'!$BQ$1:$BQ$200),'Summary figures'!$BQ$1:$BQ$200)))</f>
        <v>-145.33063346064881</v>
      </c>
      <c r="Z9" s="20">
        <f t="array" ref="Z9">MEDIAN(IF('Summary figures'!$D$1:$D$200="ULMIC",IF(ISNUMBER('Summary figures'!$BR$1:$BR$200),'Summary figures'!$BR$1:$BR$200)))</f>
        <v>37.955450546837852</v>
      </c>
      <c r="AA9" s="23">
        <f t="array" ref="AA9">MEDIAN(IF('Summary figures'!$D$1:$D$200="ULMIC",IF(ISNUMBER('Summary figures'!$BS$1:$BS$200),'Summary figures'!$BS$1:$BS$200)))</f>
        <v>-0.19859382152209915</v>
      </c>
      <c r="AB9" s="20">
        <f t="array" ref="AB9">MEDIAN(IF('Summary figures'!$D$1:$D$200="ULMIC",IF(ISNUMBER('Summary figures'!$BT$1:$BT$200),'Summary figures'!$BT$1:$BT$200)))</f>
        <v>33.406156969500003</v>
      </c>
      <c r="AC9" s="20">
        <f t="array" ref="AC9">MEDIAN(IF('Summary figures'!$D$1:$D$200="ULMIC",IF(ISNUMBER('Summary figures'!$BY$1:$BY$200),'Summary figures'!$BY$1:$BY$200)))</f>
        <v>35.968815948449461</v>
      </c>
      <c r="AD9" s="20">
        <f t="array" ref="AD9">MEDIAN(IF('Summary figures'!$D$1:$D$200="ULMIC",IF(ISNUMBER('Summary figures'!$BZ$1:$BZ$200),'Summary figures'!$BZ$1:$BZ$200)))</f>
        <v>7.2001187799999018</v>
      </c>
      <c r="AE9" s="20">
        <f t="array" ref="AE9">MEDIAN(IF('Summary figures'!$D$1:$D$200="ULMIC",IF(ISNUMBER('Summary figures'!$CA$1:$CA$200),'Summary figures'!$CA$1:$CA$200)))</f>
        <v>432.55975371860939</v>
      </c>
      <c r="AF9" s="20">
        <f t="array" ref="AF9">MEDIAN(IF('Summary figures'!$D$1:$D$200="ULMIC",IF(ISNUMBER('Summary figures'!$CB$1:$CB$200),'Summary figures'!$CB$1:$CB$200)))</f>
        <v>26.946584440864548</v>
      </c>
      <c r="AG9" s="20">
        <f t="array" ref="AG9">MEDIAN(IF('Summary figures'!$D$1:$D$200="ULMIC",IF(ISNUMBER('Summary figures'!$CC$1:$CC$200),'Summary figures'!$CC$1:$CC$200)))</f>
        <v>4.5489140162146198</v>
      </c>
      <c r="AH9" s="20">
        <f t="array" ref="AH9">MEDIAN(IF('Summary figures'!$D$1:$D$200="ULMIC",IF(ISNUMBER('Summary figures'!$CD$1:$CD$200),'Summary figures'!$CD$1:$CD$200)))</f>
        <v>163.60500835541137</v>
      </c>
      <c r="AI9" s="20">
        <f t="array" ref="AI9">MEDIAN(IF('Summary figures'!$D$1:$D$200="ULMIC",IF(ISNUMBER('Summary figures'!$CE$1:$CE$200),'Summary figures'!$CE$1:$CE$200)))</f>
        <v>6.3711028325949792</v>
      </c>
      <c r="AJ9" s="20">
        <f t="array" ref="AJ9">MEDIAN(IF('Summary figures'!$D$1:$D$200="ULMIC",IF(ISNUMBER('Summary figures'!$CF$1:$CF$200),'Summary figures'!$CF$1:$CF$200)))</f>
        <v>0.64255320750118272</v>
      </c>
      <c r="AK9" s="20">
        <f t="array" ref="AK9">MEDIAN(IF('Summary figures'!$D$1:$D$200="ULMIC",IF(ISNUMBER('Summary figures'!$CG$1:$CG$200),'Summary figures'!$CG$1:$CG$200)))</f>
        <v>23.115848013759376</v>
      </c>
      <c r="AL9" s="20">
        <f t="array" ref="AL9">MEDIAN(IF('Summary figures'!$D$1:$D$200="ULMIC",IF(ISNUMBER('Summary figures'!$CH$1:$CH$200),'Summary figures'!$CH$1:$CH$200)))</f>
        <v>9.859191166599544</v>
      </c>
      <c r="AM9" s="20">
        <f t="array" ref="AM9">MEDIAN(IF('Summary figures'!$D$1:$D$200="ULMIC",IF(ISNUMBER('Summary figures'!$CI$1:$CI$200),'Summary figures'!$CI$1:$CI$200)))</f>
        <v>1.8763925034028111</v>
      </c>
      <c r="AN9" s="20">
        <f t="array" ref="AN9">MEDIAN(IF('Summary figures'!$D$1:$D$200="ULMIC",IF(ISNUMBER('Summary figures'!$CJ$1:$CJ$200),'Summary figures'!$CJ$1:$CJ$200)))</f>
        <v>50.242207071731372</v>
      </c>
      <c r="AO9" s="23">
        <f t="array" ref="AO9">MEDIAN(IF('Summary figures'!$D$1:$D$200="ULMIC",IF(ISNUMBER('Summary figures'!$CK$1:$CK$200),'Summary figures'!$CK$1:$CK$200)))</f>
        <v>0.52</v>
      </c>
      <c r="AP9" s="23">
        <f t="array" ref="AP9">MEDIAN(IF('Summary figures'!$D$1:$D$200="ULMIC",IF(ISNUMBER('Summary figures'!$CL$1:$CL$200),'Summary figures'!$CL$1:$CL$200)))</f>
        <v>0.10735357518401682</v>
      </c>
      <c r="AQ9" s="23">
        <f t="array" ref="AQ9">MEDIAN(IF('Summary figures'!$D$1:$D$200="ULMIC",IF(ISNUMBER('Summary figures'!$CM$1:$CM$200),'Summary figures'!$CM$1:$CM$200)))</f>
        <v>0.30406309641464302</v>
      </c>
      <c r="AR9" s="20">
        <f t="array" ref="AR9">MEDIAN(IF('Summary figures'!$D$1:$D$200="ULMIC",IF(ISNUMBER('Summary figures'!$CN$1:$CN$200),'Summary figures'!$CN$1:$CN$200)))</f>
        <v>69.908300000000011</v>
      </c>
      <c r="AS9" s="20">
        <f t="array" ref="AS9">MEDIAN(IF('Summary figures'!$D$1:$D$200="ULMIC",IF(ISNUMBER('Summary figures'!$CO$1:$CO$200),'Summary figures'!$CO$1:$CO$200)))</f>
        <v>15.357225017972683</v>
      </c>
      <c r="AT9" s="20">
        <f t="array" ref="AT9">MEDIAN(IF('Summary figures'!$D$1:$D$200="ULMIC",IF(ISNUMBER('Summary figures'!$CP$1:$CP$200),'Summary figures'!$CP$1:$CP$200)))</f>
        <v>626.78079095694852</v>
      </c>
      <c r="AU9" s="20">
        <f t="array" ref="AU9">MEDIAN(IF('Summary figures'!$D$1:$D$200="ULMIC",IF(ISNUMBER('Summary figures'!$CR$1:$CR$200),'Summary figures'!$CR$1:$CR$200)))</f>
        <v>12.645813235427262</v>
      </c>
      <c r="AV9" s="20"/>
      <c r="AW9" s="20"/>
      <c r="AX9" s="20"/>
    </row>
    <row r="10" spans="1:50" x14ac:dyDescent="0.2">
      <c r="A10" s="37" t="s">
        <v>349</v>
      </c>
      <c r="B10" s="20">
        <f t="array" ref="B10">MEDIAN(IF('Summary figures'!$C$1:$C$200="UMIC",IF(ISNUMBER('Summary figures'!$AN$1:$AN$200),'Summary figures'!$AN$1:$AN$200)))</f>
        <v>6280</v>
      </c>
      <c r="C10" s="23">
        <f t="array" ref="C10">MEDIAN(IF('Summary figures'!$C$1:$C$200="UMIC",IF(ISNUMBER('Summary figures'!$AO$1:$AO$200),'Summary figures'!$AO$1:$AO$200)))</f>
        <v>2.0999999046325678E-2</v>
      </c>
      <c r="D10" s="23">
        <f t="array" ref="D10">MEDIAN(IF('Summary figures'!$C$1:$C$200="UMIC",IF(ISNUMBER('Summary figures'!$AP$1:$AP$200),'Summary figures'!$AP$1:$AP$200)))</f>
        <v>7.4999999999999997E-3</v>
      </c>
      <c r="E10" s="20">
        <f t="array" ref="E10">MEDIAN(IF('Summary figures'!$C$1:$C$200="UMIC",IF(ISNUMBER('Summary figures'!$AQ$1:$AQ$200),'Summary figures'!$AQ$1:$AQ$200)))</f>
        <v>6.2713499317169186E-2</v>
      </c>
      <c r="F10" s="20">
        <f t="array" ref="F10">MEDIAN(IF('Summary figures'!$C$1:$C$200="UMIC",IF(ISNUMBER('Summary figures'!$AR$1:$AR$200),'Summary figures'!$AR$1:$AR$200)))</f>
        <v>5.5620000828802592E-3</v>
      </c>
      <c r="G10" s="20">
        <f t="array" ref="G10">MEDIAN(IF('Summary figures'!$C$1:$C$200="UMIC",IF(ISNUMBER('Summary figures'!$AS$1:$AS$200),'Summary figures'!$AS$1:$AS$200)))</f>
        <v>6.6499028205871582E-3</v>
      </c>
      <c r="H10" s="23">
        <f t="array" ref="H10">MEDIAN(IF('Summary figures'!$C$1:$C$200="UMIC",IF(ISNUMBER('Summary figures'!$AT$1:$AT$200),'Summary figures'!$AT$1:$AT$200)))</f>
        <v>0.25680000000000003</v>
      </c>
      <c r="I10" s="20">
        <f t="array" ref="I10">MEDIAN(IF('Summary figures'!$C$1:$C$200="UMIC",IF(ISNUMBER('Summary figures'!$AU$1:$AU$200),'Summary figures'!$AU$1:$AU$200)))</f>
        <v>1628.9775</v>
      </c>
      <c r="J10" s="20">
        <f t="array" ref="J10">MEDIAN(IF('Summary figures'!$C$1:$C$200="UMIC",IF(ISNUMBER('Summary figures'!$AV$1:$AV$200),'Summary figures'!$AV$1:$AV$200)))</f>
        <v>67593.608728640815</v>
      </c>
      <c r="K10" s="23">
        <f t="array" ref="K10">MEDIAN(IF('Summary figures'!$C$1:$C$200="UMIC",IF(ISNUMBER('Summary figures'!$AW$1:$AW$200),'Summary figures'!$AW$1:$AW$200)))</f>
        <v>0.31888876742993449</v>
      </c>
      <c r="L10" s="20">
        <f t="array" ref="L10">MEDIAN(IF('Summary figures'!$C$1:$C$200="UMIC",IF(ISNUMBER('Summary figures'!$AX$1:$AX$200),'Summary figures'!$AX$1:$AX$200)))</f>
        <v>1898.2860093560148</v>
      </c>
      <c r="M10" s="20">
        <f t="array" ref="M10">MEDIAN(IF('Summary figures'!$C$1:$C$200="UMIC",IF(ISNUMBER('Summary figures'!$AY$1:$AY$200),'Summary figures'!$AY$1:$AY$200)))</f>
        <v>73897.204754187784</v>
      </c>
      <c r="N10" s="20">
        <f t="array" ref="N10">MEDIAN(IF('Summary figures'!$C$1:$C$200="UMIC",IF(ISNUMBER('Summary figures'!$BC$1:$BC$200),'Summary figures'!$BC$1:$BC$200)))</f>
        <v>93.666166666666669</v>
      </c>
      <c r="O10" s="20">
        <f t="array" ref="O10">MEDIAN(IF('Summary figures'!$C$1:$C$200="UMIC",IF(ISNUMBER('Summary figures'!$BD$1:$BD$200),'Summary figures'!$BD$1:$BD$200)))</f>
        <v>84.64500000000001</v>
      </c>
      <c r="P10" s="20">
        <f t="array" ref="P10">MEDIAN(IF('Summary figures'!$C$1:$C$200="UMIC",IF(ISNUMBER('Summary figures'!$BE$1:$BE$200),'Summary figures'!$BE$1:$BE$200)))</f>
        <v>19.575956024818474</v>
      </c>
      <c r="Q10" s="20">
        <f t="array" ref="Q10">MEDIAN(IF('Summary figures'!$C$1:$C$200="UMIC",IF(ISNUMBER('Summary figures'!$BF$1:$BF$200),'Summary figures'!$BF$1:$BF$200)))</f>
        <v>844.93619008113069</v>
      </c>
      <c r="R10" s="20">
        <f t="array" ref="R10">MEDIAN(IF('Summary figures'!$C$1:$C$200="UMIC",IF(ISNUMBER('Summary figures'!$BG$1:$BG$200),'Summary figures'!$BG$1:$BG$200)))</f>
        <v>1149.2258185023686</v>
      </c>
      <c r="S10" s="20">
        <f t="array" ref="S10">MEDIAN(IF('Summary figures'!$C$1:$C$200="UMIC",IF(ISNUMBER('Summary figures'!$BH$1:$BH$200),'Summary figures'!$BH$1:$BH$200)))</f>
        <v>3.0566666666666671</v>
      </c>
      <c r="T10" s="20">
        <f t="array" ref="T10">MEDIAN(IF('Summary figures'!$C$1:$C$200="UMIC",IF(ISNUMBER('Summary figures'!$BI$1:$BI$200),'Summary figures'!$BI$1:$BI$200)))</f>
        <v>251.20000000000002</v>
      </c>
      <c r="U10" s="20">
        <f t="array" ref="U10">MEDIAN(IF('Summary figures'!$C$1:$C$200="UMIC",IF(ISNUMBER('Summary figures'!$BJ$1:$BJ$200),'Summary figures'!$BJ$1:$BJ$200)))</f>
        <v>312.48643373872335</v>
      </c>
      <c r="V10" s="20"/>
      <c r="W10" s="20">
        <f t="array" ref="W10">MEDIAN(IF('Summary figures'!$C$1:$C$200="UMIC",IF(ISNUMBER('Summary figures'!$BK$1:$BK$200),'Summary figures'!$BK$1:$BK$200)))</f>
        <v>29.244648754938787</v>
      </c>
      <c r="X10" s="20">
        <f t="array" ref="X10">MEDIAN(IF('Summary figures'!$C$1:$C$200="UMIC",IF(ISNUMBER('Summary figures'!$BL$1:$BL$200),'Summary figures'!$BL$1:$BL$200)))</f>
        <v>598.10135365084761</v>
      </c>
      <c r="Y10" s="20">
        <f t="array" ref="Y10">MEDIAN(IF('Summary figures'!$C$1:$C$200="UMIC",IF(ISNUMBER('Summary figures'!$BQ$1:$BQ$200),'Summary figures'!$BQ$1:$BQ$200)))</f>
        <v>-449.09155632642143</v>
      </c>
      <c r="Z10" s="20">
        <f t="array" ref="Z10">MEDIAN(IF('Summary figures'!$C$1:$C$200="UMIC",IF(ISNUMBER('Summary figures'!$BR$1:$BR$200),'Summary figures'!$BR$1:$BR$200)))</f>
        <v>11.507450086082869</v>
      </c>
      <c r="AA10" s="23">
        <f t="array" ref="AA10">MEDIAN(IF('Summary figures'!$C$1:$C$200="UMIC",IF(ISNUMBER('Summary figures'!$BS$1:$BS$200),'Summary figures'!$BS$1:$BS$200)))</f>
        <v>-5.3588697328339763E-2</v>
      </c>
      <c r="AB10" s="20">
        <f t="array" ref="AB10">MEDIAN(IF('Summary figures'!$C$1:$C$200="UMIC",IF(ISNUMBER('Summary figures'!$BT$1:$BT$200),'Summary figures'!$BT$1:$BT$200)))</f>
        <v>81.944194693200018</v>
      </c>
      <c r="AC10" s="20">
        <f t="array" ref="AC10">MEDIAN(IF('Summary figures'!$C$1:$C$200="UMIC",IF(ISNUMBER('Summary figures'!$BY$1:$BY$200),'Summary figures'!$BY$1:$BY$200)))</f>
        <v>14.395854141495505</v>
      </c>
      <c r="AD10" s="20">
        <f t="array" ref="AD10">MEDIAN(IF('Summary figures'!$C$1:$C$200="UMIC",IF(ISNUMBER('Summary figures'!$BZ$1:$BZ$200),'Summary figures'!$BZ$1:$BZ$200)))</f>
        <v>2.4595004692378737</v>
      </c>
      <c r="AE10" s="20">
        <f t="array" ref="AE10">MEDIAN(IF('Summary figures'!$C$1:$C$200="UMIC",IF(ISNUMBER('Summary figures'!$CA$1:$CA$200),'Summary figures'!$CA$1:$CA$200)))</f>
        <v>100.50975446762317</v>
      </c>
      <c r="AF10" s="20">
        <f t="array" ref="AF10">MEDIAN(IF('Summary figures'!$C$1:$C$200="UMIC",IF(ISNUMBER('Summary figures'!$CB$1:$CB$200),'Summary figures'!$CB$1:$CB$200)))</f>
        <v>6.8372873875688018</v>
      </c>
      <c r="AG10" s="20">
        <f t="array" ref="AG10">MEDIAN(IF('Summary figures'!$C$1:$C$200="UMIC",IF(ISNUMBER('Summary figures'!$CC$1:$CC$200),'Summary figures'!$CC$1:$CC$200)))</f>
        <v>1.5621939489068044</v>
      </c>
      <c r="AH10" s="20">
        <f t="array" ref="AH10">MEDIAN(IF('Summary figures'!$C$1:$C$200="UMIC",IF(ISNUMBER('Summary figures'!$CD$1:$CD$200),'Summary figures'!$CD$1:$CD$200)))</f>
        <v>55.944179122489089</v>
      </c>
      <c r="AI10" s="20">
        <f t="array" ref="AI10">MEDIAN(IF('Summary figures'!$C$1:$C$200="UMIC",IF(ISNUMBER('Summary figures'!$CE$1:$CE$200),'Summary figures'!$CE$1:$CE$200)))</f>
        <v>1.3244190495368504</v>
      </c>
      <c r="AJ10" s="20">
        <f t="array" ref="AJ10">MEDIAN(IF('Summary figures'!$C$1:$C$200="UMIC",IF(ISNUMBER('Summary figures'!$CF$1:$CF$200),'Summary figures'!$CF$1:$CF$200)))</f>
        <v>0.16496767608246324</v>
      </c>
      <c r="AK10" s="20">
        <f t="array" ref="AK10">MEDIAN(IF('Summary figures'!$C$1:$C$200="UMIC",IF(ISNUMBER('Summary figures'!$CG$1:$CG$200),'Summary figures'!$CG$1:$CG$200)))</f>
        <v>6.4243169397586293</v>
      </c>
      <c r="AL10" s="20">
        <f t="array" ref="AL10">MEDIAN(IF('Summary figures'!$C$1:$C$200="UMIC",IF(ISNUMBER('Summary figures'!$CH$1:$CH$200),'Summary figures'!$CH$1:$CH$200)))</f>
        <v>2.301144784534837</v>
      </c>
      <c r="AM10" s="20">
        <f t="array" ref="AM10">MEDIAN(IF('Summary figures'!$C$1:$C$200="UMIC",IF(ISNUMBER('Summary figures'!$CI$1:$CI$200),'Summary figures'!$CI$1:$CI$200)))</f>
        <v>0.845621817092157</v>
      </c>
      <c r="AN10" s="20">
        <f t="array" ref="AN10">MEDIAN(IF('Summary figures'!$C$1:$C$200="UMIC",IF(ISNUMBER('Summary figures'!$CJ$1:$CJ$200),'Summary figures'!$CJ$1:$CJ$200)))</f>
        <v>25.875107423654356</v>
      </c>
      <c r="AO10" s="23">
        <f t="array" ref="AO10">MEDIAN(IF('Summary figures'!$C$1:$C$200="UMIC",IF(ISNUMBER('Summary figures'!$CK$1:$CK$200),'Summary figures'!$CK$1:$CK$200)))</f>
        <v>0.47</v>
      </c>
      <c r="AP10" s="23">
        <f t="array" ref="AP10">MEDIAN(IF('Summary figures'!$C$1:$C$200="UMIC",IF(ISNUMBER('Summary figures'!$CL$1:$CL$200),'Summary figures'!$CL$1:$CL$200)))</f>
        <v>8.3205280074219373E-2</v>
      </c>
      <c r="AQ10" s="23">
        <f t="array" ref="AQ10">MEDIAN(IF('Summary figures'!$C$1:$C$200="UMIC",IF(ISNUMBER('Summary figures'!$CM$1:$CM$200),'Summary figures'!$CM$1:$CM$200)))</f>
        <v>0.2444491863715712</v>
      </c>
      <c r="AR10" s="20">
        <f t="array" ref="AR10">MEDIAN(IF('Summary figures'!$C$1:$C$200="UMIC",IF(ISNUMBER('Summary figures'!$CN$1:$CN$200),'Summary figures'!$CN$1:$CN$200)))</f>
        <v>17.775449999999999</v>
      </c>
      <c r="AS10" s="20">
        <f t="array" ref="AS10">MEDIAN(IF('Summary figures'!$C$1:$C$200="UMIC",IF(ISNUMBER('Summary figures'!$CO$1:$CO$200),'Summary figures'!$CO$1:$CO$200)))</f>
        <v>4.1109507652118786</v>
      </c>
      <c r="AT10" s="20">
        <f t="array" ref="AT10">MEDIAN(IF('Summary figures'!$C$1:$C$200="UMIC",IF(ISNUMBER('Summary figures'!$CP$1:$CP$200),'Summary figures'!$CP$1:$CP$200)))</f>
        <v>177.43659991703743</v>
      </c>
      <c r="AU10" s="20">
        <f t="array" ref="AU10">MEDIAN(IF('Summary figures'!$C$1:$C$200="UMIC",IF(ISNUMBER('Summary figures'!$CR$1:$CR$200),'Summary figures'!$CR$1:$CR$200)))</f>
        <v>6.9665715763460989</v>
      </c>
      <c r="AV10" s="20"/>
      <c r="AW10" s="20"/>
      <c r="AX10" s="20"/>
    </row>
    <row r="11" spans="1:50" x14ac:dyDescent="0.2">
      <c r="A11" s="37" t="s">
        <v>350</v>
      </c>
      <c r="B11" s="20">
        <f t="array" ref="B11">MEDIAN(IF('Summary figures'!$C$1:$C$200="HIC",IF(ISNUMBER('Summary figures'!$AN$1:$AN$200),'Summary figures'!$AN$1:$AN$200)))</f>
        <v>13610</v>
      </c>
      <c r="C11" s="23">
        <f t="array" ref="C11">MEDIAN(IF('Summary figures'!$C$1:$C$200="HIC",IF(ISNUMBER('Summary figures'!$AO$1:$AO$200),'Summary figures'!$AO$1:$AO$200)))</f>
        <v>0.01</v>
      </c>
      <c r="D11" s="23">
        <f t="array" ref="D11">MEDIAN(IF('Summary figures'!$C$1:$C$200="HIC",IF(ISNUMBER('Summary figures'!$AP$1:$AP$200),'Summary figures'!$AP$1:$AP$200)))</f>
        <v>5.0000000000000001E-3</v>
      </c>
      <c r="E11" s="20">
        <f t="array" ref="E11">MEDIAN(IF('Summary figures'!$C$1:$C$200="HIC",IF(ISNUMBER('Summary figures'!$AQ$1:$AQ$200),'Summary figures'!$AQ$1:$AQ$200)))</f>
        <v>3.4700000517070288E-3</v>
      </c>
      <c r="F11" s="20">
        <f t="array" ref="F11">MEDIAN(IF('Summary figures'!$C$1:$C$200="HIC",IF(ISNUMBER('Summary figures'!$AR$1:$AR$200),'Summary figures'!$AR$1:$AR$200)))</f>
        <v>1.1330000245571136E-3</v>
      </c>
      <c r="G11" s="20">
        <f t="array" ref="G11">MEDIAN(IF('Summary figures'!$C$1:$C$200="HIC",IF(ISNUMBER('Summary figures'!$AS$1:$AS$200),'Summary figures'!$AS$1:$AS$200)))</f>
        <v>1.2606880664825439E-3</v>
      </c>
      <c r="H11" s="23">
        <f t="array" ref="H11">MEDIAN(IF('Summary figures'!$C$1:$C$200="HIC",IF(ISNUMBER('Summary figures'!$AT$1:$AT$200),'Summary figures'!$AT$1:$AT$200)))</f>
        <v>0.30049999999999999</v>
      </c>
      <c r="I11" s="20">
        <f t="array" ref="I11">MEDIAN(IF('Summary figures'!$C$1:$C$200="HIC",IF(ISNUMBER('Summary figures'!$AU$1:$AU$200),'Summary figures'!$AU$1:$AU$200)))</f>
        <v>3760.0924999999997</v>
      </c>
      <c r="J11" s="20">
        <f t="array" ref="J11">MEDIAN(IF('Summary figures'!$C$1:$C$200="HIC",IF(ISNUMBER('Summary figures'!$AV$1:$AV$200),'Summary figures'!$AV$1:$AV$200)))</f>
        <v>258196.34325822865</v>
      </c>
      <c r="K11" s="23">
        <f t="array" ref="K11">MEDIAN(IF('Summary figures'!$C$1:$C$200="HIC",IF(ISNUMBER('Summary figures'!$AW$1:$AW$200),'Summary figures'!$AW$1:$AW$200)))</f>
        <v>0.33850343328062249</v>
      </c>
      <c r="L11" s="20">
        <f t="array" ref="L11">MEDIAN(IF('Summary figures'!$C$1:$C$200="HIC",IF(ISNUMBER('Summary figures'!$AX$1:$AX$200),'Summary figures'!$AX$1:$AX$200)))</f>
        <v>3759.4293256836322</v>
      </c>
      <c r="M11" s="20">
        <f t="array" ref="M11">MEDIAN(IF('Summary figures'!$C$1:$C$200="HIC",IF(ISNUMBER('Summary figures'!$AY$1:$AY$200),'Summary figures'!$AY$1:$AY$200)))</f>
        <v>341779.55200863548</v>
      </c>
      <c r="N11" s="20">
        <f t="array" ref="N11">MEDIAN(IF('Summary figures'!$C$1:$C$200="HIC",IF(ISNUMBER('Summary figures'!$BC$1:$BC$200),'Summary figures'!$BC$1:$BC$200)))</f>
        <v>23.13</v>
      </c>
      <c r="O11" s="20">
        <f t="array" ref="O11">MEDIAN(IF('Summary figures'!$C$1:$C$200="HIC",IF(ISNUMBER('Summary figures'!$BD$1:$BD$200),'Summary figures'!$BD$1:$BD$200)))</f>
        <v>20.53</v>
      </c>
      <c r="P11" s="20">
        <f t="array" ref="P11">MEDIAN(IF('Summary figures'!$C$1:$C$200="HIC",IF(ISNUMBER('Summary figures'!$BE$1:$BE$200),'Summary figures'!$BE$1:$BE$200)))</f>
        <v>22.026897214217097</v>
      </c>
      <c r="Q11" s="20">
        <f t="array" ref="Q11">MEDIAN(IF('Summary figures'!$C$1:$C$200="HIC",IF(ISNUMBER('Summary figures'!$BF$1:$BF$200),'Summary figures'!$BF$1:$BF$200)))</f>
        <v>443.79110109725042</v>
      </c>
      <c r="R11" s="20">
        <f t="array" ref="R11">MEDIAN(IF('Summary figures'!$C$1:$C$200="HIC",IF(ISNUMBER('Summary figures'!$BG$1:$BG$200),'Summary figures'!$BG$1:$BG$200)))</f>
        <v>342.08703538604396</v>
      </c>
      <c r="S11" s="20">
        <f t="array" ref="S11">MEDIAN(IF('Summary figures'!$C$1:$C$200="HIC",IF(ISNUMBER('Summary figures'!$BH$1:$BH$200),'Summary figures'!$BH$1:$BH$200)))</f>
        <v>0.28666666666666668</v>
      </c>
      <c r="T11" s="20">
        <f t="array" ref="T11">MEDIAN(IF('Summary figures'!$C$1:$C$200="HIC",IF(ISNUMBER('Summary figures'!$BI$1:$BI$200),'Summary figures'!$BI$1:$BI$200)))</f>
        <v>534.20000000000005</v>
      </c>
      <c r="U11" s="20">
        <f t="array" ref="U11">MEDIAN(IF('Summary figures'!$C$1:$C$200="HIC",IF(ISNUMBER('Summary figures'!$BJ$1:$BJ$200),'Summary figures'!$BJ$1:$BJ$200)))</f>
        <v>312.73701351389161</v>
      </c>
      <c r="V11" s="20"/>
      <c r="W11" s="20">
        <f t="array" ref="W11">MEDIAN(IF('Summary figures'!$C$1:$C$200="HIC",IF(ISNUMBER('Summary figures'!$BK$1:$BK$200),'Summary figures'!$BK$1:$BK$200)))</f>
        <v>33.699664714605106</v>
      </c>
      <c r="X11" s="20">
        <f t="array" ref="X11">MEDIAN(IF('Summary figures'!$C$1:$C$200="HIC",IF(ISNUMBER('Summary figures'!$BL$1:$BL$200),'Summary figures'!$BL$1:$BL$200)))</f>
        <v>909.52974773494486</v>
      </c>
      <c r="Y11" s="20">
        <f t="array" ref="Y11">MEDIAN(IF('Summary figures'!$C$1:$C$200="HIC",IF(ISNUMBER('Summary figures'!$BQ$1:$BQ$200),'Summary figures'!$BQ$1:$BQ$200)))</f>
        <v>-1296.6399279645993</v>
      </c>
      <c r="Z11" s="20">
        <f t="array" ref="Z11">MEDIAN(IF('Summary figures'!$C$1:$C$200="HIC",IF(ISNUMBER('Summary figures'!$BR$1:$BR$200),'Summary figures'!$BR$1:$BR$200)))</f>
        <v>7.4358569835403276</v>
      </c>
      <c r="AA11" s="23">
        <f t="array" ref="AA11">MEDIAN(IF('Summary figures'!$C$1:$C$200="HIC",IF(ISNUMBER('Summary figures'!$BS$1:$BS$200),'Summary figures'!$BS$1:$BS$200)))</f>
        <v>-7.9765030370752971E-3</v>
      </c>
      <c r="AB11" s="20">
        <f t="array" ref="AB11">MEDIAN(IF('Summary figures'!$C$1:$C$200="HIC",IF(ISNUMBER('Summary figures'!$BT$1:$BT$200),'Summary figures'!$BT$1:$BT$200)))</f>
        <v>286.31645094359999</v>
      </c>
      <c r="AC11" s="20">
        <f t="array" ref="AC11">MEDIAN(IF('Summary figures'!$C$1:$C$200="HIC",IF(ISNUMBER('Summary figures'!$BY$1:$BY$200),'Summary figures'!$BY$1:$BY$200)))</f>
        <v>3.354090817559404</v>
      </c>
      <c r="AD11" s="20">
        <f t="array" ref="AD11">MEDIAN(IF('Summary figures'!$C$1:$C$200="HIC",IF(ISNUMBER('Summary figures'!$BZ$1:$BZ$200),'Summary figures'!$BZ$1:$BZ$200)))</f>
        <v>1.3942251111593418</v>
      </c>
      <c r="AE11" s="20">
        <f t="array" ref="AE11">MEDIAN(IF('Summary figures'!$C$1:$C$200="HIC",IF(ISNUMBER('Summary figures'!$CA$1:$CA$200),'Summary figures'!$CA$1:$CA$200)))</f>
        <v>46.209743830048865</v>
      </c>
      <c r="AF11" s="20">
        <f t="array" ref="AF11">MEDIAN(IF('Summary figures'!$C$1:$C$200="HIC",IF(ISNUMBER('Summary figures'!$CB$1:$CB$200),'Summary figures'!$CB$1:$CB$200)))</f>
        <v>1.1704352933279636</v>
      </c>
      <c r="AG11" s="20">
        <f t="array" ref="AG11">MEDIAN(IF('Summary figures'!$C$1:$C$200="HIC",IF(ISNUMBER('Summary figures'!$CC$1:$CC$200),'Summary figures'!$CC$1:$CC$200)))</f>
        <v>0.41732406686312262</v>
      </c>
      <c r="AH11" s="20">
        <f t="array" ref="AH11">MEDIAN(IF('Summary figures'!$C$1:$C$200="HIC",IF(ISNUMBER('Summary figures'!$CD$1:$CD$200),'Summary figures'!$CD$1:$CD$200)))</f>
        <v>18.771661087057584</v>
      </c>
      <c r="AI11" s="20">
        <f t="array" ref="AI11">MEDIAN(IF('Summary figures'!$C$1:$C$200="HIC",IF(ISNUMBER('Summary figures'!$CE$1:$CE$200),'Summary figures'!$CE$1:$CE$200)))</f>
        <v>0.12722110350382601</v>
      </c>
      <c r="AJ11" s="20">
        <f t="array" ref="AJ11">MEDIAN(IF('Summary figures'!$C$1:$C$200="HIC",IF(ISNUMBER('Summary figures'!$CF$1:$CF$200),'Summary figures'!$CF$1:$CF$200)))</f>
        <v>0.11606355356709072</v>
      </c>
      <c r="AK11" s="20">
        <f t="array" ref="AK11">MEDIAN(IF('Summary figures'!$C$1:$C$200="HIC",IF(ISNUMBER('Summary figures'!$CG$1:$CG$200),'Summary figures'!$CG$1:$CG$200)))</f>
        <v>2.803623248130231</v>
      </c>
      <c r="AL11" s="20">
        <f t="array" ref="AL11">MEDIAN(IF('Summary figures'!$C$1:$C$200="HIC",IF(ISNUMBER('Summary figures'!$CH$1:$CH$200),'Summary figures'!$CH$1:$CH$200)))</f>
        <v>0.46802758759565039</v>
      </c>
      <c r="AM11" s="20">
        <f t="array" ref="AM11">MEDIAN(IF('Summary figures'!$C$1:$C$200="HIC",IF(ISNUMBER('Summary figures'!$CI$1:$CI$200),'Summary figures'!$CI$1:$CI$200)))</f>
        <v>0.67866585261159507</v>
      </c>
      <c r="AN11" s="20">
        <f t="array" ref="AN11">MEDIAN(IF('Summary figures'!$C$1:$C$200="HIC",IF(ISNUMBER('Summary figures'!$CJ$1:$CJ$200),'Summary figures'!$CJ$1:$CJ$200)))</f>
        <v>24.238066577471638</v>
      </c>
      <c r="AO11" s="23">
        <f t="array" ref="AO11">MEDIAN(IF('Summary figures'!$C$1:$C$200="HIC",IF(ISNUMBER('Summary figures'!$CK$1:$CK$200),'Summary figures'!$CK$1:$CK$200)))</f>
        <v>0.45500000000000002</v>
      </c>
      <c r="AP11" s="23">
        <f t="array" ref="AP11">MEDIAN(IF('Summary figures'!$C$1:$C$200="HIC",IF(ISNUMBER('Summary figures'!$CL$1:$CL$200),'Summary figures'!$CL$1:$CL$200)))</f>
        <v>7.370135138916091E-2</v>
      </c>
      <c r="AQ11" s="23">
        <f t="array" ref="AQ11">MEDIAN(IF('Summary figures'!$C$1:$C$200="HIC",IF(ISNUMBER('Summary figures'!$CM$1:$CM$200),'Summary figures'!$CM$1:$CM$200)))</f>
        <v>0.21456842105263157</v>
      </c>
      <c r="AR11" s="20">
        <f t="array" ref="AR11">MEDIAN(IF('Summary figures'!$C$1:$C$200="HIC",IF(ISNUMBER('Summary figures'!$CN$1:$CN$200),'Summary figures'!$CN$1:$CN$200)))</f>
        <v>4.3113000000000001</v>
      </c>
      <c r="AS11" s="20">
        <f t="array" ref="AS11">MEDIAN(IF('Summary figures'!$C$1:$C$200="HIC",IF(ISNUMBER('Summary figures'!$CO$1:$CO$200),'Summary figures'!$CO$1:$CO$200)))</f>
        <v>4.6256484149855908</v>
      </c>
      <c r="AT11" s="20">
        <f t="array" ref="AT11">MEDIAN(IF('Summary figures'!$C$1:$C$200="HIC",IF(ISNUMBER('Summary figures'!$CP$1:$CP$200),'Summary figures'!$CP$1:$CP$200)))</f>
        <v>93.196131230422594</v>
      </c>
      <c r="AU11" s="20">
        <f t="array" ref="AU11">MEDIAN(IF('Summary figures'!$C$1:$C$200="HIC",IF(ISNUMBER('Summary figures'!$CR$1:$CR$200),'Summary figures'!$CR$1:$CR$200)))</f>
        <v>2.3677016201159962</v>
      </c>
      <c r="AV11" s="20"/>
      <c r="AW11" s="20"/>
      <c r="AX11" s="20"/>
    </row>
    <row r="12" spans="1:50" x14ac:dyDescent="0.2">
      <c r="A12" s="37" t="s">
        <v>15</v>
      </c>
      <c r="B12" s="20">
        <f t="array" ref="B12">MEDIAN(IF('Summary figures'!$E$1:$E$200="LMIC_LDC",IF(ISNUMBER('Summary figures'!$AN$1:$AN$200),'Summary figures'!$AN$1:$AN$200)))</f>
        <v>1835</v>
      </c>
      <c r="C12" s="23">
        <f t="array" ref="C12">MEDIAN(IF('Summary figures'!$E$1:$E$200="LMIC_LDC",IF(ISNUMBER('Summary figures'!$AO$1:$AO$200),'Summary figures'!$AO$1:$AO$200)))</f>
        <v>0.18149999618530277</v>
      </c>
      <c r="D12" s="23">
        <f t="array" ref="D12">MEDIAN(IF('Summary figures'!$E$1:$E$200="LMIC_LDC",IF(ISNUMBER('Summary figures'!$AP$1:$AP$200),'Summary figures'!$AP$1:$AP$200)))</f>
        <v>4.5500000715255735E-2</v>
      </c>
      <c r="E12" s="20">
        <f t="array" ref="E12">MEDIAN(IF('Summary figures'!$E$1:$E$200="LMIC_LDC",IF(ISNUMBER('Summary figures'!$AQ$1:$AQ$200),'Summary figures'!$AQ$1:$AQ$200)))</f>
        <v>0.75893402415275557</v>
      </c>
      <c r="F12" s="20">
        <f t="array" ref="F12">MEDIAN(IF('Summary figures'!$E$1:$E$200="LMIC_LDC",IF(ISNUMBER('Summary figures'!$AR$1:$AR$200),'Summary figures'!$AR$1:$AR$200)))</f>
        <v>0.16425499783515929</v>
      </c>
      <c r="G12" s="20">
        <f t="array" ref="G12">MEDIAN(IF('Summary figures'!$E$1:$E$200="LMIC_LDC",IF(ISNUMBER('Summary figures'!$AS$1:$AS$200),'Summary figures'!$AS$1:$AS$200)))</f>
        <v>0.20566036987304684</v>
      </c>
      <c r="H12" s="23">
        <f t="array" ref="H12">MEDIAN(IF('Summary figures'!$E$1:$E$200="LMIC_LDC",IF(ISNUMBER('Summary figures'!$AT$1:$AT$200),'Summary figures'!$AT$1:$AT$200)))</f>
        <v>0.19985</v>
      </c>
      <c r="I12" s="20">
        <f t="array" ref="I12">MEDIAN(IF('Summary figures'!$E$1:$E$200="LMIC_LDC",IF(ISNUMBER('Summary figures'!$AU$1:$AU$200),'Summary figures'!$AU$1:$AU$200)))</f>
        <v>492.3365</v>
      </c>
      <c r="J12" s="20">
        <f t="array" ref="J12">MEDIAN(IF('Summary figures'!$E$1:$E$200="LMIC_LDC",IF(ISNUMBER('Summary figures'!$AV$1:$AV$200),'Summary figures'!$AV$1:$AV$200)))</f>
        <v>2830.3812953823394</v>
      </c>
      <c r="K12" s="23">
        <f t="array" ref="K12">MEDIAN(IF('Summary figures'!$E$1:$E$200="LMIC_LDC",IF(ISNUMBER('Summary figures'!$AW$1:$AW$200),'Summary figures'!$AW$1:$AW$200)))</f>
        <v>0.23388408702572383</v>
      </c>
      <c r="L12" s="20">
        <f t="array" ref="L12">MEDIAN(IF('Summary figures'!$E$1:$E$200="LMIC_LDC",IF(ISNUMBER('Summary figures'!$AX$1:$AX$200),'Summary figures'!$AX$1:$AX$200)))</f>
        <v>571.85174921929877</v>
      </c>
      <c r="M12" s="20">
        <f t="array" ref="M12">MEDIAN(IF('Summary figures'!$E$1:$E$200="LMIC_LDC",IF(ISNUMBER('Summary figures'!$AY$1:$AY$200),'Summary figures'!$AY$1:$AY$200)))</f>
        <v>3156.5428422896443</v>
      </c>
      <c r="N12" s="20">
        <f t="array" ref="N12">MEDIAN(IF('Summary figures'!$E$1:$E$200="LMIC_LDC",IF(ISNUMBER('Summary figures'!$BC$1:$BC$200),'Summary figures'!$BC$1:$BC$200)))</f>
        <v>246.89216666666664</v>
      </c>
      <c r="O12" s="20">
        <f t="array" ref="O12">MEDIAN(IF('Summary figures'!$E$1:$E$200="LMIC_LDC",IF(ISNUMBER('Summary figures'!$BD$1:$BD$200),'Summary figures'!$BD$1:$BD$200)))</f>
        <v>217.22166666666666</v>
      </c>
      <c r="P12" s="20">
        <f t="array" ref="P12">MEDIAN(IF('Summary figures'!$E$1:$E$200="LMIC_LDC",IF(ISNUMBER('Summary figures'!$BE$1:$BE$200),'Summary figures'!$BE$1:$BE$200)))</f>
        <v>70.006103910495668</v>
      </c>
      <c r="Q12" s="20">
        <f t="array" ref="Q12">MEDIAN(IF('Summary figures'!$E$1:$E$200="LMIC_LDC",IF(ISNUMBER('Summary figures'!$BF$1:$BF$200),'Summary figures'!$BF$1:$BF$200)))</f>
        <v>511.32415169872394</v>
      </c>
      <c r="R12" s="20">
        <f t="array" ref="R12">MEDIAN(IF('Summary figures'!$E$1:$E$200="LMIC_LDC",IF(ISNUMBER('Summary figures'!$BG$1:$BG$200),'Summary figures'!$BG$1:$BG$200)))</f>
        <v>214.81063450637035</v>
      </c>
      <c r="S12" s="20">
        <f t="array" ref="S12">MEDIAN(IF('Summary figures'!$E$1:$E$200="LMIC_LDC",IF(ISNUMBER('Summary figures'!$BH$1:$BH$200),'Summary figures'!$BH$1:$BH$200)))</f>
        <v>8.6333333333333329</v>
      </c>
      <c r="T12" s="20">
        <f t="array" ref="T12">MEDIAN(IF('Summary figures'!$E$1:$E$200="LMIC_LDC",IF(ISNUMBER('Summary figures'!$BI$1:$BI$200),'Summary figures'!$BI$1:$BI$200)))</f>
        <v>73.400000000000006</v>
      </c>
      <c r="U12" s="20">
        <f t="array" ref="U12">MEDIAN(IF('Summary figures'!$E$1:$E$200="LMIC_LDC",IF(ISNUMBER('Summary figures'!$BJ$1:$BJ$200),'Summary figures'!$BJ$1:$BJ$200)))</f>
        <v>111.2412125856473</v>
      </c>
      <c r="V12" s="20"/>
      <c r="W12" s="20">
        <f t="array" ref="W12">MEDIAN(IF('Summary figures'!$E$1:$E$200="LMIC_LDC",IF(ISNUMBER('Summary figures'!$BK$1:$BK$200),'Summary figures'!$BK$1:$BK$200)))</f>
        <v>47.967076784463075</v>
      </c>
      <c r="X12" s="20">
        <f t="array" ref="X12">MEDIAN(IF('Summary figures'!$E$1:$E$200="LMIC_LDC",IF(ISNUMBER('Summary figures'!$BL$1:$BL$200),'Summary figures'!$BL$1:$BL$200)))</f>
        <v>240.39444050367166</v>
      </c>
      <c r="Y12" s="20">
        <f t="array" ref="Y12">MEDIAN(IF('Summary figures'!$E$1:$E$200="LMIC_LDC",IF(ISNUMBER('Summary figures'!$BQ$1:$BQ$200),'Summary figures'!$BQ$1:$BQ$200)))</f>
        <v>-42.304124798085297</v>
      </c>
      <c r="Z12" s="20">
        <f t="array" ref="Z12">MEDIAN(IF('Summary figures'!$E$1:$E$200="LMIC_LDC",IF(ISNUMBER('Summary figures'!$BR$1:$BR$200),'Summary figures'!$BR$1:$BR$200)))</f>
        <v>35.747905936128078</v>
      </c>
      <c r="AA12" s="23">
        <f t="array" ref="AA12">MEDIAN(IF('Summary figures'!$E$1:$E$200="LMIC_LDC",IF(ISNUMBER('Summary figures'!$BS$1:$BS$200),'Summary figures'!$BS$1:$BS$200)))</f>
        <v>-9.4175504531501059E-2</v>
      </c>
      <c r="AB12" s="20">
        <f t="array" ref="AB12">MEDIAN(IF('Summary figures'!$E$1:$E$200="LMIC_LDC",IF(ISNUMBER('Summary figures'!$BT$1:$BT$200),'Summary figures'!$BT$1:$BT$200)))</f>
        <v>8.7130122975000006</v>
      </c>
      <c r="AC12" s="20">
        <f t="array" ref="AC12">MEDIAN(IF('Summary figures'!$E$1:$E$200="LMIC_LDC",IF(ISNUMBER('Summary figures'!$BY$1:$BY$200),'Summary figures'!$BY$1:$BY$200)))</f>
        <v>21.518982413746812</v>
      </c>
      <c r="AD12" s="20">
        <f t="array" ref="AD12">MEDIAN(IF('Summary figures'!$E$1:$E$200="LMIC_LDC",IF(ISNUMBER('Summary figures'!$BZ$1:$BZ$200),'Summary figures'!$BZ$1:$BZ$200)))</f>
        <v>5.1669640060118924</v>
      </c>
      <c r="AE12" s="20">
        <f t="array" ref="AE12">MEDIAN(IF('Summary figures'!$E$1:$E$200="LMIC_LDC",IF(ISNUMBER('Summary figures'!$CA$1:$CA$200),'Summary figures'!$CA$1:$CA$200)))</f>
        <v>54.837967883384906</v>
      </c>
      <c r="AF12" s="20">
        <f t="array" ref="AF12">MEDIAN(IF('Summary figures'!$E$1:$E$200="LMIC_LDC",IF(ISNUMBER('Summary figures'!$CB$1:$CB$200),'Summary figures'!$CB$1:$CB$200)))</f>
        <v>40.281050812189562</v>
      </c>
      <c r="AG12" s="20">
        <f t="array" ref="AG12">MEDIAN(IF('Summary figures'!$E$1:$E$200="LMIC_LDC",IF(ISNUMBER('Summary figures'!$CC$1:$CC$200),'Summary figures'!$CC$1:$CC$200)))</f>
        <v>12.029752214676487</v>
      </c>
      <c r="AH12" s="20">
        <f t="array" ref="AH12">MEDIAN(IF('Summary figures'!$E$1:$E$200="LMIC_LDC",IF(ISNUMBER('Summary figures'!$CD$1:$CD$200),'Summary figures'!$CD$1:$CD$200)))</f>
        <v>56.57020508704651</v>
      </c>
      <c r="AI12" s="20">
        <f t="array" ref="AI12">MEDIAN(IF('Summary figures'!$E$1:$E$200="LMIC_LDC",IF(ISNUMBER('Summary figures'!$CE$1:$CE$200),'Summary figures'!$CE$1:$CE$200)))</f>
        <v>3.9247122096925766</v>
      </c>
      <c r="AJ12" s="20">
        <f t="array" ref="AJ12">MEDIAN(IF('Summary figures'!$E$1:$E$200="LMIC_LDC",IF(ISNUMBER('Summary figures'!$CF$1:$CF$200),'Summary figures'!$CF$1:$CF$200)))</f>
        <v>0.59883773224240444</v>
      </c>
      <c r="AK12" s="20">
        <f t="array" ref="AK12">MEDIAN(IF('Summary figures'!$E$1:$E$200="LMIC_LDC",IF(ISNUMBER('Summary figures'!$CG$1:$CG$200),'Summary figures'!$CG$1:$CG$200)))</f>
        <v>2.8350348412609803</v>
      </c>
      <c r="AL12" s="20">
        <f t="array" ref="AL12">MEDIAN(IF('Summary figures'!$E$1:$E$200="LMIC_LDC",IF(ISNUMBER('Summary figures'!$CH$1:$CH$200),'Summary figures'!$CH$1:$CH$200)))</f>
        <v>8.9351897905759152</v>
      </c>
      <c r="AM12" s="20">
        <f t="array" ref="AM12">MEDIAN(IF('Summary figures'!$E$1:$E$200="LMIC_LDC",IF(ISNUMBER('Summary figures'!$CI$1:$CI$200),'Summary figures'!$CI$1:$CI$200)))</f>
        <v>3.9597164009666503</v>
      </c>
      <c r="AN12" s="20">
        <f t="array" ref="AN12">MEDIAN(IF('Summary figures'!$E$1:$E$200="LMIC_LDC",IF(ISNUMBER('Summary figures'!$CJ$1:$CJ$200),'Summary figures'!$CJ$1:$CJ$200)))</f>
        <v>21.737006472904781</v>
      </c>
      <c r="AO12" s="23">
        <f t="array" ref="AO12">MEDIAN(IF('Summary figures'!$E$1:$E$200="LMIC_LDC",IF(ISNUMBER('Summary figures'!$CK$1:$CK$200),'Summary figures'!$CK$1:$CK$200)))</f>
        <v>0.51</v>
      </c>
      <c r="AP12" s="23">
        <f t="array" ref="AP12">MEDIAN(IF('Summary figures'!$E$1:$E$200="LMIC_LDC",IF(ISNUMBER('Summary figures'!$CL$1:$CL$200),'Summary figures'!$CL$1:$CL$200)))</f>
        <v>0.1243871360950291</v>
      </c>
      <c r="AQ12" s="23">
        <f t="array" ref="AQ12">MEDIAN(IF('Summary figures'!$E$1:$E$200="LMIC_LDC",IF(ISNUMBER('Summary figures'!$CM$1:$CM$200),'Summary figures'!$CM$1:$CM$200)))</f>
        <v>0.34268412764077061</v>
      </c>
      <c r="AR12" s="20">
        <f t="array" ref="AR12">MEDIAN(IF('Summary figures'!$E$1:$E$200="LMIC_LDC",IF(ISNUMBER('Summary figures'!$CN$1:$CN$200),'Summary figures'!$CN$1:$CN$200)))</f>
        <v>70.676283333333316</v>
      </c>
      <c r="AS12" s="20">
        <f t="array" ref="AS12">MEDIAN(IF('Summary figures'!$E$1:$E$200="LMIC_LDC",IF(ISNUMBER('Summary figures'!$CO$1:$CO$200),'Summary figures'!$CO$1:$CO$200)))</f>
        <v>33.778631368779315</v>
      </c>
      <c r="AT12" s="20">
        <f t="array" ref="AT12">MEDIAN(IF('Summary figures'!$E$1:$E$200="LMIC_LDC",IF(ISNUMBER('Summary figures'!$CP$1:$CP$200),'Summary figures'!$CP$1:$CP$200)))</f>
        <v>214.8397752158852</v>
      </c>
      <c r="AU12" s="20">
        <f t="array" ref="AU12">MEDIAN(IF('Summary figures'!$E$1:$E$200="LMIC_LDC",IF(ISNUMBER('Summary figures'!$CR$1:$CR$200),'Summary figures'!$CR$1:$CR$200)))</f>
        <v>22.683571140422917</v>
      </c>
      <c r="AV12" s="20"/>
      <c r="AW12" s="20"/>
      <c r="AX12" s="20"/>
    </row>
    <row r="13" spans="1:50" x14ac:dyDescent="0.2">
      <c r="A13" s="37" t="s">
        <v>16</v>
      </c>
      <c r="B13" s="20">
        <f t="array" ref="B13">MEDIAN(IF('Summary figures'!$E$1:$E$200="LMIC_nonLDC",IF(ISNUMBER('Summary figures'!$AN$1:$AN$200),'Summary figures'!$AN$1:$AN$200)))</f>
        <v>2410</v>
      </c>
      <c r="C13" s="23">
        <f t="array" ref="C13">MEDIAN(IF('Summary figures'!$E$1:$E$200="LMIC_nonLDC",IF(ISNUMBER('Summary figures'!$AO$1:$AO$200),'Summary figures'!$AO$1:$AO$200)))</f>
        <v>7.1999998092651368E-2</v>
      </c>
      <c r="D13" s="23">
        <f t="array" ref="D13">MEDIAN(IF('Summary figures'!$E$1:$E$200="LMIC_nonLDC",IF(ISNUMBER('Summary figures'!$AP$1:$AP$200),'Summary figures'!$AP$1:$AP$200)))</f>
        <v>1.600000023841858E-2</v>
      </c>
      <c r="E13" s="20">
        <f t="array" ref="E13">MEDIAN(IF('Summary figures'!$E$1:$E$200="LMIC_nonLDC",IF(ISNUMBER('Summary figures'!$AQ$1:$AQ$200),'Summary figures'!$AQ$1:$AQ$200)))</f>
        <v>0.78512000000000004</v>
      </c>
      <c r="F13" s="20">
        <f t="array" ref="F13">MEDIAN(IF('Summary figures'!$E$1:$E$200="LMIC_nonLDC",IF(ISNUMBER('Summary figures'!$AR$1:$AR$200),'Summary figures'!$AR$1:$AR$200)))</f>
        <v>0.25796799465179443</v>
      </c>
      <c r="G13" s="20">
        <f t="array" ref="G13">MEDIAN(IF('Summary figures'!$E$1:$E$200="LMIC_nonLDC",IF(ISNUMBER('Summary figures'!$AS$1:$AS$200),'Summary figures'!$AS$1:$AS$200)))</f>
        <v>0.30263565063476561</v>
      </c>
      <c r="H13" s="23">
        <f t="array" ref="H13">MEDIAN(IF('Summary figures'!$E$1:$E$200="LMIC_nonLDC",IF(ISNUMBER('Summary figures'!$AT$1:$AT$200),'Summary figures'!$AT$1:$AT$200)))</f>
        <v>0.21099999999999999</v>
      </c>
      <c r="I13" s="20">
        <f t="array" ref="I13">MEDIAN(IF('Summary figures'!$E$1:$E$200="LMIC_nonLDC",IF(ISNUMBER('Summary figures'!$AU$1:$AU$200),'Summary figures'!$AU$1:$AU$200)))</f>
        <v>553.38400000000001</v>
      </c>
      <c r="J13" s="20">
        <f t="array" ref="J13">MEDIAN(IF('Summary figures'!$E$1:$E$200="LMIC_nonLDC",IF(ISNUMBER('Summary figures'!$AV$1:$AV$200),'Summary figures'!$AV$1:$AV$200)))</f>
        <v>8290.7335687178893</v>
      </c>
      <c r="K13" s="23">
        <f t="array" ref="K13">MEDIAN(IF('Summary figures'!$E$1:$E$200="LMIC_nonLDC",IF(ISNUMBER('Summary figures'!$AW$1:$AW$200),'Summary figures'!$AW$1:$AW$200)))</f>
        <v>0.24246422100019105</v>
      </c>
      <c r="L13" s="20">
        <f t="array" ref="L13">MEDIAN(IF('Summary figures'!$E$1:$E$200="LMIC_nonLDC",IF(ISNUMBER('Summary figures'!$AX$1:$AX$200),'Summary figures'!$AX$1:$AX$200)))</f>
        <v>707.35188602507662</v>
      </c>
      <c r="M13" s="20">
        <f t="array" ref="M13">MEDIAN(IF('Summary figures'!$E$1:$E$200="LMIC_nonLDC",IF(ISNUMBER('Summary figures'!$AY$1:$AY$200),'Summary figures'!$AY$1:$AY$200)))</f>
        <v>9565.1706954903329</v>
      </c>
      <c r="N13" s="20">
        <f t="array" ref="N13">MEDIAN(IF('Summary figures'!$E$1:$E$200="LMIC_nonLDC",IF(ISNUMBER('Summary figures'!$BC$1:$BC$200),'Summary figures'!$BC$1:$BC$200)))</f>
        <v>656.8839999999999</v>
      </c>
      <c r="O13" s="20">
        <f t="array" ref="O13">MEDIAN(IF('Summary figures'!$E$1:$E$200="LMIC_nonLDC",IF(ISNUMBER('Summary figures'!$BD$1:$BD$200),'Summary figures'!$BD$1:$BD$200)))</f>
        <v>704.19999999999993</v>
      </c>
      <c r="P13" s="20">
        <f t="array" ref="P13">MEDIAN(IF('Summary figures'!$E$1:$E$200="LMIC_nonLDC",IF(ISNUMBER('Summary figures'!$BE$1:$BE$200),'Summary figures'!$BE$1:$BE$200)))</f>
        <v>41.785385352195689</v>
      </c>
      <c r="Q13" s="20">
        <f t="array" ref="Q13">MEDIAN(IF('Summary figures'!$E$1:$E$200="LMIC_nonLDC",IF(ISNUMBER('Summary figures'!$BF$1:$BF$200),'Summary figures'!$BF$1:$BF$200)))</f>
        <v>842.54942514433912</v>
      </c>
      <c r="R13" s="20">
        <f t="array" ref="R13">MEDIAN(IF('Summary figures'!$E$1:$E$200="LMIC_nonLDC",IF(ISNUMBER('Summary figures'!$BG$1:$BG$200),'Summary figures'!$BG$1:$BG$200)))</f>
        <v>607.12621354079261</v>
      </c>
      <c r="S13" s="20">
        <f t="array" ref="S13">MEDIAN(IF('Summary figures'!$E$1:$E$200="LMIC_nonLDC",IF(ISNUMBER('Summary figures'!$BH$1:$BH$200),'Summary figures'!$BH$1:$BH$200)))</f>
        <v>12.186666666666667</v>
      </c>
      <c r="T13" s="20">
        <f t="array" ref="T13">MEDIAN(IF('Summary figures'!$E$1:$E$200="LMIC_nonLDC",IF(ISNUMBER('Summary figures'!$BI$1:$BI$200),'Summary figures'!$BI$1:$BI$200)))</f>
        <v>112.57046494820524</v>
      </c>
      <c r="U13" s="20">
        <f t="array" ref="U13">MEDIAN(IF('Summary figures'!$E$1:$E$200="LMIC_nonLDC",IF(ISNUMBER('Summary figures'!$BJ$1:$BJ$200),'Summary figures'!$BJ$1:$BJ$200)))</f>
        <v>111.05702835235378</v>
      </c>
      <c r="V13" s="20"/>
      <c r="W13" s="20">
        <f t="array" ref="W13">MEDIAN(IF('Summary figures'!$E$1:$E$200="LMIC_nonLDC",IF(ISNUMBER('Summary figures'!$BK$1:$BK$200),'Summary figures'!$BK$1:$BK$200)))</f>
        <v>22.637907691445371</v>
      </c>
      <c r="X13" s="20">
        <f t="array" ref="X13">MEDIAN(IF('Summary figures'!$E$1:$E$200="LMIC_nonLDC",IF(ISNUMBER('Summary figures'!$BL$1:$BL$200),'Summary figures'!$BL$1:$BL$200)))</f>
        <v>249.26571912138951</v>
      </c>
      <c r="Y13" s="20">
        <f t="array" ref="Y13">MEDIAN(IF('Summary figures'!$E$1:$E$200="LMIC_nonLDC",IF(ISNUMBER('Summary figures'!$BQ$1:$BQ$200),'Summary figures'!$BQ$1:$BQ$200)))</f>
        <v>-91.47308539266821</v>
      </c>
      <c r="Z13" s="20">
        <f t="array" ref="Z13">MEDIAN(IF('Summary figures'!$E$1:$E$200="LMIC_nonLDC",IF(ISNUMBER('Summary figures'!$BR$1:$BR$200),'Summary figures'!$BR$1:$BR$200)))</f>
        <v>21.045857279693482</v>
      </c>
      <c r="AA13" s="23">
        <f t="array" ref="AA13">MEDIAN(IF('Summary figures'!$E$1:$E$200="LMIC_nonLDC",IF(ISNUMBER('Summary figures'!$BS$1:$BS$200),'Summary figures'!$BS$1:$BS$200)))</f>
        <v>-0.14242132952467151</v>
      </c>
      <c r="AB13" s="20">
        <f t="array" ref="AB13">MEDIAN(IF('Summary figures'!$E$1:$E$200="LMIC_nonLDC",IF(ISNUMBER('Summary figures'!$BT$1:$BT$200),'Summary figures'!$BT$1:$BT$200)))</f>
        <v>26.436853307025004</v>
      </c>
      <c r="AC13" s="20">
        <f t="array" ref="AC13">MEDIAN(IF('Summary figures'!$E$1:$E$200="LMIC_nonLDC",IF(ISNUMBER('Summary figures'!$BY$1:$BY$200),'Summary figures'!$BY$1:$BY$200)))</f>
        <v>52.636278695126869</v>
      </c>
      <c r="AD13" s="20">
        <f t="array" ref="AD13">MEDIAN(IF('Summary figures'!$E$1:$E$200="LMIC_nonLDC",IF(ISNUMBER('Summary figures'!$BZ$1:$BZ$200),'Summary figures'!$BZ$1:$BZ$200)))</f>
        <v>4.0306010003274118</v>
      </c>
      <c r="AE13" s="20">
        <f t="array" ref="AE13">MEDIAN(IF('Summary figures'!$E$1:$E$200="LMIC_nonLDC",IF(ISNUMBER('Summary figures'!$CA$1:$CA$200),'Summary figures'!$CA$1:$CA$200)))</f>
        <v>55.721802745094053</v>
      </c>
      <c r="AF13" s="20">
        <f t="array" ref="AF13">MEDIAN(IF('Summary figures'!$E$1:$E$200="LMIC_nonLDC",IF(ISNUMBER('Summary figures'!$CB$1:$CB$200),'Summary figures'!$CB$1:$CB$200)))</f>
        <v>65.413094375083901</v>
      </c>
      <c r="AG13" s="20">
        <f t="array" ref="AG13">MEDIAN(IF('Summary figures'!$E$1:$E$200="LMIC_nonLDC",IF(ISNUMBER('Summary figures'!$CC$1:$CC$200),'Summary figures'!$CC$1:$CC$200)))</f>
        <v>5.2404831754953758</v>
      </c>
      <c r="AH13" s="20">
        <f t="array" ref="AH13">MEDIAN(IF('Summary figures'!$E$1:$E$200="LMIC_nonLDC",IF(ISNUMBER('Summary figures'!$CD$1:$CD$200),'Summary figures'!$CD$1:$CD$200)))</f>
        <v>62.745523961707789</v>
      </c>
      <c r="AI13" s="20">
        <f t="array" ref="AI13">MEDIAN(IF('Summary figures'!$E$1:$E$200="LMIC_nonLDC",IF(ISNUMBER('Summary figures'!$CE$1:$CE$200),'Summary figures'!$CE$1:$CE$200)))</f>
        <v>11.02479997315076</v>
      </c>
      <c r="AJ13" s="20">
        <f t="array" ref="AJ13">MEDIAN(IF('Summary figures'!$E$1:$E$200="LMIC_nonLDC",IF(ISNUMBER('Summary figures'!$CF$1:$CF$200),'Summary figures'!$CF$1:$CF$200)))</f>
        <v>0.34738910266202749</v>
      </c>
      <c r="AK13" s="20">
        <f t="array" ref="AK13">MEDIAN(IF('Summary figures'!$E$1:$E$200="LMIC_nonLDC",IF(ISNUMBER('Summary figures'!$CG$1:$CG$200),'Summary figures'!$CG$1:$CG$200)))</f>
        <v>4.7302775477625119</v>
      </c>
      <c r="AL13" s="20">
        <f t="array" ref="AL13">MEDIAN(IF('Summary figures'!$E$1:$E$200="LMIC_nonLDC",IF(ISNUMBER('Summary figures'!$CH$1:$CH$200),'Summary figures'!$CH$1:$CH$200)))</f>
        <v>22.952996710967913</v>
      </c>
      <c r="AM13" s="20">
        <f t="array" ref="AM13">MEDIAN(IF('Summary figures'!$E$1:$E$200="LMIC_nonLDC",IF(ISNUMBER('Summary figures'!$CI$1:$CI$200),'Summary figures'!$CI$1:$CI$200)))</f>
        <v>1.0698788184287713</v>
      </c>
      <c r="AN13" s="20">
        <f t="array" ref="AN13">MEDIAN(IF('Summary figures'!$E$1:$E$200="LMIC_nonLDC",IF(ISNUMBER('Summary figures'!$CJ$1:$CJ$200),'Summary figures'!$CJ$1:$CJ$200)))</f>
        <v>22.621262540613039</v>
      </c>
      <c r="AO13" s="23">
        <f t="array" ref="AO13">MEDIAN(IF('Summary figures'!$E$1:$E$200="LMIC_nonLDC",IF(ISNUMBER('Summary figures'!$CK$1:$CK$200),'Summary figures'!$CK$1:$CK$200)))</f>
        <v>0.51</v>
      </c>
      <c r="AP13" s="23">
        <f t="array" ref="AP13">MEDIAN(IF('Summary figures'!$E$1:$E$200="LMIC_nonLDC",IF(ISNUMBER('Summary figures'!$CL$1:$CL$200),'Summary figures'!$CL$1:$CL$200)))</f>
        <v>0.10735357518401682</v>
      </c>
      <c r="AQ13" s="23">
        <f t="array" ref="AQ13">MEDIAN(IF('Summary figures'!$E$1:$E$200="LMIC_nonLDC",IF(ISNUMBER('Summary figures'!$CM$1:$CM$200),'Summary figures'!$CM$1:$CM$200)))</f>
        <v>0.30406309641464302</v>
      </c>
      <c r="AR13" s="20">
        <f t="array" ref="AR13">MEDIAN(IF('Summary figures'!$E$1:$E$200="LMIC_nonLDC",IF(ISNUMBER('Summary figures'!$CN$1:$CN$200),'Summary figures'!$CN$1:$CN$200)))</f>
        <v>158.64450000000002</v>
      </c>
      <c r="AS13" s="20">
        <f t="array" ref="AS13">MEDIAN(IF('Summary figures'!$E$1:$E$200="LMIC_nonLDC",IF(ISNUMBER('Summary figures'!$CO$1:$CO$200),'Summary figures'!$CO$1:$CO$200)))</f>
        <v>14.895060437353306</v>
      </c>
      <c r="AT13" s="20">
        <f t="array" ref="AT13">MEDIAN(IF('Summary figures'!$E$1:$E$200="LMIC_nonLDC",IF(ISNUMBER('Summary figures'!$CP$1:$CP$200),'Summary figures'!$CP$1:$CP$200)))</f>
        <v>237.37148974998172</v>
      </c>
      <c r="AU13" s="20">
        <f t="array" ref="AU13">MEDIAN(IF('Summary figures'!$E$1:$E$200="LMIC_nonLDC",IF(ISNUMBER('Summary figures'!$CR$1:$CR$200),'Summary figures'!$CR$1:$CR$200)))</f>
        <v>10.989304043028156</v>
      </c>
      <c r="AV13" s="20"/>
      <c r="AW13" s="20"/>
      <c r="AX13" s="20"/>
    </row>
    <row r="14" spans="1:50" x14ac:dyDescent="0.2">
      <c r="A14" s="37" t="s">
        <v>14</v>
      </c>
      <c r="B14" s="20">
        <f t="array" ref="B14">MEDIAN(IF('Summary figures'!$G$1:$G$200="MIC",IF(ISNUMBER('Summary figures'!$AN$1:$AN$200),'Summary figures'!$AN$1:$AN$200)))</f>
        <v>4010</v>
      </c>
      <c r="C14" s="23">
        <f t="array" ref="C14">MEDIAN(IF('Summary figures'!$G$1:$G$200="MIC",IF(ISNUMBER('Summary figures'!$AO$1:$AO$200),'Summary figures'!$AO$1:$AO$200)))</f>
        <v>4.300000190734863E-2</v>
      </c>
      <c r="D14" s="23">
        <f t="array" ref="D14">MEDIAN(IF('Summary figures'!$G$1:$G$200="MIC",IF(ISNUMBER('Summary figures'!$AP$1:$AP$200),'Summary figures'!$AP$1:$AP$200)))</f>
        <v>1.399999976158142E-2</v>
      </c>
      <c r="E14" s="20">
        <f t="array" ref="E14">MEDIAN(IF('Summary figures'!$G$1:$G$200="MIC",IF(ISNUMBER('Summary figures'!$AQ$1:$AQ$200),'Summary figures'!$AQ$1:$AQ$200)))</f>
        <v>0.20238899707555771</v>
      </c>
      <c r="F14" s="20">
        <f t="array" ref="F14">MEDIAN(IF('Summary figures'!$G$1:$G$200="MIC",IF(ISNUMBER('Summary figures'!$AR$1:$AR$200),'Summary figures'!$AR$1:$AR$200)))</f>
        <v>4.5474001617431647E-2</v>
      </c>
      <c r="G14" s="20">
        <f t="array" ref="G14">MEDIAN(IF('Summary figures'!$G$1:$G$200="MIC",IF(ISNUMBER('Summary figures'!$AS$1:$AS$200),'Summary figures'!$AS$1:$AS$200)))</f>
        <v>4.5737823486328134E-2</v>
      </c>
      <c r="H14" s="23">
        <f t="array" ref="H14">MEDIAN(IF('Summary figures'!$G$1:$G$200="MIC",IF(ISNUMBER('Summary figures'!$AT$1:$AT$200),'Summary figures'!$AT$1:$AT$200)))</f>
        <v>0.251</v>
      </c>
      <c r="I14" s="20">
        <f t="array" ref="I14">MEDIAN(IF('Summary figures'!$G$1:$G$200="MIC",IF(ISNUMBER('Summary figures'!$AU$1:$AU$200),'Summary figures'!$AU$1:$AU$200)))</f>
        <v>1037.3</v>
      </c>
      <c r="J14" s="20">
        <f t="array" ref="J14">MEDIAN(IF('Summary figures'!$G$1:$G$200="MIC",IF(ISNUMBER('Summary figures'!$AV$1:$AV$200),'Summary figures'!$AV$1:$AV$200)))</f>
        <v>23119.647270854897</v>
      </c>
      <c r="K14" s="23">
        <f t="array" ref="K14">MEDIAN(IF('Summary figures'!$G$1:$G$200="MIC",IF(ISNUMBER('Summary figures'!$AW$1:$AW$200),'Summary figures'!$AW$1:$AW$200)))</f>
        <v>0.30220502390664594</v>
      </c>
      <c r="L14" s="20">
        <f t="array" ref="L14">MEDIAN(IF('Summary figures'!$G$1:$G$200="MIC",IF(ISNUMBER('Summary figures'!$AX$1:$AX$200),'Summary figures'!$AX$1:$AX$200)))</f>
        <v>1288.4506471923787</v>
      </c>
      <c r="M14" s="20">
        <f t="array" ref="M14">MEDIAN(IF('Summary figures'!$G$1:$G$200="MIC",IF(ISNUMBER('Summary figures'!$AY$1:$AY$200),'Summary figures'!$AY$1:$AY$200)))</f>
        <v>26371.578564086376</v>
      </c>
      <c r="N14" s="20">
        <f t="array" ref="N14">MEDIAN(IF('Summary figures'!$G$1:$G$200="MIC",IF(ISNUMBER('Summary figures'!$BC$1:$BC$200),'Summary figures'!$BC$1:$BC$200)))</f>
        <v>207.11066666666667</v>
      </c>
      <c r="O14" s="20">
        <f t="array" ref="O14">MEDIAN(IF('Summary figures'!$G$1:$G$200="MIC",IF(ISNUMBER('Summary figures'!$BD$1:$BD$200),'Summary figures'!$BD$1:$BD$200)))</f>
        <v>187.68666666666664</v>
      </c>
      <c r="P14" s="20">
        <f t="array" ref="P14">MEDIAN(IF('Summary figures'!$G$1:$G$200="MIC",IF(ISNUMBER('Summary figures'!$BE$1:$BE$200),'Summary figures'!$BE$1:$BE$200)))</f>
        <v>41.785385352195689</v>
      </c>
      <c r="Q14" s="20">
        <f t="array" ref="Q14">MEDIAN(IF('Summary figures'!$G$1:$G$200="MIC",IF(ISNUMBER('Summary figures'!$BF$1:$BF$200),'Summary figures'!$BF$1:$BF$200)))</f>
        <v>756.38813162408564</v>
      </c>
      <c r="R14" s="20">
        <f t="array" ref="R14">MEDIAN(IF('Summary figures'!$G$1:$G$200="MIC",IF(ISNUMBER('Summary figures'!$BG$1:$BG$200),'Summary figures'!$BG$1:$BG$200)))</f>
        <v>824.02733444887281</v>
      </c>
      <c r="S14" s="20">
        <f t="array" ref="S14">MEDIAN(IF('Summary figures'!$G$1:$G$200="MIC",IF(ISNUMBER('Summary figures'!$BH$1:$BH$200),'Summary figures'!$BH$1:$BH$200)))</f>
        <v>7.1933333333333325</v>
      </c>
      <c r="T14" s="20">
        <f t="array" ref="T14">MEDIAN(IF('Summary figures'!$G$1:$G$200="MIC",IF(ISNUMBER('Summary figures'!$BI$1:$BI$200),'Summary figures'!$BI$1:$BI$200)))</f>
        <v>160.4</v>
      </c>
      <c r="U14" s="20">
        <f t="array" ref="U14">MEDIAN(IF('Summary figures'!$G$1:$G$200="MIC",IF(ISNUMBER('Summary figures'!$BJ$1:$BJ$200),'Summary figures'!$BJ$1:$BJ$200)))</f>
        <v>111.62303607416365</v>
      </c>
      <c r="V14" s="20"/>
      <c r="W14" s="20">
        <f t="array" ref="W14">MEDIAN(IF('Summary figures'!$G$1:$G$200="MIC",IF(ISNUMBER('Summary figures'!$BK$1:$BK$200),'Summary figures'!$BK$1:$BK$200)))</f>
        <v>30.948447201830678</v>
      </c>
      <c r="X14" s="20">
        <f t="array" ref="X14">MEDIAN(IF('Summary figures'!$G$1:$G$200="MIC",IF(ISNUMBER('Summary figures'!$BL$1:$BL$200),'Summary figures'!$BL$1:$BL$200)))</f>
        <v>334.87513028722236</v>
      </c>
      <c r="Y14" s="20">
        <f t="array" ref="Y14">MEDIAN(IF('Summary figures'!$G$1:$G$200="MIC",IF(ISNUMBER('Summary figures'!$BQ$1:$BQ$200),'Summary figures'!$BQ$1:$BQ$200)))</f>
        <v>-268.08902177058525</v>
      </c>
      <c r="Z14" s="20">
        <f t="array" ref="Z14">MEDIAN(IF('Summary figures'!$G$1:$G$200="MIC",IF(ISNUMBER('Summary figures'!$BR$1:$BR$200),'Summary figures'!$BR$1:$BR$200)))</f>
        <v>21.045857279693482</v>
      </c>
      <c r="AA14" s="23">
        <f t="array" ref="AA14">MEDIAN(IF('Summary figures'!$G$1:$G$200="MIC",IF(ISNUMBER('Summary figures'!$BS$1:$BS$200),'Summary figures'!$BS$1:$BS$200)))</f>
        <v>-6.1384683375032188E-2</v>
      </c>
      <c r="AB14" s="20">
        <f t="array" ref="AB14">MEDIAN(IF('Summary figures'!$G$1:$G$200="MIC",IF(ISNUMBER('Summary figures'!$BT$1:$BT$200),'Summary figures'!$BT$1:$BT$200)))</f>
        <v>40.809312812099996</v>
      </c>
      <c r="AC14" s="20">
        <f t="array" ref="AC14">MEDIAN(IF('Summary figures'!$G$1:$G$200="MIC",IF(ISNUMBER('Summary figures'!$BY$1:$BY$200),'Summary figures'!$BY$1:$BY$200)))</f>
        <v>26.205514834205932</v>
      </c>
      <c r="AD14" s="20">
        <f t="array" ref="AD14">MEDIAN(IF('Summary figures'!$G$1:$G$200="MIC",IF(ISNUMBER('Summary figures'!$BZ$1:$BZ$200),'Summary figures'!$BZ$1:$BZ$200)))</f>
        <v>3.2394099630574322</v>
      </c>
      <c r="AE14" s="20">
        <f t="array" ref="AE14">MEDIAN(IF('Summary figures'!$G$1:$G$200="MIC",IF(ISNUMBER('Summary figures'!$CA$1:$CA$200),'Summary figures'!$CA$1:$CA$200)))</f>
        <v>64.955178577279725</v>
      </c>
      <c r="AF14" s="20">
        <f t="array" ref="AF14">MEDIAN(IF('Summary figures'!$G$1:$G$200="MIC",IF(ISNUMBER('Summary figures'!$CB$1:$CB$200),'Summary figures'!$CB$1:$CB$200)))</f>
        <v>14.210374211303531</v>
      </c>
      <c r="AG14" s="20">
        <f t="array" ref="AG14">MEDIAN(IF('Summary figures'!$G$1:$G$200="MIC",IF(ISNUMBER('Summary figures'!$CC$1:$CC$200),'Summary figures'!$CC$1:$CC$200)))</f>
        <v>3.4521666962804813</v>
      </c>
      <c r="AH14" s="20">
        <f t="array" ref="AH14">MEDIAN(IF('Summary figures'!$G$1:$G$200="MIC",IF(ISNUMBER('Summary figures'!$CD$1:$CD$200),'Summary figures'!$CD$1:$CD$200)))</f>
        <v>57.412631155035442</v>
      </c>
      <c r="AI14" s="20">
        <f t="array" ref="AI14">MEDIAN(IF('Summary figures'!$G$1:$G$200="MIC",IF(ISNUMBER('Summary figures'!$CE$1:$CE$200),'Summary figures'!$CE$1:$CE$200)))</f>
        <v>3.4447328500469863</v>
      </c>
      <c r="AJ14" s="20">
        <f t="array" ref="AJ14">MEDIAN(IF('Summary figures'!$G$1:$G$200="MIC",IF(ISNUMBER('Summary figures'!$CF$1:$CF$200),'Summary figures'!$CF$1:$CF$200)))</f>
        <v>0.29997416832782126</v>
      </c>
      <c r="AK14" s="20">
        <f t="array" ref="AK14">MEDIAN(IF('Summary figures'!$G$1:$G$200="MIC",IF(ISNUMBER('Summary figures'!$CG$1:$CG$200),'Summary figures'!$CG$1:$CG$200)))</f>
        <v>4.642052957214144</v>
      </c>
      <c r="AL14" s="20">
        <f t="array" ref="AL14">MEDIAN(IF('Summary figures'!$G$1:$G$200="MIC",IF(ISNUMBER('Summary figures'!$CH$1:$CH$200),'Summary figures'!$CH$1:$CH$200)))</f>
        <v>7.7594750973285009</v>
      </c>
      <c r="AM14" s="20">
        <f t="array" ref="AM14">MEDIAN(IF('Summary figures'!$G$1:$G$200="MIC",IF(ISNUMBER('Summary figures'!$CI$1:$CI$200),'Summary figures'!$CI$1:$CI$200)))</f>
        <v>1.1147069526402098</v>
      </c>
      <c r="AN14" s="20">
        <f t="array" ref="AN14">MEDIAN(IF('Summary figures'!$G$1:$G$200="MIC",IF(ISNUMBER('Summary figures'!$CJ$1:$CJ$200),'Summary figures'!$CJ$1:$CJ$200)))</f>
        <v>23.11644621727644</v>
      </c>
      <c r="AO14" s="23">
        <f t="array" ref="AO14">MEDIAN(IF('Summary figures'!$G$1:$G$200="MIC",IF(ISNUMBER('Summary figures'!$CK$1:$CK$200),'Summary figures'!$CK$1:$CK$200)))</f>
        <v>0.5</v>
      </c>
      <c r="AP14" s="23">
        <f t="array" ref="AP14">MEDIAN(IF('Summary figures'!$G$1:$G$200="MIC",IF(ISNUMBER('Summary figures'!$CL$1:$CL$200),'Summary figures'!$CL$1:$CL$200)))</f>
        <v>9.6348130469371518E-2</v>
      </c>
      <c r="AQ14" s="23">
        <f t="array" ref="AQ14">MEDIAN(IF('Summary figures'!$G$1:$G$200="MIC",IF(ISNUMBER('Summary figures'!$CM$1:$CM$200),'Summary figures'!$CM$1:$CM$200)))</f>
        <v>0.27868402994385522</v>
      </c>
      <c r="AR14" s="20">
        <f t="array" ref="AR14">MEDIAN(IF('Summary figures'!$G$1:$G$200="MIC",IF(ISNUMBER('Summary figures'!$CN$1:$CN$200),'Summary figures'!$CN$1:$CN$200)))</f>
        <v>41.759899999999995</v>
      </c>
      <c r="AS14" s="20">
        <f t="array" ref="AS14">MEDIAN(IF('Summary figures'!$G$1:$G$200="MIC",IF(ISNUMBER('Summary figures'!$CO$1:$CO$200),'Summary figures'!$CO$1:$CO$200)))</f>
        <v>13.825811340941511</v>
      </c>
      <c r="AT14" s="20">
        <f t="array" ref="AT14">MEDIAN(IF('Summary figures'!$G$1:$G$200="MIC",IF(ISNUMBER('Summary figures'!$CP$1:$CP$200),'Summary figures'!$CP$1:$CP$200)))</f>
        <v>202.19371773645094</v>
      </c>
      <c r="AU14" s="20">
        <f t="array" ref="AU14">MEDIAN(IF('Summary figures'!$G$1:$G$200="MIC",IF(ISNUMBER('Summary figures'!$CR$1:$CR$200),'Summary figures'!$CR$1:$CR$200)))</f>
        <v>10.627509705323222</v>
      </c>
      <c r="AV14" s="20"/>
      <c r="AW14" s="20"/>
      <c r="AX14" s="20"/>
    </row>
    <row r="15" spans="1:50" x14ac:dyDescent="0.2">
      <c r="A15" s="37" t="s">
        <v>10</v>
      </c>
      <c r="B15" s="20">
        <f t="array" ref="B15">MEDIAN(IF('Summary figures'!$H$1:$H$200=TRUE,IF(ISNUMBER('Summary figures'!$AN$1:$AN$200),'Summary figures'!$AN$1:$AN$200)))</f>
        <v>770</v>
      </c>
      <c r="C15" s="23">
        <f t="array" ref="C15">MEDIAN(IF('Summary figures'!$H$1:$H$200=TRUE,IF(ISNUMBER('Summary figures'!$AO$1:$AO$200),'Summary figures'!$AO$1:$AO$200)))</f>
        <v>0.36</v>
      </c>
      <c r="D15" s="23">
        <f t="array" ref="D15">MEDIAN(IF('Summary figures'!$H$1:$H$200=TRUE,IF(ISNUMBER('Summary figures'!$AP$1:$AP$200),'Summary figures'!$AP$1:$AP$200)))</f>
        <v>0.17</v>
      </c>
      <c r="E15" s="20">
        <f t="array" ref="E15">MEDIAN(IF('Summary figures'!$H$1:$H$200=TRUE,IF(ISNUMBER('Summary figures'!$AQ$1:$AQ$200),'Summary figures'!$AQ$1:$AQ$200)))</f>
        <v>4.4641260995864869</v>
      </c>
      <c r="F15" s="20">
        <f t="array" ref="F15">MEDIAN(IF('Summary figures'!$H$1:$H$200=TRUE,IF(ISNUMBER('Summary figures'!$AR$1:$AR$200),'Summary figures'!$AR$1:$AR$200)))</f>
        <v>1.2395500000000002</v>
      </c>
      <c r="G15" s="20">
        <f t="array" ref="G15">MEDIAN(IF('Summary figures'!$H$1:$H$200=TRUE,IF(ISNUMBER('Summary figures'!$AS$1:$AS$200),'Summary figures'!$AS$1:$AS$200)))</f>
        <v>1.620177001953125</v>
      </c>
      <c r="H15" s="23">
        <f t="array" ref="H15">MEDIAN(IF('Summary figures'!$H$1:$H$200=TRUE,IF(ISNUMBER('Summary figures'!$AT$1:$AT$200),'Summary figures'!$AT$1:$AT$200)))</f>
        <v>0.17519999999999999</v>
      </c>
      <c r="I15" s="20">
        <f t="array" ref="I15">MEDIAN(IF('Summary figures'!$H$1:$H$200=TRUE,IF(ISNUMBER('Summary figures'!$AU$1:$AU$200),'Summary figures'!$AU$1:$AU$200)))</f>
        <v>126.511</v>
      </c>
      <c r="J15" s="20">
        <f t="array" ref="J15">MEDIAN(IF('Summary figures'!$H$1:$H$200=TRUE,IF(ISNUMBER('Summary figures'!$AV$1:$AV$200),'Summary figures'!$AV$1:$AV$200)))</f>
        <v>382.14766079045398</v>
      </c>
      <c r="K15" s="23">
        <f t="array" ref="K15">MEDIAN(IF('Summary figures'!$H$1:$H$200=TRUE,IF(ISNUMBER('Summary figures'!$AW$1:$AW$200),'Summary figures'!$AW$1:$AW$200)))</f>
        <v>0.19830942425549541</v>
      </c>
      <c r="L15" s="20">
        <f t="array" ref="L15">MEDIAN(IF('Summary figures'!$H$1:$H$200=TRUE,IF(ISNUMBER('Summary figures'!$AX$1:$AX$200),'Summary figures'!$AX$1:$AX$200)))</f>
        <v>146.82526294253356</v>
      </c>
      <c r="M15" s="20">
        <f t="array" ref="M15">MEDIAN(IF('Summary figures'!$H$1:$H$200=TRUE,IF(ISNUMBER('Summary figures'!$AY$1:$AY$200),'Summary figures'!$AY$1:$AY$200)))</f>
        <v>440.10251947305784</v>
      </c>
      <c r="N15" s="20">
        <f t="array" ref="N15">MEDIAN(IF('Summary figures'!$H$1:$H$200=TRUE,IF(ISNUMBER('Summary figures'!$BC$1:$BC$200),'Summary figures'!$BC$1:$BC$200)))</f>
        <v>509.22533333333337</v>
      </c>
      <c r="O15" s="20">
        <f t="array" ref="O15">MEDIAN(IF('Summary figures'!$H$1:$H$200=TRUE,IF(ISNUMBER('Summary figures'!$BD$1:$BD$200),'Summary figures'!$BD$1:$BD$200)))</f>
        <v>515.21333333333325</v>
      </c>
      <c r="P15" s="20">
        <f t="array" ref="P15">MEDIAN(IF('Summary figures'!$H$1:$H$200=TRUE,IF(ISNUMBER('Summary figures'!$BE$1:$BE$200),'Summary figures'!$BE$1:$BE$200)))</f>
        <v>49.443555336698275</v>
      </c>
      <c r="Q15" s="20">
        <f t="array" ref="Q15">MEDIAN(IF('Summary figures'!$H$1:$H$200=TRUE,IF(ISNUMBER('Summary figures'!$BF$1:$BF$200),'Summary figures'!$BF$1:$BF$200)))</f>
        <v>114.6897336042378</v>
      </c>
      <c r="R15" s="20">
        <f t="array" ref="R15">MEDIAN(IF('Summary figures'!$H$1:$H$200=TRUE,IF(ISNUMBER('Summary figures'!$BG$1:$BG$200),'Summary figures'!$BG$1:$BG$200)))</f>
        <v>90.065816870966103</v>
      </c>
      <c r="S15" s="20">
        <f t="array" ref="S15">MEDIAN(IF('Summary figures'!$H$1:$H$200=TRUE,IF(ISNUMBER('Summary figures'!$BH$1:$BH$200),'Summary figures'!$BH$1:$BH$200)))</f>
        <v>39.126666666666665</v>
      </c>
      <c r="T15" s="20">
        <f t="array" ref="T15">MEDIAN(IF('Summary figures'!$H$1:$H$200=TRUE,IF(ISNUMBER('Summary figures'!$BI$1:$BI$200),'Summary figures'!$BI$1:$BI$200)))</f>
        <v>51.2</v>
      </c>
      <c r="U15" s="20">
        <f t="array" ref="U15">MEDIAN(IF('Summary figures'!$H$1:$H$200=TRUE,IF(ISNUMBER('Summary figures'!$BJ$1:$BJ$200),'Summary figures'!$BJ$1:$BJ$200)))</f>
        <v>77.652337731811699</v>
      </c>
      <c r="V15" s="20"/>
      <c r="W15" s="20">
        <f t="array" ref="W15">MEDIAN(IF('Summary figures'!$H$1:$H$200=TRUE,IF(ISNUMBER('Summary figures'!$BK$1:$BK$200),'Summary figures'!$BK$1:$BK$200)))</f>
        <v>61.577846037333565</v>
      </c>
      <c r="X15" s="20">
        <f t="array" ref="X15">MEDIAN(IF('Summary figures'!$H$1:$H$200=TRUE,IF(ISNUMBER('Summary figures'!$BL$1:$BL$200),'Summary figures'!$BL$1:$BL$200)))</f>
        <v>206.15007360768715</v>
      </c>
      <c r="Y15" s="20">
        <f t="array" ref="Y15">MEDIAN(IF('Summary figures'!$H$1:$H$200=TRUE,IF(ISNUMBER('Summary figures'!$BQ$1:$BQ$200),'Summary figures'!$BQ$1:$BQ$200)))</f>
        <v>116.94828923689519</v>
      </c>
      <c r="Z15" s="20">
        <f t="array" ref="Z15">MEDIAN(IF('Summary figures'!$H$1:$H$200=TRUE,IF(ISNUMBER('Summary figures'!$BR$1:$BR$200),'Summary figures'!$BR$1:$BR$200)))</f>
        <v>26.704608889819273</v>
      </c>
      <c r="AA15" s="23">
        <f t="array" ref="AA15">MEDIAN(IF('Summary figures'!$H$1:$H$200=TRUE,IF(ISNUMBER('Summary figures'!$BS$1:$BS$200),'Summary figures'!$BS$1:$BS$200)))</f>
        <v>0.15443297829117436</v>
      </c>
      <c r="AB15" s="20">
        <f t="array" ref="AB15">MEDIAN(IF('Summary figures'!$H$1:$H$200=TRUE,IF(ISNUMBER('Summary figures'!$BT$1:$BT$200),'Summary figures'!$BT$1:$BT$200)))</f>
        <v>6.5188007288250009</v>
      </c>
      <c r="AC15" s="20">
        <f t="array" ref="AC15">MEDIAN(IF('Summary figures'!$H$1:$H$200=TRUE,IF(ISNUMBER('Summary figures'!$BY$1:$BY$200),'Summary figures'!$BY$1:$BY$200)))</f>
        <v>43.313439052221781</v>
      </c>
      <c r="AD15" s="20">
        <f t="array" ref="AD15">MEDIAN(IF('Summary figures'!$H$1:$H$200=TRUE,IF(ISNUMBER('Summary figures'!$BZ$1:$BZ$200),'Summary figures'!$BZ$1:$BZ$200)))</f>
        <v>3.1469107216774894</v>
      </c>
      <c r="AE15" s="20">
        <f t="array" ref="AE15">MEDIAN(IF('Summary figures'!$H$1:$H$200=TRUE,IF(ISNUMBER('Summary figures'!$CA$1:$CA$200),'Summary figures'!$CA$1:$CA$200)))</f>
        <v>8.5016827734343021</v>
      </c>
      <c r="AF15" s="20">
        <f t="array" ref="AF15">MEDIAN(IF('Summary figures'!$H$1:$H$200=TRUE,IF(ISNUMBER('Summary figures'!$CB$1:$CB$200),'Summary figures'!$CB$1:$CB$200)))</f>
        <v>127.32436434420728</v>
      </c>
      <c r="AG15" s="20">
        <f t="array" ref="AG15">MEDIAN(IF('Summary figures'!$H$1:$H$200=TRUE,IF(ISNUMBER('Summary figures'!$CC$1:$CC$200),'Summary figures'!$CC$1:$CC$200)))</f>
        <v>9.9329985453401761</v>
      </c>
      <c r="AH15" s="20">
        <f t="array" ref="AH15">MEDIAN(IF('Summary figures'!$H$1:$H$200=TRUE,IF(ISNUMBER('Summary figures'!$CD$1:$CD$200),'Summary figures'!$CD$1:$CD$200)))</f>
        <v>33.936933020834324</v>
      </c>
      <c r="AI15" s="20">
        <f t="array" ref="AI15">MEDIAN(IF('Summary figures'!$H$1:$H$200=TRUE,IF(ISNUMBER('Summary figures'!$CE$1:$CE$200),'Summary figures'!$CE$1:$CE$200)))</f>
        <v>4.9699214659685866</v>
      </c>
      <c r="AJ15" s="20">
        <f t="array" ref="AJ15">MEDIAN(IF('Summary figures'!$H$1:$H$200=TRUE,IF(ISNUMBER('Summary figures'!$CF$1:$CF$200),'Summary figures'!$CF$1:$CF$200)))</f>
        <v>0.28898487113501753</v>
      </c>
      <c r="AK15" s="20">
        <f t="array" ref="AK15">MEDIAN(IF('Summary figures'!$H$1:$H$200=TRUE,IF(ISNUMBER('Summary figures'!$CG$1:$CG$200),'Summary figures'!$CG$1:$CG$200)))</f>
        <v>0.86531101349479189</v>
      </c>
      <c r="AL15" s="20">
        <f t="array" ref="AL15">MEDIAN(IF('Summary figures'!$H$1:$H$200=TRUE,IF(ISNUMBER('Summary figures'!$CH$1:$CH$200),'Summary figures'!$CH$1:$CH$200)))</f>
        <v>41.159025036917704</v>
      </c>
      <c r="AM15" s="20">
        <f t="array" ref="AM15">MEDIAN(IF('Summary figures'!$H$1:$H$200=TRUE,IF(ISNUMBER('Summary figures'!$CI$1:$CI$200),'Summary figures'!$CI$1:$CI$200)))</f>
        <v>3.8012512009448831</v>
      </c>
      <c r="AN15" s="20">
        <f t="array" ref="AN15">MEDIAN(IF('Summary figures'!$H$1:$H$200=TRUE,IF(ISNUMBER('Summary figures'!$CJ$1:$CJ$200),'Summary figures'!$CJ$1:$CJ$200)))</f>
        <v>11.535835522924174</v>
      </c>
      <c r="AO15" s="23">
        <f t="array" ref="AO15">MEDIAN(IF('Summary figures'!$H$1:$H$200=TRUE,IF(ISNUMBER('Summary figures'!$CK$1:$CK$200),'Summary figures'!$CK$1:$CK$200)))</f>
        <v>0.54500000000000004</v>
      </c>
      <c r="AP15" s="23">
        <f t="array" ref="AP15">MEDIAN(IF('Summary figures'!$H$1:$H$200=TRUE,IF(ISNUMBER('Summary figures'!$CL$1:$CL$200),'Summary figures'!$CL$1:$CL$200)))</f>
        <v>0.14545638843699163</v>
      </c>
      <c r="AQ15" s="23">
        <f t="array" ref="AQ15">MEDIAN(IF('Summary figures'!$H$1:$H$200=TRUE,IF(ISNUMBER('Summary figures'!$CM$1:$CM$200),'Summary figures'!$CM$1:$CM$200)))</f>
        <v>0.39399657230856</v>
      </c>
      <c r="AR15" s="20">
        <f t="array" ref="AR15">MEDIAN(IF('Summary figures'!$H$1:$H$200=TRUE,IF(ISNUMBER('Summary figures'!$CN$1:$CN$200),'Summary figures'!$CN$1:$CN$200)))</f>
        <v>859.76333333333332</v>
      </c>
      <c r="AS15" s="20">
        <f t="array" ref="AS15">MEDIAN(IF('Summary figures'!$H$1:$H$200=TRUE,IF(ISNUMBER('Summary figures'!$CO$1:$CO$200),'Summary figures'!$CO$1:$CO$200)))</f>
        <v>81.034635678905147</v>
      </c>
      <c r="AT15" s="20">
        <f t="array" ref="AT15">MEDIAN(IF('Summary figures'!$H$1:$H$200=TRUE,IF(ISNUMBER('Summary figures'!$CP$1:$CP$200),'Summary figures'!$CP$1:$CP$200)))</f>
        <v>202.87210217183821</v>
      </c>
      <c r="AU15" s="20">
        <f t="array" ref="AU15">MEDIAN(IF('Summary figures'!$H$1:$H$200=TRUE,IF(ISNUMBER('Summary figures'!$CR$1:$CR$200),'Summary figures'!$CR$1:$CR$200)))</f>
        <v>19.25564377021551</v>
      </c>
      <c r="AV15" s="20"/>
      <c r="AW15" s="20"/>
      <c r="AX15" s="20"/>
    </row>
    <row r="16" spans="1:50" x14ac:dyDescent="0.2">
      <c r="A16" s="37" t="s">
        <v>625</v>
      </c>
      <c r="B16" s="20">
        <f t="array" ref="B16">MEDIAN(IF('Summary figures'!$M$1:$M$200=TRUE,IF(ISNUMBER('Summary figures'!$AN$1:$AN$200),'Summary figures'!$AN$1:$AN$200)))</f>
        <v>990</v>
      </c>
      <c r="C16" s="23">
        <f t="array" ref="C16">MEDIAN(IF('Summary figures'!$M$1:$M$200=TRUE,IF(ISNUMBER('Summary figures'!$AO$1:$AO$200),'Summary figures'!$AO$1:$AO$200)))</f>
        <v>0.33950000762939453</v>
      </c>
      <c r="D16" s="23">
        <f t="array" ref="D16">MEDIAN(IF('Summary figures'!$M$1:$M$200=TRUE,IF(ISNUMBER('Summary figures'!$AP$1:$AP$200),'Summary figures'!$AP$1:$AP$200)))</f>
        <v>0.13599999904632565</v>
      </c>
      <c r="E16" s="20">
        <f t="array" ref="E16">MEDIAN(IF('Summary figures'!$M$1:$M$200=TRUE,IF(ISNUMBER('Summary figures'!$AQ$1:$AQ$200),'Summary figures'!$AQ$1:$AQ$200)))</f>
        <v>4.7862361439323422</v>
      </c>
      <c r="F16" s="20">
        <f t="array" ref="F16">MEDIAN(IF('Summary figures'!$M$1:$M$200=TRUE,IF(ISNUMBER('Summary figures'!$AR$1:$AR$200),'Summary figures'!$AR$1:$AR$200)))</f>
        <v>1.3781519563579558</v>
      </c>
      <c r="G16" s="20">
        <f t="array" ref="G16">MEDIAN(IF('Summary figures'!$M$1:$M$200=TRUE,IF(ISNUMBER('Summary figures'!$AS$1:$AS$200),'Summary figures'!$AS$1:$AS$200)))</f>
        <v>1.7379503784179691</v>
      </c>
      <c r="H16" s="23">
        <f t="array" ref="H16">MEDIAN(IF('Summary figures'!$M$1:$M$200=TRUE,IF(ISNUMBER('Summary figures'!$AT$1:$AT$200),'Summary figures'!$AT$1:$AT$200)))</f>
        <v>0.1782</v>
      </c>
      <c r="I16" s="20">
        <f t="array" ref="I16">MEDIAN(IF('Summary figures'!$M$1:$M$200=TRUE,IF(ISNUMBER('Summary figures'!$AU$1:$AU$200),'Summary figures'!$AU$1:$AU$200)))</f>
        <v>176.006</v>
      </c>
      <c r="J16" s="20">
        <f t="array" ref="J16">MEDIAN(IF('Summary figures'!$M$1:$M$200=TRUE,IF(ISNUMBER('Summary figures'!$AV$1:$AV$200),'Summary figures'!$AV$1:$AV$200)))</f>
        <v>549.66827732017282</v>
      </c>
      <c r="K16" s="23">
        <f t="array" ref="K16">MEDIAN(IF('Summary figures'!$M$1:$M$200=TRUE,IF(ISNUMBER('Summary figures'!$AW$1:$AW$200),'Summary figures'!$AW$1:$AW$200)))</f>
        <v>0.20450940098569129</v>
      </c>
      <c r="L16" s="20">
        <f t="array" ref="L16">MEDIAN(IF('Summary figures'!$M$1:$M$200=TRUE,IF(ISNUMBER('Summary figures'!$AX$1:$AX$200),'Summary figures'!$AX$1:$AX$200)))</f>
        <v>223.73654990286263</v>
      </c>
      <c r="M16" s="20">
        <f t="array" ref="M16">MEDIAN(IF('Summary figures'!$M$1:$M$200=TRUE,IF(ISNUMBER('Summary figures'!$AY$1:$AY$200),'Summary figures'!$AY$1:$AY$200)))</f>
        <v>704.67445665808918</v>
      </c>
      <c r="N16" s="20">
        <f t="array" ref="N16">MEDIAN(IF('Summary figures'!$M$1:$M$200=TRUE,IF(ISNUMBER('Summary figures'!$BC$1:$BC$200),'Summary figures'!$BC$1:$BC$200)))</f>
        <v>555.95866666666666</v>
      </c>
      <c r="O16" s="20">
        <f t="array" ref="O16">MEDIAN(IF('Summary figures'!$M$1:$M$200=TRUE,IF(ISNUMBER('Summary figures'!$BD$1:$BD$200),'Summary figures'!$BD$1:$BD$200)))</f>
        <v>641.95000000000005</v>
      </c>
      <c r="P16" s="20">
        <f t="array" ref="P16">MEDIAN(IF('Summary figures'!$M$1:$M$200=TRUE,IF(ISNUMBER('Summary figures'!$BE$1:$BE$200),'Summary figures'!$BE$1:$BE$200)))</f>
        <v>38.621973918343613</v>
      </c>
      <c r="Q16" s="20">
        <f t="array" ref="Q16">MEDIAN(IF('Summary figures'!$M$1:$M$200=TRUE,IF(ISNUMBER('Summary figures'!$BF$1:$BF$200),'Summary figures'!$BF$1:$BF$200)))</f>
        <v>110.64263233417212</v>
      </c>
      <c r="R16" s="20">
        <f t="array" ref="R16">MEDIAN(IF('Summary figures'!$M$1:$M$200=TRUE,IF(ISNUMBER('Summary figures'!$BG$1:$BG$200),'Summary figures'!$BG$1:$BG$200)))</f>
        <v>100.23790385273097</v>
      </c>
      <c r="S16" s="20">
        <f t="array" ref="S16">MEDIAN(IF('Summary figures'!$M$1:$M$200=TRUE,IF(ISNUMBER('Summary figures'!$BH$1:$BH$200),'Summary figures'!$BH$1:$BH$200)))</f>
        <v>63.731666666666669</v>
      </c>
      <c r="T16" s="20">
        <f t="array" ref="T16">MEDIAN(IF('Summary figures'!$M$1:$M$200=TRUE,IF(ISNUMBER('Summary figures'!$BI$1:$BI$200),'Summary figures'!$BI$1:$BI$200)))</f>
        <v>53.657111137257161</v>
      </c>
      <c r="U16" s="20">
        <f t="array" ref="U16">MEDIAN(IF('Summary figures'!$M$1:$M$200=TRUE,IF(ISNUMBER('Summary figures'!$BJ$1:$BJ$200),'Summary figures'!$BJ$1:$BJ$200)))</f>
        <v>77.705174058022948</v>
      </c>
      <c r="V16" s="20"/>
      <c r="W16" s="20">
        <f t="array" ref="W16">MEDIAN(IF('Summary figures'!$M$1:$M$200=TRUE,IF(ISNUMBER('Summary figures'!$BK$1:$BK$200),'Summary figures'!$BK$1:$BK$200)))</f>
        <v>53.803674204724302</v>
      </c>
      <c r="X16" s="20">
        <f t="array" ref="X16">MEDIAN(IF('Summary figures'!$M$1:$M$200=TRUE,IF(ISNUMBER('Summary figures'!$BL$1:$BL$200),'Summary figures'!$BL$1:$BL$200)))</f>
        <v>214.77904177272711</v>
      </c>
      <c r="Y16" s="20">
        <f t="array" ref="Y16">MEDIAN(IF('Summary figures'!$M$1:$M$200=TRUE,IF(ISNUMBER('Summary figures'!$BQ$1:$BQ$200),'Summary figures'!$BQ$1:$BQ$200)))</f>
        <v>85.10395061171721</v>
      </c>
      <c r="Z16" s="20">
        <f t="array" ref="Z16">MEDIAN(IF('Summary figures'!$M$1:$M$200=TRUE,IF(ISNUMBER('Summary figures'!$BR$1:$BR$200),'Summary figures'!$BR$1:$BR$200)))</f>
        <v>21.957165536071678</v>
      </c>
      <c r="AA16" s="23">
        <f t="array" ref="AA16">MEDIAN(IF('Summary figures'!$M$1:$M$200=TRUE,IF(ISNUMBER('Summary figures'!$BS$1:$BS$200),'Summary figures'!$BS$1:$BS$200)))</f>
        <v>0.13352407213775513</v>
      </c>
      <c r="AB16" s="20">
        <f t="array" ref="AB16">MEDIAN(IF('Summary figures'!$M$1:$M$200=TRUE,IF(ISNUMBER('Summary figures'!$BT$1:$BT$200),'Summary figures'!$BT$1:$BT$200)))</f>
        <v>5.637489275250001</v>
      </c>
      <c r="AC16" s="20">
        <f t="array" ref="AC16">MEDIAN(IF('Summary figures'!$M$1:$M$200=TRUE,IF(ISNUMBER('Summary figures'!$BY$1:$BY$200),'Summary figures'!$BY$1:$BY$200)))</f>
        <v>48.963372768156795</v>
      </c>
      <c r="AD16" s="20">
        <f t="array" ref="AD16">MEDIAN(IF('Summary figures'!$M$1:$M$200=TRUE,IF(ISNUMBER('Summary figures'!$BZ$1:$BZ$200),'Summary figures'!$BZ$1:$BZ$200)))</f>
        <v>2.7449573768000839</v>
      </c>
      <c r="AE16" s="20">
        <f t="array" ref="AE16">MEDIAN(IF('Summary figures'!$M$1:$M$200=TRUE,IF(ISNUMBER('Summary figures'!$CA$1:$CA$200),'Summary figures'!$CA$1:$CA$200)))</f>
        <v>8.7012031587427305</v>
      </c>
      <c r="AF16" s="20">
        <f t="array" ref="AF16">MEDIAN(IF('Summary figures'!$M$1:$M$200=TRUE,IF(ISNUMBER('Summary figures'!$CB$1:$CB$200),'Summary figures'!$CB$1:$CB$200)))</f>
        <v>113.53498456168613</v>
      </c>
      <c r="AG16" s="20">
        <f t="array" ref="AG16">MEDIAN(IF('Summary figures'!$M$1:$M$200=TRUE,IF(ISNUMBER('Summary figures'!$CC$1:$CC$200),'Summary figures'!$CC$1:$CC$200)))</f>
        <v>7.8264445599926651</v>
      </c>
      <c r="AH16" s="20">
        <f t="array" ref="AH16">MEDIAN(IF('Summary figures'!$M$1:$M$200=TRUE,IF(ISNUMBER('Summary figures'!$CD$1:$CD$200),'Summary figures'!$CD$1:$CD$200)))</f>
        <v>29.811772434412795</v>
      </c>
      <c r="AI16" s="20">
        <f t="array" ref="AI16">MEDIAN(IF('Summary figures'!$M$1:$M$200=TRUE,IF(ISNUMBER('Summary figures'!$CE$1:$CE$200),'Summary figures'!$CE$1:$CE$200)))</f>
        <v>5.6994917102966847</v>
      </c>
      <c r="AJ16" s="20">
        <f t="array" ref="AJ16">MEDIAN(IF('Summary figures'!$M$1:$M$200=TRUE,IF(ISNUMBER('Summary figures'!$CF$1:$CF$200),'Summary figures'!$CF$1:$CF$200)))</f>
        <v>0.26526962358033274</v>
      </c>
      <c r="AK16" s="20">
        <f t="array" ref="AK16">MEDIAN(IF('Summary figures'!$M$1:$M$200=TRUE,IF(ISNUMBER('Summary figures'!$CG$1:$CG$200),'Summary figures'!$CG$1:$CG$200)))</f>
        <v>0.90813560224599477</v>
      </c>
      <c r="AL16" s="20">
        <f t="array" ref="AL16">MEDIAN(IF('Summary figures'!$M$1:$M$200=TRUE,IF(ISNUMBER('Summary figures'!$CH$1:$CH$200),'Summary figures'!$CH$1:$CH$200)))</f>
        <v>61.341838837427844</v>
      </c>
      <c r="AM16" s="20">
        <f t="array" ref="AM16">MEDIAN(IF('Summary figures'!$M$1:$M$200=TRUE,IF(ISNUMBER('Summary figures'!$CI$1:$CI$200),'Summary figures'!$CI$1:$CI$200)))</f>
        <v>2.8932262102896109</v>
      </c>
      <c r="AN16" s="20">
        <f t="array" ref="AN16">MEDIAN(IF('Summary figures'!$M$1:$M$200=TRUE,IF(ISNUMBER('Summary figures'!$CJ$1:$CJ$200),'Summary figures'!$CJ$1:$CJ$200)))</f>
        <v>13.719465817429263</v>
      </c>
      <c r="AO16" s="23">
        <f t="array" ref="AO16">MEDIAN(IF('Summary figures'!$M$1:$M$200=TRUE,IF(ISNUMBER('Summary figures'!$CK$1:$CK$200),'Summary figures'!$CK$1:$CK$200)))</f>
        <v>0.55500000000000005</v>
      </c>
      <c r="AP16" s="23">
        <f t="array" ref="AP16">MEDIAN(IF('Summary figures'!$M$1:$M$200=TRUE,IF(ISNUMBER('Summary figures'!$CL$1:$CL$200),'Summary figures'!$CL$1:$CL$200)))</f>
        <v>0.1429603446849893</v>
      </c>
      <c r="AQ16" s="23">
        <f t="array" ref="AQ16">MEDIAN(IF('Summary figures'!$M$1:$M$200=TRUE,IF(ISNUMBER('Summary figures'!$CM$1:$CM$200),'Summary figures'!$CM$1:$CM$200)))</f>
        <v>0.38666073897731545</v>
      </c>
      <c r="AR16" s="20">
        <f t="array" ref="AR16">MEDIAN(IF('Summary figures'!$M$1:$M$200=TRUE,IF(ISNUMBER('Summary figures'!$CN$1:$CN$200),'Summary figures'!$CN$1:$CN$200)))</f>
        <v>729.69333333333338</v>
      </c>
      <c r="AS16" s="20">
        <f t="array" ref="AS16">MEDIAN(IF('Summary figures'!$M$1:$M$200=TRUE,IF(ISNUMBER('Summary figures'!$CO$1:$CO$200),'Summary figures'!$CO$1:$CO$200)))</f>
        <v>43.756596447072724</v>
      </c>
      <c r="AT16" s="20">
        <f t="array" ref="AT16">MEDIAN(IF('Summary figures'!$M$1:$M$200=TRUE,IF(ISNUMBER('Summary figures'!$CP$1:$CP$200),'Summary figures'!$CP$1:$CP$200)))</f>
        <v>171.20461990753293</v>
      </c>
      <c r="AU16" s="20">
        <f t="array" ref="AU16">MEDIAN(IF('Summary figures'!$M$1:$M$200=TRUE,IF(ISNUMBER('Summary figures'!$CR$1:$CR$200),'Summary figures'!$CR$1:$CR$200)))</f>
        <v>17.916344419805927</v>
      </c>
      <c r="AV16" s="20"/>
      <c r="AW16" s="20"/>
      <c r="AX16" s="20"/>
    </row>
    <row r="17" spans="1:50" x14ac:dyDescent="0.2">
      <c r="A17" s="37" t="s">
        <v>626</v>
      </c>
      <c r="B17" s="20">
        <f t="array" ref="B17">MEDIAN(IF('Summary figures'!$I$1:$I$200=TRUE,IF(ISNUMBER('Summary figures'!$AN$1:$AN$200),'Summary figures'!$AN$1:$AN$200)))</f>
        <v>990</v>
      </c>
      <c r="C17" s="23">
        <f t="array" ref="C17">MEDIAN(IF('Summary figures'!$I$1:$I$200=TRUE,IF(ISNUMBER('Summary figures'!$AO$1:$AO$200),'Summary figures'!$AO$1:$AO$200)))</f>
        <v>0.35200000762939454</v>
      </c>
      <c r="D17" s="23">
        <f t="array" ref="D17">MEDIAN(IF('Summary figures'!$I$1:$I$200=TRUE,IF(ISNUMBER('Summary figures'!$AP$1:$AP$200),'Summary figures'!$AP$1:$AP$200)))</f>
        <v>0.17249999999999999</v>
      </c>
      <c r="E17" s="20">
        <f t="array" ref="E17">MEDIAN(IF('Summary figures'!$I$1:$I$200=TRUE,IF(ISNUMBER('Summary figures'!$AQ$1:$AQ$200),'Summary figures'!$AQ$1:$AQ$200)))</f>
        <v>2.5606595177078244</v>
      </c>
      <c r="F17" s="20">
        <f t="array" ref="F17">MEDIAN(IF('Summary figures'!$I$1:$I$200=TRUE,IF(ISNUMBER('Summary figures'!$AR$1:$AR$200),'Summary figures'!$AR$1:$AR$200)))</f>
        <v>0.93266651327848427</v>
      </c>
      <c r="G17" s="20">
        <f t="array" ref="G17">MEDIAN(IF('Summary figures'!$I$1:$I$200=TRUE,IF(ISNUMBER('Summary figures'!$AS$1:$AS$200),'Summary figures'!$AS$1:$AS$200)))</f>
        <v>1.2839531860351565</v>
      </c>
      <c r="H17" s="23">
        <f t="array" ref="H17">MEDIAN(IF('Summary figures'!$I$1:$I$200=TRUE,IF(ISNUMBER('Summary figures'!$AT$1:$AT$200),'Summary figures'!$AT$1:$AT$200)))</f>
        <v>0.20579999999999998</v>
      </c>
      <c r="I17" s="20">
        <f t="array" ref="I17">MEDIAN(IF('Summary figures'!$I$1:$I$200=TRUE,IF(ISNUMBER('Summary figures'!$AU$1:$AU$200),'Summary figures'!$AU$1:$AU$200)))</f>
        <v>214.12650000000002</v>
      </c>
      <c r="J17" s="20">
        <f t="array" ref="J17">MEDIAN(IF('Summary figures'!$I$1:$I$200=TRUE,IF(ISNUMBER('Summary figures'!$AV$1:$AV$200),'Summary figures'!$AV$1:$AV$200)))</f>
        <v>597.26760563380287</v>
      </c>
      <c r="K17" s="23">
        <f t="array" ref="K17">MEDIAN(IF('Summary figures'!$I$1:$I$200=TRUE,IF(ISNUMBER('Summary figures'!$AW$1:$AW$200),'Summary figures'!$AW$1:$AW$200)))</f>
        <v>0.23684857618240457</v>
      </c>
      <c r="L17" s="20">
        <f t="array" ref="L17">MEDIAN(IF('Summary figures'!$I$1:$I$200=TRUE,IF(ISNUMBER('Summary figures'!$AX$1:$AX$200),'Summary figures'!$AX$1:$AX$200)))</f>
        <v>238.09832922213192</v>
      </c>
      <c r="M17" s="20">
        <f t="array" ref="M17">MEDIAN(IF('Summary figures'!$I$1:$I$200=TRUE,IF(ISNUMBER('Summary figures'!$AY$1:$AY$200),'Summary figures'!$AY$1:$AY$200)))</f>
        <v>597.26760563380287</v>
      </c>
      <c r="N17" s="20">
        <f t="array" ref="N17">MEDIAN(IF('Summary figures'!$I$1:$I$200=TRUE,IF(ISNUMBER('Summary figures'!$BC$1:$BC$200),'Summary figures'!$BC$1:$BC$200)))</f>
        <v>397.83183333333335</v>
      </c>
      <c r="O17" s="20">
        <f t="array" ref="O17">MEDIAN(IF('Summary figures'!$I$1:$I$200=TRUE,IF(ISNUMBER('Summary figures'!$BD$1:$BD$200),'Summary figures'!$BD$1:$BD$200)))</f>
        <v>427.26000000000005</v>
      </c>
      <c r="P17" s="20">
        <f t="array" ref="P17">MEDIAN(IF('Summary figures'!$I$1:$I$200=TRUE,IF(ISNUMBER('Summary figures'!$BE$1:$BE$200),'Summary figures'!$BE$1:$BE$200)))</f>
        <v>47.122379473888479</v>
      </c>
      <c r="Q17" s="20">
        <f t="array" ref="Q17">MEDIAN(IF('Summary figures'!$I$1:$I$200=TRUE,IF(ISNUMBER('Summary figures'!$BF$1:$BF$200),'Summary figures'!$BF$1:$BF$200)))</f>
        <v>144.81071144844836</v>
      </c>
      <c r="R17" s="20">
        <f t="array" ref="R17">MEDIAN(IF('Summary figures'!$I$1:$I$200=TRUE,IF(ISNUMBER('Summary figures'!$BG$1:$BG$200),'Summary figures'!$BG$1:$BG$200)))</f>
        <v>97.476504721389162</v>
      </c>
      <c r="S17" s="20">
        <f t="array" ref="S17">MEDIAN(IF('Summary figures'!$I$1:$I$200=TRUE,IF(ISNUMBER('Summary figures'!$BH$1:$BH$200),'Summary figures'!$BH$1:$BH$200)))</f>
        <v>77.134999999999991</v>
      </c>
      <c r="T17" s="20">
        <f t="array" ref="T17">MEDIAN(IF('Summary figures'!$I$1:$I$200=TRUE,IF(ISNUMBER('Summary figures'!$BI$1:$BI$200),'Summary figures'!$BI$1:$BI$200)))</f>
        <v>56.10407159305003</v>
      </c>
      <c r="U17" s="20">
        <f t="array" ref="U17">MEDIAN(IF('Summary figures'!$I$1:$I$200=TRUE,IF(ISNUMBER('Summary figures'!$BJ$1:$BJ$200),'Summary figures'!$BJ$1:$BJ$200)))</f>
        <v>77.703697217430658</v>
      </c>
      <c r="V17" s="20"/>
      <c r="W17" s="20">
        <f t="array" ref="W17">MEDIAN(IF('Summary figures'!$I$1:$I$200=TRUE,IF(ISNUMBER('Summary figures'!$BK$1:$BK$200),'Summary figures'!$BK$1:$BK$200)))</f>
        <v>70.648085559366237</v>
      </c>
      <c r="X17" s="20">
        <f t="array" ref="X17">MEDIAN(IF('Summary figures'!$I$1:$I$200=TRUE,IF(ISNUMBER('Summary figures'!$BL$1:$BL$200),'Summary figures'!$BL$1:$BL$200)))</f>
        <v>232.39608821204081</v>
      </c>
      <c r="Y17" s="20">
        <f t="array" ref="Y17">MEDIAN(IF('Summary figures'!$I$1:$I$200=TRUE,IF(ISNUMBER('Summary figures'!$BQ$1:$BQ$200),'Summary figures'!$BQ$1:$BQ$200)))</f>
        <v>85.10395061171721</v>
      </c>
      <c r="Z17" s="20">
        <f t="array" ref="Z17">MEDIAN(IF('Summary figures'!$I$1:$I$200=TRUE,IF(ISNUMBER('Summary figures'!$BR$1:$BR$200),'Summary figures'!$BR$1:$BR$200)))</f>
        <v>31.443200043531647</v>
      </c>
      <c r="AA17" s="23">
        <f t="array" ref="AA17">MEDIAN(IF('Summary figures'!$I$1:$I$200=TRUE,IF(ISNUMBER('Summary figures'!$BS$1:$BS$200),'Summary figures'!$BS$1:$BS$200)))</f>
        <v>0.1008270144050321</v>
      </c>
      <c r="AB17" s="20">
        <f t="array" ref="AB17">MEDIAN(IF('Summary figures'!$I$1:$I$200=TRUE,IF(ISNUMBER('Summary figures'!$BT$1:$BT$200),'Summary figures'!$BT$1:$BT$200)))</f>
        <v>5.3175741097500007</v>
      </c>
      <c r="AC17" s="20">
        <f t="array" ref="AC17">MEDIAN(IF('Summary figures'!$I$1:$I$200=TRUE,IF(ISNUMBER('Summary figures'!$BY$1:$BY$200),'Summary figures'!$BY$1:$BY$200)))</f>
        <v>29.045763693113173</v>
      </c>
      <c r="AD17" s="20">
        <f t="array" ref="AD17">MEDIAN(IF('Summary figures'!$I$1:$I$200=TRUE,IF(ISNUMBER('Summary figures'!$BZ$1:$BZ$200),'Summary figures'!$BZ$1:$BZ$200)))</f>
        <v>4.3362992256539279</v>
      </c>
      <c r="AE17" s="20">
        <f t="array" ref="AE17">MEDIAN(IF('Summary figures'!$I$1:$I$200=TRUE,IF(ISNUMBER('Summary figures'!$CA$1:$CA$200),'Summary figures'!$CA$1:$CA$200)))</f>
        <v>8.8994775474235741</v>
      </c>
      <c r="AF17" s="20">
        <f t="array" ref="AF17">MEDIAN(IF('Summary figures'!$I$1:$I$200=TRUE,IF(ISNUMBER('Summary figures'!$CB$1:$CB$200),'Summary figures'!$CB$1:$CB$200)))</f>
        <v>44.690751443146731</v>
      </c>
      <c r="AG17" s="20">
        <f t="array" ref="AG17">MEDIAN(IF('Summary figures'!$I$1:$I$200=TRUE,IF(ISNUMBER('Summary figures'!$CC$1:$CC$200),'Summary figures'!$CC$1:$CC$200)))</f>
        <v>10.191559802548328</v>
      </c>
      <c r="AH17" s="20">
        <f t="array" ref="AH17">MEDIAN(IF('Summary figures'!$I$1:$I$200=TRUE,IF(ISNUMBER('Summary figures'!$CD$1:$CD$200),'Summary figures'!$CD$1:$CD$200)))</f>
        <v>32.182061198662339</v>
      </c>
      <c r="AI17" s="20">
        <f t="array" ref="AI17">MEDIAN(IF('Summary figures'!$I$1:$I$200=TRUE,IF(ISNUMBER('Summary figures'!$CE$1:$CE$200),'Summary figures'!$CE$1:$CE$200)))</f>
        <v>5.1999459659014633</v>
      </c>
      <c r="AJ17" s="20">
        <f t="array" ref="AJ17">MEDIAN(IF('Summary figures'!$I$1:$I$200=TRUE,IF(ISNUMBER('Summary figures'!$CF$1:$CF$200),'Summary figures'!$CF$1:$CF$200)))</f>
        <v>0.47579703936392725</v>
      </c>
      <c r="AK17" s="20">
        <f t="array" ref="AK17">MEDIAN(IF('Summary figures'!$I$1:$I$200=TRUE,IF(ISNUMBER('Summary figures'!$CG$1:$CG$200),'Summary figures'!$CG$1:$CG$200)))</f>
        <v>1.3954802727736968</v>
      </c>
      <c r="AL17" s="20">
        <f t="array" ref="AL17">MEDIAN(IF('Summary figures'!$I$1:$I$200=TRUE,IF(ISNUMBER('Summary figures'!$CH$1:$CH$200),'Summary figures'!$CH$1:$CH$200)))</f>
        <v>46.60668093032622</v>
      </c>
      <c r="AM17" s="20">
        <f t="array" ref="AM17">MEDIAN(IF('Summary figures'!$I$1:$I$200=TRUE,IF(ISNUMBER('Summary figures'!$CI$1:$CI$200),'Summary figures'!$CI$1:$CI$200)))</f>
        <v>4.5098362023650029</v>
      </c>
      <c r="AN17" s="20">
        <f t="array" ref="AN17">MEDIAN(IF('Summary figures'!$I$1:$I$200=TRUE,IF(ISNUMBER('Summary figures'!$CJ$1:$CJ$200),'Summary figures'!$CJ$1:$CJ$200)))</f>
        <v>17.365872769806725</v>
      </c>
      <c r="AO17" s="23">
        <f t="array" ref="AO17">MEDIAN(IF('Summary figures'!$I$1:$I$200=TRUE,IF(ISNUMBER('Summary figures'!$CK$1:$CK$200),'Summary figures'!$CK$1:$CK$200)))</f>
        <v>0.56000000000000005</v>
      </c>
      <c r="AP17" s="23">
        <f t="array" ref="AP17">MEDIAN(IF('Summary figures'!$I$1:$I$200=TRUE,IF(ISNUMBER('Summary figures'!$CL$1:$CL$200),'Summary figures'!$CL$1:$CL$200)))</f>
        <v>0.1429603446849893</v>
      </c>
      <c r="AQ17" s="23">
        <f t="array" ref="AQ17">MEDIAN(IF('Summary figures'!$I$1:$I$200=TRUE,IF(ISNUMBER('Summary figures'!$CM$1:$CM$200),'Summary figures'!$CM$1:$CM$200)))</f>
        <v>0.38709910854745683</v>
      </c>
      <c r="AR17" s="20">
        <f t="array" ref="AR17">MEDIAN(IF('Summary figures'!$I$1:$I$200=TRUE,IF(ISNUMBER('Summary figures'!$CN$1:$CN$200),'Summary figures'!$CN$1:$CN$200)))</f>
        <v>523.80499999999995</v>
      </c>
      <c r="AS17" s="20">
        <f t="array" ref="AS17">MEDIAN(IF('Summary figures'!$I$1:$I$200=TRUE,IF(ISNUMBER('Summary figures'!$CO$1:$CO$200),'Summary figures'!$CO$1:$CO$200)))</f>
        <v>80.685175446545003</v>
      </c>
      <c r="AT17" s="20">
        <f t="array" ref="AT17">MEDIAN(IF('Summary figures'!$I$1:$I$200=TRUE,IF(ISNUMBER('Summary figures'!$CP$1:$CP$200),'Summary figures'!$CP$1:$CP$200)))</f>
        <v>211.78585111636625</v>
      </c>
      <c r="AU17" s="20">
        <f t="array" ref="AU17">MEDIAN(IF('Summary figures'!$I$1:$I$200=TRUE,IF(ISNUMBER('Summary figures'!$CR$1:$CR$200),'Summary figures'!$CR$1:$CR$200)))</f>
        <v>22.090326960770781</v>
      </c>
      <c r="AV17" s="20"/>
      <c r="AW17" s="20"/>
      <c r="AX17" s="20"/>
    </row>
    <row r="18" spans="1:50" x14ac:dyDescent="0.2">
      <c r="A18" s="37" t="s">
        <v>627</v>
      </c>
      <c r="B18" s="20">
        <f t="array" ref="B18">MEDIAN(IF('Summary figures'!$O$1:$O$200=TRUE,IF(ISNUMBER('Summary figures'!$AN$1:$AN$200),'Summary figures'!$AN$1:$AN$200)))</f>
        <v>1130</v>
      </c>
      <c r="C18" s="23">
        <f t="array" ref="C18">MEDIAN(IF('Summary figures'!$O$1:$O$200=TRUE,IF(ISNUMBER('Summary figures'!$AO$1:$AO$200),'Summary figures'!$AO$1:$AO$200)))</f>
        <v>0.25100000381469728</v>
      </c>
      <c r="D18" s="23">
        <f t="array" ref="D18">MEDIAN(IF('Summary figures'!$O$1:$O$200=TRUE,IF(ISNUMBER('Summary figures'!$AP$1:$AP$200),'Summary figures'!$AP$1:$AP$200)))</f>
        <v>6.3000001907348627E-2</v>
      </c>
      <c r="E18" s="20">
        <f t="array" ref="E18">MEDIAN(IF('Summary figures'!$O$1:$O$200=TRUE,IF(ISNUMBER('Summary figures'!$AQ$1:$AQ$200),'Summary figures'!$AQ$1:$AQ$200)))</f>
        <v>5.3581972342681894</v>
      </c>
      <c r="F18" s="20">
        <f t="array" ref="F18">MEDIAN(IF('Summary figures'!$O$1:$O$200=TRUE,IF(ISNUMBER('Summary figures'!$AR$1:$AR$200),'Summary figures'!$AR$1:$AR$200)))</f>
        <v>1.4002559486389159</v>
      </c>
      <c r="G18" s="20">
        <f t="array" ref="G18">MEDIAN(IF('Summary figures'!$O$1:$O$200=TRUE,IF(ISNUMBER('Summary figures'!$AS$1:$AS$200),'Summary figures'!$AS$1:$AS$200)))</f>
        <v>1.620177001953125</v>
      </c>
      <c r="H18" s="23">
        <f t="array" ref="H18">MEDIAN(IF('Summary figures'!$O$1:$O$200=TRUE,IF(ISNUMBER('Summary figures'!$AT$1:$AT$200),'Summary figures'!$AT$1:$AT$200)))</f>
        <v>0.17369999999999999</v>
      </c>
      <c r="I18" s="20">
        <f t="array" ref="I18">MEDIAN(IF('Summary figures'!$O$1:$O$200=TRUE,IF(ISNUMBER('Summary figures'!$AU$1:$AU$200),'Summary figures'!$AU$1:$AU$200)))</f>
        <v>216.22300000000001</v>
      </c>
      <c r="J18" s="20">
        <f t="array" ref="J18">MEDIAN(IF('Summary figures'!$O$1:$O$200=TRUE,IF(ISNUMBER('Summary figures'!$AV$1:$AV$200),'Summary figures'!$AV$1:$AV$200)))</f>
        <v>502.06894900654282</v>
      </c>
      <c r="K18" s="23">
        <f t="array" ref="K18">MEDIAN(IF('Summary figures'!$O$1:$O$200=TRUE,IF(ISNUMBER('Summary figures'!$AW$1:$AW$200),'Summary figures'!$AW$1:$AW$200)))</f>
        <v>0.19785134437455903</v>
      </c>
      <c r="L18" s="20">
        <f t="array" ref="L18">MEDIAN(IF('Summary figures'!$O$1:$O$200=TRUE,IF(ISNUMBER('Summary figures'!$AX$1:$AX$200),'Summary figures'!$AX$1:$AX$200)))</f>
        <v>242.87751331668119</v>
      </c>
      <c r="M18" s="20">
        <f t="array" ref="M18">MEDIAN(IF('Summary figures'!$O$1:$O$200=TRUE,IF(ISNUMBER('Summary figures'!$AY$1:$AY$200),'Summary figures'!$AY$1:$AY$200)))</f>
        <v>812.0813076823755</v>
      </c>
      <c r="N18" s="20">
        <f t="array" ref="N18">MEDIAN(IF('Summary figures'!$O$1:$O$200=TRUE,IF(ISNUMBER('Summary figures'!$BC$1:$BC$200),'Summary figures'!$BC$1:$BC$200)))</f>
        <v>509.22533333333337</v>
      </c>
      <c r="O18" s="20">
        <f t="array" ref="O18">MEDIAN(IF('Summary figures'!$O$1:$O$200=TRUE,IF(ISNUMBER('Summary figures'!$BD$1:$BD$200),'Summary figures'!$BD$1:$BD$200)))</f>
        <v>577.67333333333329</v>
      </c>
      <c r="P18" s="20">
        <f t="array" ref="P18">MEDIAN(IF('Summary figures'!$O$1:$O$200=TRUE,IF(ISNUMBER('Summary figures'!$BE$1:$BE$200),'Summary figures'!$BE$1:$BE$200)))</f>
        <v>25.590869790766039</v>
      </c>
      <c r="Q18" s="20">
        <f t="array" ref="Q18">MEDIAN(IF('Summary figures'!$O$1:$O$200=TRUE,IF(ISNUMBER('Summary figures'!$BF$1:$BF$200),'Summary figures'!$BF$1:$BF$200)))</f>
        <v>91.073582302736597</v>
      </c>
      <c r="R18" s="20">
        <f t="array" ref="R18">MEDIAN(IF('Summary figures'!$O$1:$O$200=TRUE,IF(ISNUMBER('Summary figures'!$BG$1:$BG$200),'Summary figures'!$BG$1:$BG$200)))</f>
        <v>97.913898311203639</v>
      </c>
      <c r="S18" s="20">
        <f t="array" ref="S18">MEDIAN(IF('Summary figures'!$O$1:$O$200=TRUE,IF(ISNUMBER('Summary figures'!$BH$1:$BH$200),'Summary figures'!$BH$1:$BH$200)))</f>
        <v>151.57000000000002</v>
      </c>
      <c r="T18" s="20">
        <f t="array" ref="T18">MEDIAN(IF('Summary figures'!$O$1:$O$200=TRUE,IF(ISNUMBER('Summary figures'!$BI$1:$BI$200),'Summary figures'!$BI$1:$BI$200)))</f>
        <v>57.808143186100061</v>
      </c>
      <c r="U18" s="20">
        <f t="array" ref="U18">MEDIAN(IF('Summary figures'!$O$1:$O$200=TRUE,IF(ISNUMBER('Summary figures'!$BJ$1:$BJ$200),'Summary figures'!$BJ$1:$BJ$200)))</f>
        <v>82.219127669982058</v>
      </c>
      <c r="V18" s="20"/>
      <c r="W18" s="20">
        <f t="array" ref="W18">MEDIAN(IF('Summary figures'!$O$1:$O$200=TRUE,IF(ISNUMBER('Summary figures'!$BK$1:$BK$200),'Summary figures'!$BK$1:$BK$200)))</f>
        <v>44.493043563564861</v>
      </c>
      <c r="X18" s="20">
        <f t="array" ref="X18">MEDIAN(IF('Summary figures'!$O$1:$O$200=TRUE,IF(ISNUMBER('Summary figures'!$BL$1:$BL$200),'Summary figures'!$BL$1:$BL$200)))</f>
        <v>218.72900607332889</v>
      </c>
      <c r="Y18" s="20">
        <f t="array" ref="Y18">MEDIAN(IF('Summary figures'!$O$1:$O$200=TRUE,IF(ISNUMBER('Summary figures'!$BQ$1:$BQ$200),'Summary figures'!$BQ$1:$BQ$200)))</f>
        <v>67.986316380265507</v>
      </c>
      <c r="Z18" s="20">
        <f t="array" ref="Z18">MEDIAN(IF('Summary figures'!$O$1:$O$200=TRUE,IF(ISNUMBER('Summary figures'!$BR$1:$BR$200),'Summary figures'!$BR$1:$BR$200)))</f>
        <v>17.206686389738636</v>
      </c>
      <c r="AA18" s="23">
        <f t="array" ref="AA18">MEDIAN(IF('Summary figures'!$O$1:$O$200=TRUE,IF(ISNUMBER('Summary figures'!$BS$1:$BS$200),'Summary figures'!$BS$1:$BS$200)))</f>
        <v>9.1782200405535641E-2</v>
      </c>
      <c r="AB18" s="20">
        <f t="array" ref="AB18">MEDIAN(IF('Summary figures'!$O$1:$O$200=TRUE,IF(ISNUMBER('Summary figures'!$BT$1:$BT$200),'Summary figures'!$BT$1:$BT$200)))</f>
        <v>6.4119164644500009</v>
      </c>
      <c r="AC18" s="20">
        <f t="array" ref="AC18">MEDIAN(IF('Summary figures'!$O$1:$O$200=TRUE,IF(ISNUMBER('Summary figures'!$BY$1:$BY$200),'Summary figures'!$BY$1:$BY$200)))</f>
        <v>47.325100349040135</v>
      </c>
      <c r="AD18" s="20">
        <f t="array" ref="AD18">MEDIAN(IF('Summary figures'!$O$1:$O$200=TRUE,IF(ISNUMBER('Summary figures'!$BZ$1:$BZ$200),'Summary figures'!$BZ$1:$BZ$200)))</f>
        <v>1.5628883696343889</v>
      </c>
      <c r="AE18" s="20">
        <f t="array" ref="AE18">MEDIAN(IF('Summary figures'!$O$1:$O$200=TRUE,IF(ISNUMBER('Summary figures'!$CA$1:$CA$200),'Summary figures'!$CA$1:$CA$200)))</f>
        <v>7.279524991761841</v>
      </c>
      <c r="AF18" s="20">
        <f t="array" ref="AF18">MEDIAN(IF('Summary figures'!$O$1:$O$200=TRUE,IF(ISNUMBER('Summary figures'!$CB$1:$CB$200),'Summary figures'!$CB$1:$CB$200)))</f>
        <v>95.203826352530541</v>
      </c>
      <c r="AG18" s="20">
        <f t="array" ref="AG18">MEDIAN(IF('Summary figures'!$O$1:$O$200=TRUE,IF(ISNUMBER('Summary figures'!$CC$1:$CC$200),'Summary figures'!$CC$1:$CC$200)))</f>
        <v>4.6362423072847196</v>
      </c>
      <c r="AH18" s="20">
        <f t="array" ref="AH18">MEDIAN(IF('Summary figures'!$O$1:$O$200=TRUE,IF(ISNUMBER('Summary figures'!$CD$1:$CD$200),'Summary figures'!$CD$1:$CD$200)))</f>
        <v>22.898134028063026</v>
      </c>
      <c r="AI18" s="20">
        <f t="array" ref="AI18">MEDIAN(IF('Summary figures'!$O$1:$O$200=TRUE,IF(ISNUMBER('Summary figures'!$CE$1:$CE$200),'Summary figures'!$CE$1:$CE$200)))</f>
        <v>7.2178013827359377</v>
      </c>
      <c r="AJ18" s="20">
        <f t="array" ref="AJ18">MEDIAN(IF('Summary figures'!$O$1:$O$200=TRUE,IF(ISNUMBER('Summary figures'!$CF$1:$CF$200),'Summary figures'!$CF$1:$CF$200)))</f>
        <v>0.24155313101947501</v>
      </c>
      <c r="AK18" s="20">
        <f t="array" ref="AK18">MEDIAN(IF('Summary figures'!$O$1:$O$200=TRUE,IF(ISNUMBER('Summary figures'!$CG$1:$CG$200),'Summary figures'!$CG$1:$CG$200)))</f>
        <v>0.93826533169861825</v>
      </c>
      <c r="AL18" s="20">
        <f t="array" ref="AL18">MEDIAN(IF('Summary figures'!$O$1:$O$200=TRUE,IF(ISNUMBER('Summary figures'!$CH$1:$CH$200),'Summary figures'!$CH$1:$CH$200)))</f>
        <v>74.62431366626393</v>
      </c>
      <c r="AM18" s="20">
        <f t="array" ref="AM18">MEDIAN(IF('Summary figures'!$O$1:$O$200=TRUE,IF(ISNUMBER('Summary figures'!$CI$1:$CI$200),'Summary figures'!$CI$1:$CI$200)))</f>
        <v>1.8325498535768681</v>
      </c>
      <c r="AN18" s="20">
        <f t="array" ref="AN18">MEDIAN(IF('Summary figures'!$O$1:$O$200=TRUE,IF(ISNUMBER('Summary figures'!$CJ$1:$CJ$200),'Summary figures'!$CJ$1:$CJ$200)))</f>
        <v>11.535835522924174</v>
      </c>
      <c r="AO18" s="23">
        <f t="array" ref="AO18">MEDIAN(IF('Summary figures'!$O$1:$O$200=TRUE,IF(ISNUMBER('Summary figures'!$CK$1:$CK$200),'Summary figures'!$CK$1:$CK$200)))</f>
        <v>0.56499999999999995</v>
      </c>
      <c r="AP18" s="23">
        <f t="array" ref="AP18">MEDIAN(IF('Summary figures'!$O$1:$O$200=TRUE,IF(ISNUMBER('Summary figures'!$CL$1:$CL$200),'Summary figures'!$CL$1:$CL$200)))</f>
        <v>0.13856948900358024</v>
      </c>
      <c r="AQ18" s="23">
        <f t="array" ref="AQ18">MEDIAN(IF('Summary figures'!$O$1:$O$200=TRUE,IF(ISNUMBER('Summary figures'!$CM$1:$CM$200),'Summary figures'!$CM$1:$CM$200)))</f>
        <v>0.37766487982016256</v>
      </c>
      <c r="AR18" s="20">
        <f t="array" ref="AR18">MEDIAN(IF('Summary figures'!$O$1:$O$200=TRUE,IF(ISNUMBER('Summary figures'!$CN$1:$CN$200),'Summary figures'!$CN$1:$CN$200)))</f>
        <v>719.42666666666662</v>
      </c>
      <c r="AS18" s="20">
        <f t="array" ref="AS18">MEDIAN(IF('Summary figures'!$O$1:$O$200=TRUE,IF(ISNUMBER('Summary figures'!$CO$1:$CO$200),'Summary figures'!$CO$1:$CO$200)))</f>
        <v>25.590869790766039</v>
      </c>
      <c r="AT18" s="20">
        <f t="array" ref="AT18">MEDIAN(IF('Summary figures'!$O$1:$O$200=TRUE,IF(ISNUMBER('Summary figures'!$CP$1:$CP$200),'Summary figures'!$CP$1:$CP$200)))</f>
        <v>167.74532455611185</v>
      </c>
      <c r="AU18" s="20">
        <f t="array" ref="AU18">MEDIAN(IF('Summary figures'!$O$1:$O$200=TRUE,IF(ISNUMBER('Summary figures'!$CR$1:$CR$200),'Summary figures'!$CR$1:$CR$200)))</f>
        <v>10.480179942974168</v>
      </c>
      <c r="AV18" s="20"/>
      <c r="AW18" s="20"/>
      <c r="AX18" s="20"/>
    </row>
    <row r="19" spans="1:50" x14ac:dyDescent="0.2">
      <c r="A19" s="37" t="s">
        <v>628</v>
      </c>
      <c r="B19" s="20">
        <f t="array" ref="B19">MEDIAN(IF('Summary figures'!$P$1:$P$200=TRUE,IF(ISNUMBER('Summary figures'!$AN$1:$AN$200),'Summary figures'!$AN$1:$AN$200)))</f>
        <v>1360</v>
      </c>
      <c r="C19" s="23">
        <f t="array" ref="C19">MEDIAN(IF('Summary figures'!$P$1:$P$200=TRUE,IF(ISNUMBER('Summary figures'!$AO$1:$AO$200),'Summary figures'!$AO$1:$AO$200)))</f>
        <v>0.25100000381469728</v>
      </c>
      <c r="D19" s="23">
        <f t="array" ref="D19">MEDIAN(IF('Summary figures'!$P$1:$P$200=TRUE,IF(ISNUMBER('Summary figures'!$AP$1:$AP$200),'Summary figures'!$AP$1:$AP$200)))</f>
        <v>7.9000000953674321E-2</v>
      </c>
      <c r="E19" s="20">
        <f t="array" ref="E19">MEDIAN(IF('Summary figures'!$P$1:$P$200=TRUE,IF(ISNUMBER('Summary figures'!$AQ$1:$AQ$200),'Summary figures'!$AQ$1:$AQ$200)))</f>
        <v>2.5782160847854607</v>
      </c>
      <c r="F19" s="20">
        <f t="array" ref="F19">MEDIAN(IF('Summary figures'!$P$1:$P$200=TRUE,IF(ISNUMBER('Summary figures'!$AR$1:$AR$200),'Summary figures'!$AR$1:$AR$200)))</f>
        <v>0.93653298535823826</v>
      </c>
      <c r="G19" s="20">
        <f t="array" ref="G19">MEDIAN(IF('Summary figures'!$P$1:$P$200=TRUE,IF(ISNUMBER('Summary figures'!$AS$1:$AS$200),'Summary figures'!$AS$1:$AS$200)))</f>
        <v>1.162159790039063</v>
      </c>
      <c r="H19" s="23">
        <f t="array" ref="H19">MEDIAN(IF('Summary figures'!$P$1:$P$200=TRUE,IF(ISNUMBER('Summary figures'!$AT$1:$AT$200),'Summary figures'!$AT$1:$AT$200)))</f>
        <v>0.1812</v>
      </c>
      <c r="I19" s="20">
        <f t="array" ref="I19">MEDIAN(IF('Summary figures'!$P$1:$P$200=TRUE,IF(ISNUMBER('Summary figures'!$AU$1:$AU$200),'Summary figures'!$AU$1:$AU$200)))</f>
        <v>232.15499999999997</v>
      </c>
      <c r="J19" s="20">
        <f t="array" ref="J19">MEDIAN(IF('Summary figures'!$P$1:$P$200=TRUE,IF(ISNUMBER('Summary figures'!$AV$1:$AV$200),'Summary figures'!$AV$1:$AV$200)))</f>
        <v>1039.9448749717085</v>
      </c>
      <c r="K19" s="23">
        <f t="array" ref="K19">MEDIAN(IF('Summary figures'!$P$1:$P$200=TRUE,IF(ISNUMBER('Summary figures'!$AW$1:$AW$200),'Summary figures'!$AW$1:$AW$200)))</f>
        <v>0.23055415401722543</v>
      </c>
      <c r="L19" s="20">
        <f t="array" ref="L19">MEDIAN(IF('Summary figures'!$P$1:$P$200=TRUE,IF(ISNUMBER('Summary figures'!$AX$1:$AX$200),'Summary figures'!$AX$1:$AX$200)))</f>
        <v>287.3633662133509</v>
      </c>
      <c r="M19" s="20">
        <f t="array" ref="M19">MEDIAN(IF('Summary figures'!$P$1:$P$200=TRUE,IF(ISNUMBER('Summary figures'!$AY$1:$AY$200),'Summary figures'!$AY$1:$AY$200)))</f>
        <v>1315.7074352761206</v>
      </c>
      <c r="N19" s="20">
        <f t="array" ref="N19">MEDIAN(IF('Summary figures'!$P$1:$P$200=TRUE,IF(ISNUMBER('Summary figures'!$BC$1:$BC$200),'Summary figures'!$BC$1:$BC$200)))</f>
        <v>535.24833333333333</v>
      </c>
      <c r="O19" s="20">
        <f t="array" ref="O19">MEDIAN(IF('Summary figures'!$P$1:$P$200=TRUE,IF(ISNUMBER('Summary figures'!$BD$1:$BD$200),'Summary figures'!$BD$1:$BD$200)))</f>
        <v>577.67333333333329</v>
      </c>
      <c r="P19" s="20">
        <f t="array" ref="P19">MEDIAN(IF('Summary figures'!$P$1:$P$200=TRUE,IF(ISNUMBER('Summary figures'!$BE$1:$BE$200),'Summary figures'!$BE$1:$BE$200)))</f>
        <v>33.779195355744562</v>
      </c>
      <c r="Q19" s="20">
        <f t="array" ref="Q19">MEDIAN(IF('Summary figures'!$P$1:$P$200=TRUE,IF(ISNUMBER('Summary figures'!$BF$1:$BF$200),'Summary figures'!$BF$1:$BF$200)))</f>
        <v>124.63654575629781</v>
      </c>
      <c r="R19" s="20">
        <f t="array" ref="R19">MEDIAN(IF('Summary figures'!$P$1:$P$200=TRUE,IF(ISNUMBER('Summary figures'!$BG$1:$BG$200),'Summary figures'!$BG$1:$BG$200)))</f>
        <v>116.85196744970884</v>
      </c>
      <c r="S19" s="20">
        <f t="array" ref="S19">MEDIAN(IF('Summary figures'!$P$1:$P$200=TRUE,IF(ISNUMBER('Summary figures'!$BH$1:$BH$200),'Summary figures'!$BH$1:$BH$200)))</f>
        <v>63.220000000000006</v>
      </c>
      <c r="T19" s="20">
        <f t="array" ref="T19">MEDIAN(IF('Summary figures'!$P$1:$P$200=TRUE,IF(ISNUMBER('Summary figures'!$BI$1:$BI$200),'Summary figures'!$BI$1:$BI$200)))</f>
        <v>62.477821924053927</v>
      </c>
      <c r="U19" s="20">
        <f t="array" ref="U19">MEDIAN(IF('Summary figures'!$P$1:$P$200=TRUE,IF(ISNUMBER('Summary figures'!$BJ$1:$BJ$200),'Summary figures'!$BJ$1:$BJ$200)))</f>
        <v>110.51017258617405</v>
      </c>
      <c r="V19" s="20"/>
      <c r="W19" s="20">
        <f t="array" ref="W19">MEDIAN(IF('Summary figures'!$P$1:$P$200=TRUE,IF(ISNUMBER('Summary figures'!$BK$1:$BK$200),'Summary figures'!$BK$1:$BK$200)))</f>
        <v>42.545761938509365</v>
      </c>
      <c r="X19" s="20">
        <f t="array" ref="X19">MEDIAN(IF('Summary figures'!$P$1:$P$200=TRUE,IF(ISNUMBER('Summary figures'!$BL$1:$BL$200),'Summary figures'!$BL$1:$BL$200)))</f>
        <v>230.75610370793785</v>
      </c>
      <c r="Y19" s="20">
        <f t="array" ref="Y19">MEDIAN(IF('Summary figures'!$P$1:$P$200=TRUE,IF(ISNUMBER('Summary figures'!$BQ$1:$BQ$200),'Summary figures'!$BQ$1:$BQ$200)))</f>
        <v>32.903221777704246</v>
      </c>
      <c r="Z19" s="20">
        <f t="array" ref="Z19">MEDIAN(IF('Summary figures'!$P$1:$P$200=TRUE,IF(ISNUMBER('Summary figures'!$BR$1:$BR$200),'Summary figures'!$BR$1:$BR$200)))</f>
        <v>19.488688357905438</v>
      </c>
      <c r="AA19" s="23">
        <f t="array" ref="AA19">MEDIAN(IF('Summary figures'!$P$1:$P$200=TRUE,IF(ISNUMBER('Summary figures'!$BS$1:$BS$200),'Summary figures'!$BS$1:$BS$200)))</f>
        <v>6.9252486884657294E-2</v>
      </c>
      <c r="AB19" s="20">
        <f t="array" ref="AB19">MEDIAN(IF('Summary figures'!$P$1:$P$200=TRUE,IF(ISNUMBER('Summary figures'!$BT$1:$BT$200),'Summary figures'!$BT$1:$BT$200)))</f>
        <v>8.1847616256000002</v>
      </c>
      <c r="AC19" s="20">
        <f t="array" ref="AC19">MEDIAN(IF('Summary figures'!$P$1:$P$200=TRUE,IF(ISNUMBER('Summary figures'!$BY$1:$BY$200),'Summary figures'!$BY$1:$BY$200)))</f>
        <v>49.181053161498191</v>
      </c>
      <c r="AD19" s="20">
        <f t="array" ref="AD19">MEDIAN(IF('Summary figures'!$P$1:$P$200=TRUE,IF(ISNUMBER('Summary figures'!$BZ$1:$BZ$200),'Summary figures'!$BZ$1:$BZ$200)))</f>
        <v>2.7177583944067183</v>
      </c>
      <c r="AE19" s="20">
        <f t="array" ref="AE19">MEDIAN(IF('Summary figures'!$P$1:$P$200=TRUE,IF(ISNUMBER('Summary figures'!$CA$1:$CA$200),'Summary figures'!$CA$1:$CA$200)))</f>
        <v>10.738041399466805</v>
      </c>
      <c r="AF19" s="20">
        <f t="array" ref="AF19">MEDIAN(IF('Summary figures'!$P$1:$P$200=TRUE,IF(ISNUMBER('Summary figures'!$CB$1:$CB$200),'Summary figures'!$CB$1:$CB$200)))</f>
        <v>63.544329775808833</v>
      </c>
      <c r="AG19" s="20">
        <f t="array" ref="AG19">MEDIAN(IF('Summary figures'!$P$1:$P$200=TRUE,IF(ISNUMBER('Summary figures'!$CC$1:$CC$200),'Summary figures'!$CC$1:$CC$200)))</f>
        <v>5.5232017542857923</v>
      </c>
      <c r="AH19" s="20">
        <f t="array" ref="AH19">MEDIAN(IF('Summary figures'!$P$1:$P$200=TRUE,IF(ISNUMBER('Summary figures'!$CD$1:$CD$200),'Summary figures'!$CD$1:$CD$200)))</f>
        <v>28.878049883175571</v>
      </c>
      <c r="AI19" s="20">
        <f t="array" ref="AI19">MEDIAN(IF('Summary figures'!$P$1:$P$200=TRUE,IF(ISNUMBER('Summary figures'!$CE$1:$CE$200),'Summary figures'!$CE$1:$CE$200)))</f>
        <v>6.7740830984024702</v>
      </c>
      <c r="AJ19" s="20">
        <f t="array" ref="AJ19">MEDIAN(IF('Summary figures'!$P$1:$P$200=TRUE,IF(ISNUMBER('Summary figures'!$CF$1:$CF$200),'Summary figures'!$CF$1:$CF$200)))</f>
        <v>0.35209896820758424</v>
      </c>
      <c r="AK19" s="20">
        <f t="array" ref="AK19">MEDIAN(IF('Summary figures'!$P$1:$P$200=TRUE,IF(ISNUMBER('Summary figures'!$CG$1:$CG$200),'Summary figures'!$CG$1:$CG$200)))</f>
        <v>1.0625785231644977</v>
      </c>
      <c r="AL19" s="20">
        <f t="array" ref="AL19">MEDIAN(IF('Summary figures'!$P$1:$P$200=TRUE,IF(ISNUMBER('Summary figures'!$CH$1:$CH$200),'Summary figures'!$CH$1:$CH$200)))</f>
        <v>41.304092160021483</v>
      </c>
      <c r="AM19" s="20">
        <f t="array" ref="AM19">MEDIAN(IF('Summary figures'!$P$1:$P$200=TRUE,IF(ISNUMBER('Summary figures'!$CI$1:$CI$200),'Summary figures'!$CI$1:$CI$200)))</f>
        <v>2.1600531841708417</v>
      </c>
      <c r="AN19" s="20">
        <f t="array" ref="AN19">MEDIAN(IF('Summary figures'!$P$1:$P$200=TRUE,IF(ISNUMBER('Summary figures'!$CJ$1:$CJ$200),'Summary figures'!$CJ$1:$CJ$200)))</f>
        <v>16.538390859057714</v>
      </c>
      <c r="AO19" s="23">
        <f t="array" ref="AO19">MEDIAN(IF('Summary figures'!$P$1:$P$200=TRUE,IF(ISNUMBER('Summary figures'!$CK$1:$CK$200),'Summary figures'!$CK$1:$CK$200)))</f>
        <v>0.54</v>
      </c>
      <c r="AP19" s="23">
        <f t="array" ref="AP19">MEDIAN(IF('Summary figures'!$P$1:$P$200=TRUE,IF(ISNUMBER('Summary figures'!$CL$1:$CL$200),'Summary figures'!$CL$1:$CL$200)))</f>
        <v>0.13856948900358024</v>
      </c>
      <c r="AQ19" s="23">
        <f t="array" ref="AQ19">MEDIAN(IF('Summary figures'!$P$1:$P$200=TRUE,IF(ISNUMBER('Summary figures'!$CM$1:$CM$200),'Summary figures'!$CM$1:$CM$200)))</f>
        <v>0.37312228454899088</v>
      </c>
      <c r="AR19" s="20">
        <f t="array" ref="AR19">MEDIAN(IF('Summary figures'!$P$1:$P$200=TRUE,IF(ISNUMBER('Summary figures'!$CN$1:$CN$200),'Summary figures'!$CN$1:$CN$200)))</f>
        <v>335.9083</v>
      </c>
      <c r="AS19" s="20">
        <f t="array" ref="AS19">MEDIAN(IF('Summary figures'!$P$1:$P$200=TRUE,IF(ISNUMBER('Summary figures'!$CO$1:$CO$200),'Summary figures'!$CO$1:$CO$200)))</f>
        <v>30.667926983249348</v>
      </c>
      <c r="AT19" s="20">
        <f t="array" ref="AT19">MEDIAN(IF('Summary figures'!$P$1:$P$200=TRUE,IF(ISNUMBER('Summary figures'!$CP$1:$CP$200),'Summary figures'!$CP$1:$CP$200)))</f>
        <v>179.99275892536485</v>
      </c>
      <c r="AU19" s="20">
        <f t="array" ref="AU19">MEDIAN(IF('Summary figures'!$P$1:$P$200=TRUE,IF(ISNUMBER('Summary figures'!$CR$1:$CR$200),'Summary figures'!$CR$1:$CR$200)))</f>
        <v>16.143064913098012</v>
      </c>
      <c r="AV19" s="20"/>
      <c r="AW19" s="20"/>
      <c r="AX19" s="20"/>
    </row>
    <row r="20" spans="1:50" x14ac:dyDescent="0.2">
      <c r="A20" s="37" t="s">
        <v>11</v>
      </c>
      <c r="B20" s="20">
        <f t="array" ref="B20">MEDIAN(IF('Summary figures'!$J$1:$J$200=TRUE,IF(ISNUMBER('Summary figures'!$AN$1:$AN$200),'Summary figures'!$AN$1:$AN$200)))</f>
        <v>630</v>
      </c>
      <c r="C20" s="23">
        <f t="array" ref="C20">MEDIAN(IF('Summary figures'!$J$1:$J$200=TRUE,IF(ISNUMBER('Summary figures'!$AO$1:$AO$200),'Summary figures'!$AO$1:$AO$200)))</f>
        <v>0.44700000762939451</v>
      </c>
      <c r="D20" s="23">
        <f t="array" ref="D20">MEDIAN(IF('Summary figures'!$J$1:$J$200=TRUE,IF(ISNUMBER('Summary figures'!$AP$1:$AP$200),'Summary figures'!$AP$1:$AP$200)))</f>
        <v>0.27</v>
      </c>
      <c r="E20" s="20">
        <f t="array" ref="E20">MEDIAN(IF('Summary figures'!$J$1:$J$200=TRUE,IF(ISNUMBER('Summary figures'!$AQ$1:$AQ$200),'Summary figures'!$AQ$1:$AQ$200)))</f>
        <v>6.0875800000000009</v>
      </c>
      <c r="F20" s="20">
        <f t="array" ref="F20">MEDIAN(IF('Summary figures'!$J$1:$J$200=TRUE,IF(ISNUMBER('Summary figures'!$AR$1:$AR$200),'Summary figures'!$AR$1:$AR$200)))</f>
        <v>3.8436708780670159</v>
      </c>
      <c r="G20" s="20">
        <f t="array" ref="G20">MEDIAN(IF('Summary figures'!$J$1:$J$200=TRUE,IF(ISNUMBER('Summary figures'!$AS$1:$AS$200),'Summary figures'!$AS$1:$AS$200)))</f>
        <v>5.0539829101562503</v>
      </c>
      <c r="H20" s="23">
        <f t="array" ref="H20">MEDIAN(IF('Summary figures'!$J$1:$J$200=TRUE,IF(ISNUMBER('Summary figures'!$AT$1:$AT$200),'Summary figures'!$AT$1:$AT$200)))</f>
        <v>0.18</v>
      </c>
      <c r="I20" s="20">
        <f t="array" ref="I20">MEDIAN(IF('Summary figures'!$J$1:$J$200=TRUE,IF(ISNUMBER('Summary figures'!$AU$1:$AU$200),'Summary figures'!$AU$1:$AU$200)))</f>
        <v>111.53999999999999</v>
      </c>
      <c r="J20" s="20">
        <f t="array" ref="J20">MEDIAN(IF('Summary figures'!$J$1:$J$200=TRUE,IF(ISNUMBER('Summary figures'!$AV$1:$AV$200),'Summary figures'!$AV$1:$AV$200)))</f>
        <v>242.82342361840961</v>
      </c>
      <c r="K20" s="23">
        <f t="array" ref="K20">MEDIAN(IF('Summary figures'!$J$1:$J$200=TRUE,IF(ISNUMBER('Summary figures'!$AW$1:$AW$200),'Summary figures'!$AW$1:$AW$200)))</f>
        <v>0.20870777966685558</v>
      </c>
      <c r="L20" s="20">
        <f t="array" ref="L20">MEDIAN(IF('Summary figures'!$J$1:$J$200=TRUE,IF(ISNUMBER('Summary figures'!$AX$1:$AX$200),'Summary figures'!$AX$1:$AX$200)))</f>
        <v>121.97724580809729</v>
      </c>
      <c r="M20" s="20">
        <f t="array" ref="M20">MEDIAN(IF('Summary figures'!$J$1:$J$200=TRUE,IF(ISNUMBER('Summary figures'!$AY$1:$AY$200),'Summary figures'!$AY$1:$AY$200)))</f>
        <v>273.92773716854316</v>
      </c>
      <c r="N20" s="20">
        <f t="array" ref="N20">MEDIAN(IF('Summary figures'!$J$1:$J$200=TRUE,IF(ISNUMBER('Summary figures'!$BC$1:$BC$200),'Summary figures'!$BC$1:$BC$200)))</f>
        <v>454.61500000000001</v>
      </c>
      <c r="O20" s="20">
        <f t="array" ref="O20">MEDIAN(IF('Summary figures'!$J$1:$J$200=TRUE,IF(ISNUMBER('Summary figures'!$BD$1:$BD$200),'Summary figures'!$BD$1:$BD$200)))</f>
        <v>427.88333333333338</v>
      </c>
      <c r="P20" s="20">
        <f t="array" ref="P20">MEDIAN(IF('Summary figures'!$J$1:$J$200=TRUE,IF(ISNUMBER('Summary figures'!$BE$1:$BE$200),'Summary figures'!$BE$1:$BE$200)))</f>
        <v>37.252597364908006</v>
      </c>
      <c r="Q20" s="20">
        <f t="array" ref="Q20">MEDIAN(IF('Summary figures'!$J$1:$J$200=TRUE,IF(ISNUMBER('Summary figures'!$BF$1:$BF$200),'Summary figures'!$BF$1:$BF$200)))</f>
        <v>70.287919556430197</v>
      </c>
      <c r="R20" s="20">
        <f t="array" ref="R20">MEDIAN(IF('Summary figures'!$J$1:$J$200=TRUE,IF(ISNUMBER('Summary figures'!$BG$1:$BG$200),'Summary figures'!$BG$1:$BG$200)))</f>
        <v>85.883544703983688</v>
      </c>
      <c r="S20" s="20">
        <f t="array" ref="S20">MEDIAN(IF('Summary figures'!$J$1:$J$200=TRUE,IF(ISNUMBER('Summary figures'!$BH$1:$BH$200),'Summary figures'!$BH$1:$BH$200)))</f>
        <v>26.92</v>
      </c>
      <c r="T20" s="20">
        <f t="array" ref="T20">MEDIAN(IF('Summary figures'!$J$1:$J$200=TRUE,IF(ISNUMBER('Summary figures'!$BI$1:$BI$200),'Summary figures'!$BI$1:$BI$200)))</f>
        <v>49.737948084054395</v>
      </c>
      <c r="U20" s="20">
        <f t="array" ref="U20">MEDIAN(IF('Summary figures'!$J$1:$J$200=TRUE,IF(ISNUMBER('Summary figures'!$BJ$1:$BJ$200),'Summary figures'!$BJ$1:$BJ$200)))</f>
        <v>77.652337731811699</v>
      </c>
      <c r="V20" s="20"/>
      <c r="W20" s="20">
        <f t="array" ref="W20">MEDIAN(IF('Summary figures'!$J$1:$J$200=TRUE,IF(ISNUMBER('Summary figures'!$BK$1:$BK$200),'Summary figures'!$BK$1:$BK$200)))</f>
        <v>80.03484818946967</v>
      </c>
      <c r="X20" s="20">
        <f t="array" ref="X20">MEDIAN(IF('Summary figures'!$J$1:$J$200=TRUE,IF(ISNUMBER('Summary figures'!$BL$1:$BL$200),'Summary figures'!$BL$1:$BL$200)))</f>
        <v>231.97449659123774</v>
      </c>
      <c r="Y20" s="20">
        <f t="array" ref="Y20">MEDIAN(IF('Summary figures'!$J$1:$J$200=TRUE,IF(ISNUMBER('Summary figures'!$BQ$1:$BQ$200),'Summary figures'!$BQ$1:$BQ$200)))</f>
        <v>129.89106608067874</v>
      </c>
      <c r="Z20" s="20">
        <f t="array" ref="Z20">MEDIAN(IF('Summary figures'!$J$1:$J$200=TRUE,IF(ISNUMBER('Summary figures'!$BR$1:$BR$200),'Summary figures'!$BR$1:$BR$200)))</f>
        <v>23.596576171537269</v>
      </c>
      <c r="AA20" s="23">
        <f t="array" ref="AA20">MEDIAN(IF('Summary figures'!$J$1:$J$200=TRUE,IF(ISNUMBER('Summary figures'!$BS$1:$BS$200),'Summary figures'!$BS$1:$BS$200)))</f>
        <v>9.3496948645311689E-2</v>
      </c>
      <c r="AB20" s="20">
        <f t="array" ref="AB20">MEDIAN(IF('Summary figures'!$J$1:$J$200=TRUE,IF(ISNUMBER('Summary figures'!$BT$1:$BT$200),'Summary figures'!$BT$1:$BT$200)))</f>
        <v>5.2312683354750007</v>
      </c>
      <c r="AC20" s="20">
        <f t="array" ref="AC20">MEDIAN(IF('Summary figures'!$J$1:$J$200=TRUE,IF(ISNUMBER('Summary figures'!$BY$1:$BY$200),'Summary figures'!$BY$1:$BY$200)))</f>
        <v>36.306276010202708</v>
      </c>
      <c r="AD20" s="20">
        <f t="array" ref="AD20">MEDIAN(IF('Summary figures'!$J$1:$J$200=TRUE,IF(ISNUMBER('Summary figures'!$BZ$1:$BZ$200),'Summary figures'!$BZ$1:$BZ$200)))</f>
        <v>2.772156359193449</v>
      </c>
      <c r="AE20" s="20">
        <f t="array" ref="AE20">MEDIAN(IF('Summary figures'!$J$1:$J$200=TRUE,IF(ISNUMBER('Summary figures'!$CA$1:$CA$200),'Summary figures'!$CA$1:$CA$200)))</f>
        <v>6.0702214358796116</v>
      </c>
      <c r="AF20" s="20">
        <f t="array" ref="AF20">MEDIAN(IF('Summary figures'!$J$1:$J$200=TRUE,IF(ISNUMBER('Summary figures'!$CB$1:$CB$200),'Summary figures'!$CB$1:$CB$200)))</f>
        <v>106.98461840515505</v>
      </c>
      <c r="AG20" s="20">
        <f t="array" ref="AG20">MEDIAN(IF('Summary figures'!$J$1:$J$200=TRUE,IF(ISNUMBER('Summary figures'!$CC$1:$CC$200),'Summary figures'!$CC$1:$CC$200)))</f>
        <v>9.9329985453401761</v>
      </c>
      <c r="AH20" s="20">
        <f t="array" ref="AH20">MEDIAN(IF('Summary figures'!$J$1:$J$200=TRUE,IF(ISNUMBER('Summary figures'!$CD$1:$CD$200),'Summary figures'!$CD$1:$CD$200)))</f>
        <v>22.898134028063026</v>
      </c>
      <c r="AI20" s="20">
        <f t="array" ref="AI20">MEDIAN(IF('Summary figures'!$J$1:$J$200=TRUE,IF(ISNUMBER('Summary figures'!$CE$1:$CE$200),'Summary figures'!$CE$1:$CE$200)))</f>
        <v>4.9653721976104173</v>
      </c>
      <c r="AJ20" s="20">
        <f t="array" ref="AJ20">MEDIAN(IF('Summary figures'!$J$1:$J$200=TRUE,IF(ISNUMBER('Summary figures'!$CF$1:$CF$200),'Summary figures'!$CF$1:$CF$200)))</f>
        <v>0.23582492169097741</v>
      </c>
      <c r="AK20" s="20">
        <f t="array" ref="AK20">MEDIAN(IF('Summary figures'!$J$1:$J$200=TRUE,IF(ISNUMBER('Summary figures'!$CG$1:$CG$200),'Summary figures'!$CG$1:$CG$200)))</f>
        <v>0.54908889288458984</v>
      </c>
      <c r="AL20" s="20">
        <f t="array" ref="AL20">MEDIAN(IF('Summary figures'!$J$1:$J$200=TRUE,IF(ISNUMBER('Summary figures'!$CH$1:$CH$200),'Summary figures'!$CH$1:$CH$200)))</f>
        <v>39.615915223519934</v>
      </c>
      <c r="AM20" s="20">
        <f t="array" ref="AM20">MEDIAN(IF('Summary figures'!$J$1:$J$200=TRUE,IF(ISNUMBER('Summary figures'!$CI$1:$CI$200),'Summary figures'!$CI$1:$CI$200)))</f>
        <v>2.8409219576441078</v>
      </c>
      <c r="AN20" s="20">
        <f t="array" ref="AN20">MEDIAN(IF('Summary figures'!$J$1:$J$200=TRUE,IF(ISNUMBER('Summary figures'!$CJ$1:$CJ$200),'Summary figures'!$CJ$1:$CJ$200)))</f>
        <v>6.3328699897900469</v>
      </c>
      <c r="AO20" s="23">
        <f t="array" ref="AO20">MEDIAN(IF('Summary figures'!$J$1:$J$200=TRUE,IF(ISNUMBER('Summary figures'!$CK$1:$CK$200),'Summary figures'!$CK$1:$CK$200)))</f>
        <v>0.56499999999999995</v>
      </c>
      <c r="AP20" s="23">
        <f t="array" ref="AP20">MEDIAN(IF('Summary figures'!$J$1:$J$200=TRUE,IF(ISNUMBER('Summary figures'!$CL$1:$CL$200),'Summary figures'!$CL$1:$CL$200)))</f>
        <v>0.15073148148148147</v>
      </c>
      <c r="AQ20" s="23">
        <f t="array" ref="AQ20">MEDIAN(IF('Summary figures'!$J$1:$J$200=TRUE,IF(ISNUMBER('Summary figures'!$CM$1:$CM$200),'Summary figures'!$CM$1:$CM$200)))</f>
        <v>0.39627215740901955</v>
      </c>
      <c r="AR20" s="20">
        <f t="array" ref="AR20">MEDIAN(IF('Summary figures'!$J$1:$J$200=TRUE,IF(ISNUMBER('Summary figures'!$CN$1:$CN$200),'Summary figures'!$CN$1:$CN$200)))</f>
        <v>837.36666666666667</v>
      </c>
      <c r="AS20" s="20">
        <f t="array" ref="AS20">MEDIAN(IF('Summary figures'!$J$1:$J$200=TRUE,IF(ISNUMBER('Summary figures'!$CO$1:$CO$200),'Summary figures'!$CO$1:$CO$200)))</f>
        <v>85.992416890310366</v>
      </c>
      <c r="AT20" s="20">
        <f t="array" ref="AT20">MEDIAN(IF('Summary figures'!$J$1:$J$200=TRUE,IF(ISNUMBER('Summary figures'!$CP$1:$CP$200),'Summary figures'!$CP$1:$CP$200)))</f>
        <v>177.58587816999653</v>
      </c>
      <c r="AU20" s="20">
        <f t="array" ref="AU20">MEDIAN(IF('Summary figures'!$J$1:$J$200=TRUE,IF(ISNUMBER('Summary figures'!$CR$1:$CR$200),'Summary figures'!$CR$1:$CR$200)))</f>
        <v>19.874514282453703</v>
      </c>
      <c r="AV20" s="20"/>
      <c r="AW20" s="20"/>
      <c r="AX20" s="20"/>
    </row>
    <row r="21" spans="1:50" x14ac:dyDescent="0.2">
      <c r="A21" s="37" t="s">
        <v>12</v>
      </c>
      <c r="B21" s="20">
        <f t="array" ref="B21">MEDIAN(IF('Summary figures'!$K$1:$K$200=TRUE,IF(ISNUMBER('Summary figures'!$AN$1:$AN$200),'Summary figures'!$AN$1:$AN$200)))</f>
        <v>645</v>
      </c>
      <c r="C21" s="23">
        <f t="array" ref="C21">MEDIAN(IF('Summary figures'!$K$1:$K$200=TRUE,IF(ISNUMBER('Summary figures'!$AO$1:$AO$200),'Summary figures'!$AO$1:$AO$200)))</f>
        <v>0.35950000762939455</v>
      </c>
      <c r="D21" s="23">
        <f t="array" ref="D21">MEDIAN(IF('Summary figures'!$K$1:$K$200=TRUE,IF(ISNUMBER('Summary figures'!$AP$1:$AP$200),'Summary figures'!$AP$1:$AP$200)))</f>
        <v>0.27250000000000002</v>
      </c>
      <c r="E21" s="20">
        <f t="array" ref="E21">MEDIAN(IF('Summary figures'!$K$1:$K$200=TRUE,IF(ISNUMBER('Summary figures'!$AQ$1:$AQ$200),'Summary figures'!$AQ$1:$AQ$200)))</f>
        <v>4.019808511314392</v>
      </c>
      <c r="F21" s="20">
        <f t="array" ref="F21">MEDIAN(IF('Summary figures'!$K$1:$K$200=TRUE,IF(ISNUMBER('Summary figures'!$AR$1:$AR$200),'Summary figures'!$AR$1:$AR$200)))</f>
        <v>1.5580620036077502</v>
      </c>
      <c r="G21" s="20">
        <f t="array" ref="G21">MEDIAN(IF('Summary figures'!$K$1:$K$200=TRUE,IF(ISNUMBER('Summary figures'!$AS$1:$AS$200),'Summary figures'!$AS$1:$AS$200)))</f>
        <v>2.0245777587890625</v>
      </c>
      <c r="H21" s="23">
        <f t="array" ref="H21">MEDIAN(IF('Summary figures'!$K$1:$K$200=TRUE,IF(ISNUMBER('Summary figures'!$AT$1:$AT$200),'Summary figures'!$AT$1:$AT$200)))</f>
        <v>0.16525000000000001</v>
      </c>
      <c r="I21" s="20">
        <f t="array" ref="I21">MEDIAN(IF('Summary figures'!$K$1:$K$200=TRUE,IF(ISNUMBER('Summary figures'!$AU$1:$AU$200),'Summary figures'!$AU$1:$AU$200)))</f>
        <v>106.72799999999999</v>
      </c>
      <c r="J21" s="20">
        <f t="array" ref="J21">MEDIAN(IF('Summary figures'!$K$1:$K$200=TRUE,IF(ISNUMBER('Summary figures'!$AV$1:$AV$200),'Summary figures'!$AV$1:$AV$200)))</f>
        <v>231.38442981663655</v>
      </c>
      <c r="K21" s="23">
        <f t="array" ref="K21">MEDIAN(IF('Summary figures'!$K$1:$K$200=TRUE,IF(ISNUMBER('Summary figures'!$AW$1:$AW$200),'Summary figures'!$AW$1:$AW$200)))</f>
        <v>0.18690102671335626</v>
      </c>
      <c r="L21" s="20">
        <f t="array" ref="L21">MEDIAN(IF('Summary figures'!$K$1:$K$200=TRUE,IF(ISNUMBER('Summary figures'!$AX$1:$AX$200),'Summary figures'!$AX$1:$AX$200)))</f>
        <v>122.9498342227489</v>
      </c>
      <c r="M21" s="20">
        <f t="array" ref="M21">MEDIAN(IF('Summary figures'!$K$1:$K$200=TRUE,IF(ISNUMBER('Summary figures'!$AY$1:$AY$200),'Summary figures'!$AY$1:$AY$200)))</f>
        <v>256.17705652076802</v>
      </c>
      <c r="N21" s="20">
        <f t="array" ref="N21">MEDIAN(IF('Summary figures'!$K$1:$K$200=TRUE,IF(ISNUMBER('Summary figures'!$BC$1:$BC$200),'Summary figures'!$BC$1:$BC$200)))</f>
        <v>485.95766666666668</v>
      </c>
      <c r="O21" s="20">
        <f t="array" ref="O21">MEDIAN(IF('Summary figures'!$K$1:$K$200=TRUE,IF(ISNUMBER('Summary figures'!$BD$1:$BD$200),'Summary figures'!$BD$1:$BD$200)))</f>
        <v>454.505</v>
      </c>
      <c r="P21" s="20">
        <f t="array" ref="P21">MEDIAN(IF('Summary figures'!$K$1:$K$200=TRUE,IF(ISNUMBER('Summary figures'!$BE$1:$BE$200),'Summary figures'!$BE$1:$BE$200)))</f>
        <v>52.049111383787206</v>
      </c>
      <c r="Q21" s="20">
        <f t="array" ref="Q21">MEDIAN(IF('Summary figures'!$K$1:$K$200=TRUE,IF(ISNUMBER('Summary figures'!$BF$1:$BF$200),'Summary figures'!$BF$1:$BF$200)))</f>
        <v>105.84457227000436</v>
      </c>
      <c r="R21" s="20">
        <f t="array" ref="R21">MEDIAN(IF('Summary figures'!$K$1:$K$200=TRUE,IF(ISNUMBER('Summary figures'!$BG$1:$BG$200),'Summary figures'!$BG$1:$BG$200)))</f>
        <v>85.883544703983688</v>
      </c>
      <c r="S21" s="20">
        <f t="array" ref="S21">MEDIAN(IF('Summary figures'!$K$1:$K$200=TRUE,IF(ISNUMBER('Summary figures'!$BH$1:$BH$200),'Summary figures'!$BH$1:$BH$200)))</f>
        <v>142.19333333333333</v>
      </c>
      <c r="T21" s="20">
        <f t="array" ref="T21">MEDIAN(IF('Summary figures'!$K$1:$K$200=TRUE,IF(ISNUMBER('Summary figures'!$BI$1:$BI$200),'Summary figures'!$BI$1:$BI$200)))</f>
        <v>47.062756425446892</v>
      </c>
      <c r="U21" s="20">
        <f t="array" ref="U21">MEDIAN(IF('Summary figures'!$K$1:$K$200=TRUE,IF(ISNUMBER('Summary figures'!$BJ$1:$BJ$200),'Summary figures'!$BJ$1:$BJ$200)))</f>
        <v>77.517289310218814</v>
      </c>
      <c r="V21" s="20"/>
      <c r="W21" s="20">
        <f t="array" ref="W21">MEDIAN(IF('Summary figures'!$K$1:$K$200=TRUE,IF(ISNUMBER('Summary figures'!$BK$1:$BK$200),'Summary figures'!$BK$1:$BK$200)))</f>
        <v>75.398909995889426</v>
      </c>
      <c r="X21" s="20">
        <f t="array" ref="X21">MEDIAN(IF('Summary figures'!$K$1:$K$200=TRUE,IF(ISNUMBER('Summary figures'!$BL$1:$BL$200),'Summary figures'!$BL$1:$BL$200)))</f>
        <v>214.77904177272711</v>
      </c>
      <c r="Y21" s="20">
        <f t="array" ref="Y21">MEDIAN(IF('Summary figures'!$K$1:$K$200=TRUE,IF(ISNUMBER('Summary figures'!$BQ$1:$BQ$200),'Summary figures'!$BQ$1:$BQ$200)))</f>
        <v>149.65831323350173</v>
      </c>
      <c r="Z21" s="20">
        <f t="array" ref="Z21">MEDIAN(IF('Summary figures'!$K$1:$K$200=TRUE,IF(ISNUMBER('Summary figures'!$BR$1:$BR$200),'Summary figures'!$BR$1:$BR$200)))</f>
        <v>35.47847544354444</v>
      </c>
      <c r="AA21" s="23">
        <f t="array" ref="AA21">MEDIAN(IF('Summary figures'!$K$1:$K$200=TRUE,IF(ISNUMBER('Summary figures'!$BS$1:$BS$200),'Summary figures'!$BS$1:$BS$200)))</f>
        <v>0.17681388253903657</v>
      </c>
      <c r="AB21" s="20">
        <f t="array" ref="AB21">MEDIAN(IF('Summary figures'!$K$1:$K$200=TRUE,IF(ISNUMBER('Summary figures'!$BT$1:$BT$200),'Summary figures'!$BT$1:$BT$200)))</f>
        <v>4.9450849124250009</v>
      </c>
      <c r="AC21" s="20">
        <f t="array" ref="AC21">MEDIAN(IF('Summary figures'!$K$1:$K$200=TRUE,IF(ISNUMBER('Summary figures'!$BY$1:$BY$200),'Summary figures'!$BY$1:$BY$200)))</f>
        <v>32.687503020539665</v>
      </c>
      <c r="AD21" s="20">
        <f t="array" ref="AD21">MEDIAN(IF('Summary figures'!$K$1:$K$200=TRUE,IF(ISNUMBER('Summary figures'!$BZ$1:$BZ$200),'Summary figures'!$BZ$1:$BZ$200)))</f>
        <v>4.0623813429130253</v>
      </c>
      <c r="AE21" s="20">
        <f t="array" ref="AE21">MEDIAN(IF('Summary figures'!$K$1:$K$200=TRUE,IF(ISNUMBER('Summary figures'!$CA$1:$CA$200),'Summary figures'!$CA$1:$CA$200)))</f>
        <v>8.3926753400562042</v>
      </c>
      <c r="AF21" s="20">
        <f t="array" ref="AF21">MEDIAN(IF('Summary figures'!$K$1:$K$200=TRUE,IF(ISNUMBER('Summary figures'!$CB$1:$CB$200),'Summary figures'!$CB$1:$CB$200)))</f>
        <v>113.53498456168613</v>
      </c>
      <c r="AG21" s="20">
        <f t="array" ref="AG21">MEDIAN(IF('Summary figures'!$K$1:$K$200=TRUE,IF(ISNUMBER('Summary figures'!$CC$1:$CC$200),'Summary figures'!$CC$1:$CC$200)))</f>
        <v>11.95672974861322</v>
      </c>
      <c r="AH21" s="20">
        <f t="array" ref="AH21">MEDIAN(IF('Summary figures'!$K$1:$K$200=TRUE,IF(ISNUMBER('Summary figures'!$CD$1:$CD$200),'Summary figures'!$CD$1:$CD$200)))</f>
        <v>25.94709873832506</v>
      </c>
      <c r="AI21" s="20">
        <f t="array" ref="AI21">MEDIAN(IF('Summary figures'!$K$1:$K$200=TRUE,IF(ISNUMBER('Summary figures'!$CE$1:$CE$200),'Summary figures'!$CE$1:$CE$200)))</f>
        <v>7.35526832460733</v>
      </c>
      <c r="AJ21" s="20">
        <f t="array" ref="AJ21">MEDIAN(IF('Summary figures'!$K$1:$K$200=TRUE,IF(ISNUMBER('Summary figures'!$CF$1:$CF$200),'Summary figures'!$CF$1:$CF$200)))</f>
        <v>0.47579703936392725</v>
      </c>
      <c r="AK21" s="20">
        <f t="array" ref="AK21">MEDIAN(IF('Summary figures'!$K$1:$K$200=TRUE,IF(ISNUMBER('Summary figures'!$CG$1:$CG$200),'Summary figures'!$CG$1:$CG$200)))</f>
        <v>1.1680823833101959</v>
      </c>
      <c r="AL21" s="20">
        <f t="array" ref="AL21">MEDIAN(IF('Summary figures'!$K$1:$K$200=TRUE,IF(ISNUMBER('Summary figures'!$CH$1:$CH$200),'Summary figures'!$CH$1:$CH$200)))</f>
        <v>40.387470130218816</v>
      </c>
      <c r="AM21" s="20">
        <f t="array" ref="AM21">MEDIAN(IF('Summary figures'!$K$1:$K$200=TRUE,IF(ISNUMBER('Summary figures'!$CI$1:$CI$200),'Summary figures'!$CI$1:$CI$200)))</f>
        <v>5.1792479440669474</v>
      </c>
      <c r="AN21" s="20">
        <f t="array" ref="AN21">MEDIAN(IF('Summary figures'!$K$1:$K$200=TRUE,IF(ISNUMBER('Summary figures'!$CJ$1:$CJ$200),'Summary figures'!$CJ$1:$CJ$200)))</f>
        <v>17.418629871090197</v>
      </c>
      <c r="AO21" s="23">
        <f t="array" ref="AO21">MEDIAN(IF('Summary figures'!$K$1:$K$200=TRUE,IF(ISNUMBER('Summary figures'!$CK$1:$CK$200),'Summary figures'!$CK$1:$CK$200)))</f>
        <v>0.55000000000000004</v>
      </c>
      <c r="AP21" s="23">
        <f t="array" ref="AP21">MEDIAN(IF('Summary figures'!$K$1:$K$200=TRUE,IF(ISNUMBER('Summary figures'!$CL$1:$CL$200),'Summary figures'!$CL$1:$CL$200)))</f>
        <v>0.14759657603441012</v>
      </c>
      <c r="AQ21" s="23">
        <f t="array" ref="AQ21">MEDIAN(IF('Summary figures'!$K$1:$K$200=TRUE,IF(ISNUMBER('Summary figures'!$CM$1:$CM$200),'Summary figures'!$CM$1:$CM$200)))</f>
        <v>0.3956458380223038</v>
      </c>
      <c r="AR21" s="20">
        <f t="array" ref="AR21">MEDIAN(IF('Summary figures'!$K$1:$K$200=TRUE,IF(ISNUMBER('Summary figures'!$CN$1:$CN$200),'Summary figures'!$CN$1:$CN$200)))</f>
        <v>769.55666666666662</v>
      </c>
      <c r="AS21" s="20">
        <f t="array" ref="AS21">MEDIAN(IF('Summary figures'!$K$1:$K$200=TRUE,IF(ISNUMBER('Summary figures'!$CO$1:$CO$200),'Summary figures'!$CO$1:$CO$200)))</f>
        <v>97.33095775187752</v>
      </c>
      <c r="AT21" s="20">
        <f t="array" ref="AT21">MEDIAN(IF('Summary figures'!$K$1:$K$200=TRUE,IF(ISNUMBER('Summary figures'!$CP$1:$CP$200),'Summary figures'!$CP$1:$CP$200)))</f>
        <v>261.04097953637671</v>
      </c>
      <c r="AU21" s="20">
        <f t="array" ref="AU21">MEDIAN(IF('Summary figures'!$K$1:$K$200=TRUE,IF(ISNUMBER('Summary figures'!$CR$1:$CR$200),'Summary figures'!$CR$1:$CR$200)))</f>
        <v>22.090326960770781</v>
      </c>
      <c r="AV21" s="20"/>
      <c r="AW21" s="20"/>
      <c r="AX21" s="20"/>
    </row>
    <row r="22" spans="1:50" x14ac:dyDescent="0.2">
      <c r="A22" s="37" t="s">
        <v>13</v>
      </c>
      <c r="B22" s="20">
        <f t="array" ref="B22">MEDIAN(IF('Summary figures'!$L$1:$L$200=TRUE,IF(ISNUMBER('Summary figures'!$AN$1:$AN$200),'Summary figures'!$AN$1:$AN$200)))</f>
        <v>540</v>
      </c>
      <c r="C22" s="23">
        <f t="array" ref="C22">MEDIAN(IF('Summary figures'!$L$1:$L$200=TRUE,IF(ISNUMBER('Summary figures'!$AO$1:$AO$200),'Summary figures'!$AO$1:$AO$200)))</f>
        <v>0.46649999618530269</v>
      </c>
      <c r="D22" s="23">
        <f t="array" ref="D22">MEDIAN(IF('Summary figures'!$L$1:$L$200=TRUE,IF(ISNUMBER('Summary figures'!$AP$1:$AP$200),'Summary figures'!$AP$1:$AP$200)))</f>
        <v>0.22149999618530275</v>
      </c>
      <c r="E22" s="20">
        <f t="array" ref="E22">MEDIAN(IF('Summary figures'!$L$1:$L$200=TRUE,IF(ISNUMBER('Summary figures'!$AQ$1:$AQ$200),'Summary figures'!$AQ$1:$AQ$200)))</f>
        <v>4.9111616669273381</v>
      </c>
      <c r="F22" s="20">
        <f t="array" ref="F22">MEDIAN(IF('Summary figures'!$L$1:$L$200=TRUE,IF(ISNUMBER('Summary figures'!$AR$1:$AR$200),'Summary figures'!$AR$1:$AR$200)))</f>
        <v>2.7986779875516898</v>
      </c>
      <c r="G22" s="20">
        <f t="array" ref="G22">MEDIAN(IF('Summary figures'!$L$1:$L$200=TRUE,IF(ISNUMBER('Summary figures'!$AS$1:$AS$200),'Summary figures'!$AS$1:$AS$200)))</f>
        <v>3.7301013183593748</v>
      </c>
      <c r="H22" s="23">
        <f t="array" ref="H22">MEDIAN(IF('Summary figures'!$L$1:$L$200=TRUE,IF(ISNUMBER('Summary figures'!$AT$1:$AT$200),'Summary figures'!$AT$1:$AT$200)))</f>
        <v>0.13600000000000001</v>
      </c>
      <c r="I22" s="20">
        <f t="array" ref="I22">MEDIAN(IF('Summary figures'!$L$1:$L$200=TRUE,IF(ISNUMBER('Summary figures'!$AU$1:$AU$200),'Summary figures'!$AU$1:$AU$200)))</f>
        <v>75.581999999999994</v>
      </c>
      <c r="J22" s="20">
        <f t="array" ref="J22">MEDIAN(IF('Summary figures'!$L$1:$L$200=TRUE,IF(ISNUMBER('Summary figures'!$AV$1:$AV$200),'Summary figures'!$AV$1:$AV$200)))</f>
        <v>176.59917358478208</v>
      </c>
      <c r="K22" s="23">
        <f t="array" ref="K22">MEDIAN(IF('Summary figures'!$L$1:$L$200=TRUE,IF(ISNUMBER('Summary figures'!$AW$1:$AW$200),'Summary figures'!$AW$1:$AW$200)))</f>
        <v>0.16530747950993369</v>
      </c>
      <c r="L22" s="20">
        <f t="array" ref="L22">MEDIAN(IF('Summary figures'!$L$1:$L$200=TRUE,IF(ISNUMBER('Summary figures'!$AX$1:$AX$200),'Summary figures'!$AX$1:$AX$200)))</f>
        <v>87.830892968324179</v>
      </c>
      <c r="M22" s="20">
        <f t="array" ref="M22">MEDIAN(IF('Summary figures'!$L$1:$L$200=TRUE,IF(ISNUMBER('Summary figures'!$AY$1:$AY$200),'Summary figures'!$AY$1:$AY$200)))</f>
        <v>190.27805545117013</v>
      </c>
      <c r="N22" s="20">
        <f t="array" ref="N22">MEDIAN(IF('Summary figures'!$L$1:$L$200=TRUE,IF(ISNUMBER('Summary figures'!$BC$1:$BC$200),'Summary figures'!$BC$1:$BC$200)))</f>
        <v>554.11716666666666</v>
      </c>
      <c r="O22" s="20">
        <f t="array" ref="O22">MEDIAN(IF('Summary figures'!$L$1:$L$200=TRUE,IF(ISNUMBER('Summary figures'!$BD$1:$BD$200),'Summary figures'!$BD$1:$BD$200)))</f>
        <v>598.35333333333324</v>
      </c>
      <c r="P22" s="20">
        <f t="array" ref="P22">MEDIAN(IF('Summary figures'!$L$1:$L$200=TRUE,IF(ISNUMBER('Summary figures'!$BE$1:$BE$200),'Summary figures'!$BE$1:$BE$200)))</f>
        <v>44.422424699326946</v>
      </c>
      <c r="Q22" s="20">
        <f t="array" ref="Q22">MEDIAN(IF('Summary figures'!$L$1:$L$200=TRUE,IF(ISNUMBER('Summary figures'!$BF$1:$BF$200),'Summary figures'!$BF$1:$BF$200)))</f>
        <v>77.474646804191053</v>
      </c>
      <c r="R22" s="20">
        <f t="array" ref="R22">MEDIAN(IF('Summary figures'!$L$1:$L$200=TRUE,IF(ISNUMBER('Summary figures'!$BG$1:$BG$200),'Summary figures'!$BG$1:$BG$200)))</f>
        <v>69.653998311559548</v>
      </c>
      <c r="S22" s="20">
        <f t="array" ref="S22">MEDIAN(IF('Summary figures'!$L$1:$L$200=TRUE,IF(ISNUMBER('Summary figures'!$BH$1:$BH$200),'Summary figures'!$BH$1:$BH$200)))</f>
        <v>176.98500000000001</v>
      </c>
      <c r="T22" s="20">
        <f t="array" ref="T22">MEDIAN(IF('Summary figures'!$L$1:$L$200=TRUE,IF(ISNUMBER('Summary figures'!$BI$1:$BI$200),'Summary figures'!$BI$1:$BI$200)))</f>
        <v>47.062756425446892</v>
      </c>
      <c r="U22" s="20">
        <f t="array" ref="U22">MEDIAN(IF('Summary figures'!$L$1:$L$200=TRUE,IF(ISNUMBER('Summary figures'!$BJ$1:$BJ$200),'Summary figures'!$BJ$1:$BJ$200)))</f>
        <v>77.517289310218814</v>
      </c>
      <c r="V22" s="20"/>
      <c r="W22" s="20">
        <f t="array" ref="W22">MEDIAN(IF('Summary figures'!$L$1:$L$200=TRUE,IF(ISNUMBER('Summary figures'!$BK$1:$BK$200),'Summary figures'!$BK$1:$BK$200)))</f>
        <v>74.77871702053227</v>
      </c>
      <c r="X22" s="20">
        <f t="array" ref="X22">MEDIAN(IF('Summary figures'!$L$1:$L$200=TRUE,IF(ISNUMBER('Summary figures'!$BL$1:$BL$200),'Summary figures'!$BL$1:$BL$200)))</f>
        <v>188.07656165152144</v>
      </c>
      <c r="Y22" s="20">
        <f t="array" ref="Y22">MEDIAN(IF('Summary figures'!$L$1:$L$200=TRUE,IF(ISNUMBER('Summary figures'!$BQ$1:$BQ$200),'Summary figures'!$BQ$1:$BQ$200)))</f>
        <v>157.21525827149912</v>
      </c>
      <c r="Z22" s="20">
        <f t="array" ref="Z22">MEDIAN(IF('Summary figures'!$L$1:$L$200=TRUE,IF(ISNUMBER('Summary figures'!$BR$1:$BR$200),'Summary figures'!$BR$1:$BR$200)))</f>
        <v>38.94211516185576</v>
      </c>
      <c r="AA22" s="23">
        <f t="array" ref="AA22">MEDIAN(IF('Summary figures'!$L$1:$L$200=TRUE,IF(ISNUMBER('Summary figures'!$BS$1:$BS$200),'Summary figures'!$BS$1:$BS$200)))</f>
        <v>0.16410428872446722</v>
      </c>
      <c r="AB22" s="20">
        <f t="array" ref="AB22">MEDIAN(IF('Summary figures'!$L$1:$L$200=TRUE,IF(ISNUMBER('Summary figures'!$BT$1:$BT$200),'Summary figures'!$BT$1:$BT$200)))</f>
        <v>5.2312683354750007</v>
      </c>
      <c r="AC22" s="20">
        <f t="array" ref="AC22">MEDIAN(IF('Summary figures'!$L$1:$L$200=TRUE,IF(ISNUMBER('Summary figures'!$BY$1:$BY$200),'Summary figures'!$BY$1:$BY$200)))</f>
        <v>39.394169687206343</v>
      </c>
      <c r="AD22" s="20">
        <f t="array" ref="AD22">MEDIAN(IF('Summary figures'!$L$1:$L$200=TRUE,IF(ISNUMBER('Summary figures'!$BZ$1:$BZ$200),'Summary figures'!$BZ$1:$BZ$200)))</f>
        <v>3.3227896290094323</v>
      </c>
      <c r="AE22" s="20">
        <f t="array" ref="AE22">MEDIAN(IF('Summary figures'!$L$1:$L$200=TRUE,IF(ISNUMBER('Summary figures'!$CA$1:$CA$200),'Summary figures'!$CA$1:$CA$200)))</f>
        <v>8.1145418523622475</v>
      </c>
      <c r="AF22" s="20">
        <f t="array" ref="AF22">MEDIAN(IF('Summary figures'!$L$1:$L$200=TRUE,IF(ISNUMBER('Summary figures'!$CB$1:$CB$200),'Summary figures'!$CB$1:$CB$200)))</f>
        <v>167.70748674318702</v>
      </c>
      <c r="AG22" s="20">
        <f t="array" ref="AG22">MEDIAN(IF('Summary figures'!$L$1:$L$200=TRUE,IF(ISNUMBER('Summary figures'!$CC$1:$CC$200),'Summary figures'!$CC$1:$CC$200)))</f>
        <v>11.581204270240768</v>
      </c>
      <c r="AH22" s="20">
        <f t="array" ref="AH22">MEDIAN(IF('Summary figures'!$L$1:$L$200=TRUE,IF(ISNUMBER('Summary figures'!$CD$1:$CD$200),'Summary figures'!$CD$1:$CD$200)))</f>
        <v>22.959020985069685</v>
      </c>
      <c r="AI22" s="20">
        <f t="array" ref="AI22">MEDIAN(IF('Summary figures'!$L$1:$L$200=TRUE,IF(ISNUMBER('Summary figures'!$CE$1:$CE$200),'Summary figures'!$CE$1:$CE$200)))</f>
        <v>8.9527451671365288</v>
      </c>
      <c r="AJ22" s="20">
        <f t="array" ref="AJ22">MEDIAN(IF('Summary figures'!$L$1:$L$200=TRUE,IF(ISNUMBER('Summary figures'!$CF$1:$CF$200),'Summary figures'!$CF$1:$CF$200)))</f>
        <v>0.80811468722583446</v>
      </c>
      <c r="AK22" s="20">
        <f t="array" ref="AK22">MEDIAN(IF('Summary figures'!$L$1:$L$200=TRUE,IF(ISNUMBER('Summary figures'!$CG$1:$CG$200),'Summary figures'!$CG$1:$CG$200)))</f>
        <v>1.3308860118461783</v>
      </c>
      <c r="AL22" s="20">
        <f t="array" ref="AL22">MEDIAN(IF('Summary figures'!$L$1:$L$200=TRUE,IF(ISNUMBER('Summary figures'!$CH$1:$CH$200),'Summary figures'!$CH$1:$CH$200)))</f>
        <v>65.453972177473489</v>
      </c>
      <c r="AM22" s="20">
        <f t="array" ref="AM22">MEDIAN(IF('Summary figures'!$L$1:$L$200=TRUE,IF(ISNUMBER('Summary figures'!$CI$1:$CI$200),'Summary figures'!$CI$1:$CI$200)))</f>
        <v>5.3126550231974985</v>
      </c>
      <c r="AN22" s="20">
        <f t="array" ref="AN22">MEDIAN(IF('Summary figures'!$L$1:$L$200=TRUE,IF(ISNUMBER('Summary figures'!$CJ$1:$CJ$200),'Summary figures'!$CJ$1:$CJ$200)))</f>
        <v>17.013373770937548</v>
      </c>
      <c r="AO22" s="23">
        <f t="array" ref="AO22">MEDIAN(IF('Summary figures'!$L$1:$L$200=TRUE,IF(ISNUMBER('Summary figures'!$CK$1:$CK$200),'Summary figures'!$CK$1:$CK$200)))</f>
        <v>0.55000000000000004</v>
      </c>
      <c r="AP22" s="23">
        <f t="array" ref="AP22">MEDIAN(IF('Summary figures'!$L$1:$L$200=TRUE,IF(ISNUMBER('Summary figures'!$CL$1:$CL$200),'Summary figures'!$CL$1:$CL$200)))</f>
        <v>0.15172893102188212</v>
      </c>
      <c r="AQ22" s="23">
        <f t="array" ref="AQ22">MEDIAN(IF('Summary figures'!$L$1:$L$200=TRUE,IF(ISNUMBER('Summary figures'!$CM$1:$CM$200),'Summary figures'!$CM$1:$CM$200)))</f>
        <v>0.40966662644215646</v>
      </c>
      <c r="AR22" s="20">
        <f t="array" ref="AR22">MEDIAN(IF('Summary figures'!$L$1:$L$200=TRUE,IF(ISNUMBER('Summary figures'!$CN$1:$CN$200),'Summary figures'!$CN$1:$CN$200)))</f>
        <v>1411.3562647331373</v>
      </c>
      <c r="AS22" s="20">
        <f t="array" ref="AS22">MEDIAN(IF('Summary figures'!$L$1:$L$200=TRUE,IF(ISNUMBER('Summary figures'!$CO$1:$CO$200),'Summary figures'!$CO$1:$CO$200)))</f>
        <v>108.25081421384995</v>
      </c>
      <c r="AT22" s="20">
        <f t="array" ref="AT22">MEDIAN(IF('Summary figures'!$L$1:$L$200=TRUE,IF(ISNUMBER('Summary figures'!$CP$1:$CP$200),'Summary figures'!$CP$1:$CP$200)))</f>
        <v>263.14044806228981</v>
      </c>
      <c r="AU22" s="20">
        <f t="array" ref="AU22">MEDIAN(IF('Summary figures'!$L$1:$L$200=TRUE,IF(ISNUMBER('Summary figures'!$CR$1:$CR$200),'Summary figures'!$CR$1:$CR$200)))</f>
        <v>21.968630376186727</v>
      </c>
      <c r="AV22" s="20"/>
      <c r="AW22" s="20"/>
      <c r="AX22" s="20"/>
    </row>
    <row r="23" spans="1:50" x14ac:dyDescent="0.2">
      <c r="A23" s="37" t="s">
        <v>329</v>
      </c>
      <c r="B23" s="20">
        <f t="array" ref="B23">MEDIAN(IF('Summary figures'!$Q$1:$Q$200=TRUE,IF(ISNUMBER('Summary figures'!$AN$1:$AN$200),'Summary figures'!$AN$1:$AN$200)))</f>
        <v>862.61981705030303</v>
      </c>
      <c r="C23" s="23">
        <f t="array" ref="C23">MEDIAN(IF('Summary figures'!$Q$1:$Q$200=TRUE,IF(ISNUMBER('Summary figures'!$AO$1:$AO$200),'Summary figures'!$AO$1:$AO$200)))</f>
        <v>0.35899999618530276</v>
      </c>
      <c r="D23" s="23">
        <f t="array" ref="D23">MEDIAN(IF('Summary figures'!$Q$1:$Q$200=TRUE,IF(ISNUMBER('Summary figures'!$AP$1:$AP$200),'Summary figures'!$AP$1:$AP$200)))</f>
        <v>0.17249999999999999</v>
      </c>
      <c r="E23" s="20">
        <f t="array" ref="E23">MEDIAN(IF('Summary figures'!$Q$1:$Q$200=TRUE,IF(ISNUMBER('Summary figures'!$AQ$1:$AQ$200),'Summary figures'!$AQ$1:$AQ$200)))</f>
        <v>5.2332717112731935</v>
      </c>
      <c r="F23" s="20">
        <f t="array" ref="F23">MEDIAN(IF('Summary figures'!$Q$1:$Q$200=TRUE,IF(ISNUMBER('Summary figures'!$AR$1:$AR$200),'Summary figures'!$AR$1:$AR$200)))</f>
        <v>1.3318099999999999</v>
      </c>
      <c r="G23" s="20">
        <f t="array" ref="G23">MEDIAN(IF('Summary figures'!$Q$1:$Q$200=TRUE,IF(ISNUMBER('Summary figures'!$AS$1:$AS$200),'Summary figures'!$AS$1:$AS$200)))</f>
        <v>1.683422607421875</v>
      </c>
      <c r="H23" s="23">
        <f t="array" ref="H23">MEDIAN(IF('Summary figures'!$Q$1:$Q$200=TRUE,IF(ISNUMBER('Summary figures'!$AT$1:$AT$200),'Summary figures'!$AT$1:$AT$200)))</f>
        <v>0.1782</v>
      </c>
      <c r="I23" s="20">
        <f t="array" ref="I23">MEDIAN(IF('Summary figures'!$Q$1:$Q$200=TRUE,IF(ISNUMBER('Summary figures'!$AU$1:$AU$200),'Summary figures'!$AU$1:$AU$200)))</f>
        <v>136.61449999999999</v>
      </c>
      <c r="J23" s="20">
        <f t="array" ref="J23">MEDIAN(IF('Summary figures'!$Q$1:$Q$200=TRUE,IF(ISNUMBER('Summary figures'!$AV$1:$AV$200),'Summary figures'!$AV$1:$AV$200)))</f>
        <v>425.48778353929526</v>
      </c>
      <c r="K23" s="23">
        <f t="array" ref="K23">MEDIAN(IF('Summary figures'!$Q$1:$Q$200=TRUE,IF(ISNUMBER('Summary figures'!$AW$1:$AW$200),'Summary figures'!$AW$1:$AW$200)))</f>
        <v>0.20523892632977814</v>
      </c>
      <c r="L23" s="20">
        <f t="array" ref="L23">MEDIAN(IF('Summary figures'!$Q$1:$Q$200=TRUE,IF(ISNUMBER('Summary figures'!$AX$1:$AX$200),'Summary figures'!$AX$1:$AX$200)))</f>
        <v>156.80886799908984</v>
      </c>
      <c r="M23" s="20">
        <f t="array" ref="M23">MEDIAN(IF('Summary figures'!$Q$1:$Q$200=TRUE,IF(ISNUMBER('Summary figures'!$AY$1:$AY$200),'Summary figures'!$AY$1:$AY$200)))</f>
        <v>526.46545777472306</v>
      </c>
      <c r="N23" s="20">
        <f t="array" ref="N23">MEDIAN(IF('Summary figures'!$Q$1:$Q$200=TRUE,IF(ISNUMBER('Summary figures'!$BC$1:$BC$200),'Summary figures'!$BC$1:$BC$200)))</f>
        <v>501.85466666666667</v>
      </c>
      <c r="O23" s="20">
        <f t="array" ref="O23">MEDIAN(IF('Summary figures'!$Q$1:$Q$200=TRUE,IF(ISNUMBER('Summary figures'!$BD$1:$BD$200),'Summary figures'!$BD$1:$BD$200)))</f>
        <v>468.11833333333334</v>
      </c>
      <c r="P23" s="20">
        <f t="array" ref="P23">MEDIAN(IF('Summary figures'!$Q$1:$Q$200=TRUE,IF(ISNUMBER('Summary figures'!$BE$1:$BE$200),'Summary figures'!$BE$1:$BE$200)))</f>
        <v>40.736713922253593</v>
      </c>
      <c r="Q23" s="20">
        <f t="array" ref="Q23">MEDIAN(IF('Summary figures'!$Q$1:$Q$200=TRUE,IF(ISNUMBER('Summary figures'!$BF$1:$BF$200),'Summary figures'!$BF$1:$BF$200)))</f>
        <v>110.29244677715289</v>
      </c>
      <c r="R23" s="20">
        <f t="array" ref="R23">MEDIAN(IF('Summary figures'!$Q$1:$Q$200=TRUE,IF(ISNUMBER('Summary figures'!$BG$1:$BG$200),'Summary figures'!$BG$1:$BG$200)))</f>
        <v>100.23790385273097</v>
      </c>
      <c r="S23" s="20">
        <f t="array" ref="S23">MEDIAN(IF('Summary figures'!$Q$1:$Q$200=TRUE,IF(ISNUMBER('Summary figures'!$BH$1:$BH$200),'Summary figures'!$BH$1:$BH$200)))</f>
        <v>31.876666666666665</v>
      </c>
      <c r="T23" s="20">
        <f t="array" ref="T23">MEDIAN(IF('Summary figures'!$Q$1:$Q$200=TRUE,IF(ISNUMBER('Summary figures'!$BI$1:$BI$200),'Summary figures'!$BI$1:$BI$200)))</f>
        <v>58.497485145931606</v>
      </c>
      <c r="U23" s="20">
        <f t="array" ref="U23">MEDIAN(IF('Summary figures'!$Q$1:$Q$200=TRUE,IF(ISNUMBER('Summary figures'!$BJ$1:$BJ$200),'Summary figures'!$BJ$1:$BJ$200)))</f>
        <v>77.6953764041955</v>
      </c>
      <c r="V23" s="20"/>
      <c r="W23" s="20">
        <f t="array" ref="W23">MEDIAN(IF('Summary figures'!$Q$1:$Q$200=TRUE,IF(ISNUMBER('Summary figures'!$BK$1:$BK$200),'Summary figures'!$BK$1:$BK$200)))</f>
        <v>58.927596463388852</v>
      </c>
      <c r="X23" s="20">
        <f t="array" ref="X23">MEDIAN(IF('Summary figures'!$Q$1:$Q$200=TRUE,IF(ISNUMBER('Summary figures'!$BL$1:$BL$200),'Summary figures'!$BL$1:$BL$200)))</f>
        <v>232.1802566587894</v>
      </c>
      <c r="Y23" s="20">
        <f t="array" ref="Y23">MEDIAN(IF('Summary figures'!$Q$1:$Q$200=TRUE,IF(ISNUMBER('Summary figures'!$BQ$1:$BQ$200),'Summary figures'!$BQ$1:$BQ$200)))</f>
        <v>118.45953323936654</v>
      </c>
      <c r="Z23" s="20">
        <f t="array" ref="Z23">MEDIAN(IF('Summary figures'!$Q$1:$Q$200=TRUE,IF(ISNUMBER('Summary figures'!$BR$1:$BR$200),'Summary figures'!$BR$1:$BR$200)))</f>
        <v>22.527680906938691</v>
      </c>
      <c r="AA23" s="23">
        <f t="array" ref="AA23">MEDIAN(IF('Summary figures'!$Q$1:$Q$200=TRUE,IF(ISNUMBER('Summary figures'!$BS$1:$BS$200),'Summary figures'!$BS$1:$BS$200)))</f>
        <v>0.12124489311664993</v>
      </c>
      <c r="AB23" s="20">
        <f t="array" ref="AB23">MEDIAN(IF('Summary figures'!$Q$1:$Q$200=TRUE,IF(ISNUMBER('Summary figures'!$BT$1:$BT$200),'Summary figures'!$BT$1:$BT$200)))</f>
        <v>6.3716624338500001</v>
      </c>
      <c r="AC23" s="20">
        <f t="array" ref="AC23">MEDIAN(IF('Summary figures'!$Q$1:$Q$200=TRUE,IF(ISNUMBER('Summary figures'!$BY$1:$BY$200),'Summary figures'!$BY$1:$BY$200)))</f>
        <v>35.890588166196807</v>
      </c>
      <c r="AD23" s="20">
        <f t="array" ref="AD23">MEDIAN(IF('Summary figures'!$Q$1:$Q$200=TRUE,IF(ISNUMBER('Summary figures'!$BZ$1:$BZ$200),'Summary figures'!$BZ$1:$BZ$200)))</f>
        <v>2.9999287850325853</v>
      </c>
      <c r="AE23" s="20">
        <f t="array" ref="AE23">MEDIAN(IF('Summary figures'!$Q$1:$Q$200=TRUE,IF(ISNUMBER('Summary figures'!$CA$1:$CA$200),'Summary figures'!$CA$1:$CA$200)))</f>
        <v>7.613093393217909</v>
      </c>
      <c r="AF23" s="20">
        <f t="array" ref="AF23">MEDIAN(IF('Summary figures'!$Q$1:$Q$200=TRUE,IF(ISNUMBER('Summary figures'!$CB$1:$CB$200),'Summary figures'!$CB$1:$CB$200)))</f>
        <v>123.4783355148342</v>
      </c>
      <c r="AG23" s="20">
        <f t="array" ref="AG23">MEDIAN(IF('Summary figures'!$Q$1:$Q$200=TRUE,IF(ISNUMBER('Summary figures'!$CC$1:$CC$200),'Summary figures'!$CC$1:$CC$200)))</f>
        <v>10.191559802548328</v>
      </c>
      <c r="AH23" s="20">
        <f t="array" ref="AH23">MEDIAN(IF('Summary figures'!$Q$1:$Q$200=TRUE,IF(ISNUMBER('Summary figures'!$CD$1:$CD$200),'Summary figures'!$CD$1:$CD$200)))</f>
        <v>34.729980897936244</v>
      </c>
      <c r="AI23" s="20">
        <f t="array" ref="AI23">MEDIAN(IF('Summary figures'!$Q$1:$Q$200=TRUE,IF(ISNUMBER('Summary figures'!$CE$1:$CE$200),'Summary figures'!$CE$1:$CE$200)))</f>
        <v>2.8490921600214794</v>
      </c>
      <c r="AJ23" s="20">
        <f t="array" ref="AJ23">MEDIAN(IF('Summary figures'!$Q$1:$Q$200=TRUE,IF(ISNUMBER('Summary figures'!$CF$1:$CF$200),'Summary figures'!$CF$1:$CF$200)))</f>
        <v>0.19310246657952559</v>
      </c>
      <c r="AK23" s="20">
        <f t="array" ref="AK23">MEDIAN(IF('Summary figures'!$Q$1:$Q$200=TRUE,IF(ISNUMBER('Summary figures'!$CG$1:$CG$200),'Summary figures'!$CG$1:$CG$200)))</f>
        <v>0.55195878011277544</v>
      </c>
      <c r="AL23" s="20">
        <f t="array" ref="AL23">MEDIAN(IF('Summary figures'!$Q$1:$Q$200=TRUE,IF(ISNUMBER('Summary figures'!$CH$1:$CH$200),'Summary figures'!$CH$1:$CH$200)))</f>
        <v>36.059162135857164</v>
      </c>
      <c r="AM23" s="20">
        <f t="array" ref="AM23">MEDIAN(IF('Summary figures'!$Q$1:$Q$200=TRUE,IF(ISNUMBER('Summary figures'!$CI$1:$CI$200),'Summary figures'!$CI$1:$CI$200)))</f>
        <v>2.2931593171725404</v>
      </c>
      <c r="AN23" s="20">
        <f t="array" ref="AN23">MEDIAN(IF('Summary figures'!$Q$1:$Q$200=TRUE,IF(ISNUMBER('Summary figures'!$CJ$1:$CJ$200),'Summary figures'!$CJ$1:$CJ$200)))</f>
        <v>8.1522242019194202</v>
      </c>
      <c r="AO23" s="23">
        <f t="array" ref="AO23">MEDIAN(IF('Summary figures'!$Q$1:$Q$200=TRUE,IF(ISNUMBER('Summary figures'!$CK$1:$CK$200),'Summary figures'!$CK$1:$CK$200)))</f>
        <v>0.56000000000000005</v>
      </c>
      <c r="AP23" s="23">
        <f t="array" ref="AP23">MEDIAN(IF('Summary figures'!$Q$1:$Q$200=TRUE,IF(ISNUMBER('Summary figures'!$CL$1:$CL$200),'Summary figures'!$CL$1:$CL$200)))</f>
        <v>0.14814153915181466</v>
      </c>
      <c r="AQ23" s="23">
        <f t="array" ref="AQ23">MEDIAN(IF('Summary figures'!$Q$1:$Q$200=TRUE,IF(ISNUMBER('Summary figures'!$CM$1:$CM$200),'Summary figures'!$CM$1:$CM$200)))</f>
        <v>0.39399657230856</v>
      </c>
      <c r="AR23" s="20">
        <f t="array" ref="AR23">MEDIAN(IF('Summary figures'!$Q$1:$Q$200=TRUE,IF(ISNUMBER('Summary figures'!$CN$1:$CN$200),'Summary figures'!$CN$1:$CN$200)))</f>
        <v>749.52354978347421</v>
      </c>
      <c r="AS23" s="20">
        <f t="array" ref="AS23">MEDIAN(IF('Summary figures'!$Q$1:$Q$200=TRUE,IF(ISNUMBER('Summary figures'!$CO$1:$CO$200),'Summary figures'!$CO$1:$CO$200)))</f>
        <v>52.394608956452728</v>
      </c>
      <c r="AT23" s="20">
        <f t="array" ref="AT23">MEDIAN(IF('Summary figures'!$Q$1:$Q$200=TRUE,IF(ISNUMBER('Summary figures'!$CP$1:$CP$200),'Summary figures'!$CP$1:$CP$200)))</f>
        <v>171.20461990753293</v>
      </c>
      <c r="AU23" s="20">
        <f t="array" ref="AU23">MEDIAN(IF('Summary figures'!$Q$1:$Q$200=TRUE,IF(ISNUMBER('Summary figures'!$CR$1:$CR$200),'Summary figures'!$CR$1:$CR$200)))</f>
        <v>18.812360529658996</v>
      </c>
      <c r="AV23" s="20"/>
      <c r="AW23" s="20"/>
      <c r="AX23" s="20"/>
    </row>
    <row r="24" spans="1:50" x14ac:dyDescent="0.2">
      <c r="A24" s="37" t="s">
        <v>623</v>
      </c>
      <c r="B24" s="20">
        <f t="array" ref="B24">MEDIAN(IF('Summary figures'!$R$1:$R$200=TRUE,IF(ISNUMBER('Summary figures'!$AN$1:$AN$200),'Summary figures'!$AN$1:$AN$200)))</f>
        <v>765</v>
      </c>
      <c r="C24" s="23">
        <f t="array" ref="C24">MEDIAN(IF('Summary figures'!$R$1:$R$200=TRUE,IF(ISNUMBER('Summary figures'!$AO$1:$AO$200),'Summary figures'!$AO$1:$AO$200)))</f>
        <v>0.52799999237060546</v>
      </c>
      <c r="D24" s="23">
        <f t="array" ref="D24">MEDIAN(IF('Summary figures'!$R$1:$R$200=TRUE,IF(ISNUMBER('Summary figures'!$AP$1:$AP$200),'Summary figures'!$AP$1:$AP$200)))</f>
        <v>0.36149999618530271</v>
      </c>
      <c r="E24" s="20">
        <f t="array" ref="E24">MEDIAN(IF('Summary figures'!$R$1:$R$200=TRUE,IF(ISNUMBER('Summary figures'!$AQ$1:$AQ$200),'Summary figures'!$AQ$1:$AQ$200)))</f>
        <v>7.9778258841705316</v>
      </c>
      <c r="F24" s="20">
        <f t="array" ref="F24">MEDIAN(IF('Summary figures'!$R$1:$R$200=TRUE,IF(ISNUMBER('Summary figures'!$AR$1:$AR$200),'Summary figures'!$AR$1:$AR$200)))</f>
        <v>4.9877029246520994</v>
      </c>
      <c r="G24" s="20">
        <f t="array" ref="G24">MEDIAN(IF('Summary figures'!$R$1:$R$200=TRUE,IF(ISNUMBER('Summary figures'!$AS$1:$AS$200),'Summary figures'!$AS$1:$AS$200)))</f>
        <v>6.8430432128906249</v>
      </c>
      <c r="H24" s="23">
        <f t="array" ref="H24">MEDIAN(IF('Summary figures'!$R$1:$R$200=TRUE,IF(ISNUMBER('Summary figures'!$AT$1:$AT$200),'Summary figures'!$AT$1:$AT$200)))</f>
        <v>0.1726</v>
      </c>
      <c r="I24" s="20">
        <f t="array" ref="I24">MEDIAN(IF('Summary figures'!$R$1:$R$200=TRUE,IF(ISNUMBER('Summary figures'!$AU$1:$AU$200),'Summary figures'!$AU$1:$AU$200)))</f>
        <v>125.9935</v>
      </c>
      <c r="J24" s="20">
        <f t="array" ref="J24">MEDIAN(IF('Summary figures'!$R$1:$R$200=TRUE,IF(ISNUMBER('Summary figures'!$AV$1:$AV$200),'Summary figures'!$AV$1:$AV$200)))</f>
        <v>256.28867239284682</v>
      </c>
      <c r="K24" s="23">
        <f t="array" ref="K24">MEDIAN(IF('Summary figures'!$R$1:$R$200=TRUE,IF(ISNUMBER('Summary figures'!$AW$1:$AW$200),'Summary figures'!$AW$1:$AW$200)))</f>
        <v>0.20003974862409807</v>
      </c>
      <c r="L24" s="20">
        <f t="array" ref="L24">MEDIAN(IF('Summary figures'!$R$1:$R$200=TRUE,IF(ISNUMBER('Summary figures'!$AX$1:$AX$200),'Summary figures'!$AX$1:$AX$200)))</f>
        <v>145.25022979523291</v>
      </c>
      <c r="M24" s="20">
        <f t="array" ref="M24">MEDIAN(IF('Summary figures'!$R$1:$R$200=TRUE,IF(ISNUMBER('Summary figures'!$AY$1:$AY$200),'Summary figures'!$AY$1:$AY$200)))</f>
        <v>293.86471999557597</v>
      </c>
      <c r="N24" s="20">
        <f t="array" ref="N24">MEDIAN(IF('Summary figures'!$R$1:$R$200=TRUE,IF(ISNUMBER('Summary figures'!$BC$1:$BC$200),'Summary figures'!$BC$1:$BC$200)))</f>
        <v>530.08249999999998</v>
      </c>
      <c r="O24" s="20">
        <f t="array" ref="O24">MEDIAN(IF('Summary figures'!$R$1:$R$200=TRUE,IF(ISNUMBER('Summary figures'!$BD$1:$BD$200),'Summary figures'!$BD$1:$BD$200)))</f>
        <v>607.31499999999994</v>
      </c>
      <c r="P24" s="20">
        <f t="array" ref="P24">MEDIAN(IF('Summary figures'!$R$1:$R$200=TRUE,IF(ISNUMBER('Summary figures'!$BE$1:$BE$200),'Summary figures'!$BE$1:$BE$200)))</f>
        <v>44.422424699326946</v>
      </c>
      <c r="Q24" s="20">
        <f t="array" ref="Q24">MEDIAN(IF('Summary figures'!$R$1:$R$200=TRUE,IF(ISNUMBER('Summary figures'!$BF$1:$BF$200),'Summary figures'!$BF$1:$BF$200)))</f>
        <v>82.708939777804275</v>
      </c>
      <c r="R24" s="20">
        <f t="array" ref="R24">MEDIAN(IF('Summary figures'!$R$1:$R$200=TRUE,IF(ISNUMBER('Summary figures'!$BG$1:$BG$200),'Summary figures'!$BG$1:$BG$200)))</f>
        <v>89.575114945890405</v>
      </c>
      <c r="S24" s="20">
        <f t="array" ref="S24">MEDIAN(IF('Summary figures'!$R$1:$R$200=TRUE,IF(ISNUMBER('Summary figures'!$BH$1:$BH$200),'Summary figures'!$BH$1:$BH$200)))</f>
        <v>31.876666666666665</v>
      </c>
      <c r="T24" s="20">
        <f t="array" ref="T24">MEDIAN(IF('Summary figures'!$R$1:$R$200=TRUE,IF(ISNUMBER('Summary figures'!$BI$1:$BI$200),'Summary figures'!$BI$1:$BI$200)))</f>
        <v>56.004143587290493</v>
      </c>
      <c r="U24" s="20">
        <f t="array" ref="U24">MEDIAN(IF('Summary figures'!$R$1:$R$200=TRUE,IF(ISNUMBER('Summary figures'!$BJ$1:$BJ$200),'Summary figures'!$BJ$1:$BJ$200)))</f>
        <v>77.593578454835779</v>
      </c>
      <c r="V24" s="20"/>
      <c r="W24" s="20">
        <f t="array" ref="W24">MEDIAN(IF('Summary figures'!$R$1:$R$200=TRUE,IF(ISNUMBER('Summary figures'!$BK$1:$BK$200),'Summary figures'!$BK$1:$BK$200)))</f>
        <v>89.820819074073995</v>
      </c>
      <c r="X24" s="20">
        <f t="array" ref="X24">MEDIAN(IF('Summary figures'!$R$1:$R$200=TRUE,IF(ISNUMBER('Summary figures'!$BL$1:$BL$200),'Summary figures'!$BL$1:$BL$200)))</f>
        <v>235.00436346823167</v>
      </c>
      <c r="Y24" s="20">
        <f t="array" ref="Y24">MEDIAN(IF('Summary figures'!$R$1:$R$200=TRUE,IF(ISNUMBER('Summary figures'!$BQ$1:$BQ$200),'Summary figures'!$BQ$1:$BQ$200)))</f>
        <v>150.78642906462272</v>
      </c>
      <c r="Z24" s="20">
        <f t="array" ref="Z24">MEDIAN(IF('Summary figures'!$R$1:$R$200=TRUE,IF(ISNUMBER('Summary figures'!$BR$1:$BR$200),'Summary figures'!$BR$1:$BR$200)))</f>
        <v>27.192583041760276</v>
      </c>
      <c r="AA24" s="23">
        <f t="array" ref="AA24">MEDIAN(IF('Summary figures'!$R$1:$R$200=TRUE,IF(ISNUMBER('Summary figures'!$BS$1:$BS$200),'Summary figures'!$BS$1:$BS$200)))</f>
        <v>0.12124489311664993</v>
      </c>
      <c r="AB24" s="20">
        <f t="array" ref="AB24">MEDIAN(IF('Summary figures'!$R$1:$R$200=TRUE,IF(ISNUMBER('Summary figures'!$BT$1:$BT$200),'Summary figures'!$BT$1:$BT$200)))</f>
        <v>6.4592813512500005</v>
      </c>
      <c r="AC24" s="20">
        <f t="array" ref="AC24">MEDIAN(IF('Summary figures'!$R$1:$R$200=TRUE,IF(ISNUMBER('Summary figures'!$BY$1:$BY$200),'Summary figures'!$BY$1:$BY$200)))</f>
        <v>46.064170190629611</v>
      </c>
      <c r="AD24" s="20">
        <f t="array" ref="AD24">MEDIAN(IF('Summary figures'!$R$1:$R$200=TRUE,IF(ISNUMBER('Summary figures'!$BZ$1:$BZ$200),'Summary figures'!$BZ$1:$BZ$200)))</f>
        <v>3.1539131359651034</v>
      </c>
      <c r="AE24" s="20">
        <f t="array" ref="AE24">MEDIAN(IF('Summary figures'!$R$1:$R$200=TRUE,IF(ISNUMBER('Summary figures'!$CA$1:$CA$200),'Summary figures'!$CA$1:$CA$200)))</f>
        <v>6.344090961431414</v>
      </c>
      <c r="AF24" s="20">
        <f t="array" ref="AF24">MEDIAN(IF('Summary figures'!$R$1:$R$200=TRUE,IF(ISNUMBER('Summary figures'!$CB$1:$CB$200),'Summary figures'!$CB$1:$CB$200)))</f>
        <v>122.32633390387971</v>
      </c>
      <c r="AG24" s="20">
        <f t="array" ref="AG24">MEDIAN(IF('Summary figures'!$R$1:$R$200=TRUE,IF(ISNUMBER('Summary figures'!$CC$1:$CC$200),'Summary figures'!$CC$1:$CC$200)))</f>
        <v>10.455459222083668</v>
      </c>
      <c r="AH24" s="20">
        <f t="array" ref="AH24">MEDIAN(IF('Summary figures'!$R$1:$R$200=TRUE,IF(ISNUMBER('Summary figures'!$CD$1:$CD$200),'Summary figures'!$CD$1:$CD$200)))</f>
        <v>23.242912712905749</v>
      </c>
      <c r="AI24" s="20">
        <f t="array" ref="AI24">MEDIAN(IF('Summary figures'!$R$1:$R$200=TRUE,IF(ISNUMBER('Summary figures'!$CE$1:$CE$200),'Summary figures'!$CE$1:$CE$200)))</f>
        <v>4.1822771512954757</v>
      </c>
      <c r="AJ24" s="20">
        <f t="array" ref="AJ24">MEDIAN(IF('Summary figures'!$R$1:$R$200=TRUE,IF(ISNUMBER('Summary figures'!$CF$1:$CF$200),'Summary figures'!$CF$1:$CF$200)))</f>
        <v>0.30095797871926749</v>
      </c>
      <c r="AK24" s="20">
        <f t="array" ref="AK24">MEDIAN(IF('Summary figures'!$R$1:$R$200=TRUE,IF(ISNUMBER('Summary figures'!$CG$1:$CG$200),'Summary figures'!$CG$1:$CG$200)))</f>
        <v>0.59419615195287778</v>
      </c>
      <c r="AL24" s="20">
        <f t="array" ref="AL24">MEDIAN(IF('Summary figures'!$R$1:$R$200=TRUE,IF(ISNUMBER('Summary figures'!$CH$1:$CH$200),'Summary figures'!$CH$1:$CH$200)))</f>
        <v>59.770855148342065</v>
      </c>
      <c r="AM24" s="20">
        <f t="array" ref="AM24">MEDIAN(IF('Summary figures'!$R$1:$R$200=TRUE,IF(ISNUMBER('Summary figures'!$CI$1:$CI$200),'Summary figures'!$CI$1:$CI$200)))</f>
        <v>3.5816507169244529</v>
      </c>
      <c r="AN24" s="20">
        <f t="array" ref="AN24">MEDIAN(IF('Summary figures'!$R$1:$R$200=TRUE,IF(ISNUMBER('Summary figures'!$CJ$1:$CJ$200),'Summary figures'!$CJ$1:$CJ$200)))</f>
        <v>7.1957815449412141</v>
      </c>
      <c r="AO24" s="23">
        <f t="array" ref="AO24">MEDIAN(IF('Summary figures'!$R$1:$R$200=TRUE,IF(ISNUMBER('Summary figures'!$CK$1:$CK$200),'Summary figures'!$CK$1:$CK$200)))</f>
        <v>0.56000000000000005</v>
      </c>
      <c r="AP24" s="23">
        <f t="array" ref="AP24">MEDIAN(IF('Summary figures'!$R$1:$R$200=TRUE,IF(ISNUMBER('Summary figures'!$CL$1:$CL$200),'Summary figures'!$CL$1:$CL$200)))</f>
        <v>0.14892599162491249</v>
      </c>
      <c r="AQ24" s="23">
        <f t="array" ref="AQ24">MEDIAN(IF('Summary figures'!$R$1:$R$200=TRUE,IF(ISNUMBER('Summary figures'!$CM$1:$CM$200),'Summary figures'!$CM$1:$CM$200)))</f>
        <v>0.39160953322017122</v>
      </c>
      <c r="AR24" s="20">
        <f t="array" ref="AR24">MEDIAN(IF('Summary figures'!$R$1:$R$200=TRUE,IF(ISNUMBER('Summary figures'!$CN$1:$CN$200),'Summary figures'!$CN$1:$CN$200)))</f>
        <v>908.12833333333333</v>
      </c>
      <c r="AS24" s="20">
        <f t="array" ref="AS24">MEDIAN(IF('Summary figures'!$R$1:$R$200=TRUE,IF(ISNUMBER('Summary figures'!$CO$1:$CO$200),'Summary figures'!$CO$1:$CO$200)))</f>
        <v>88.342188164463778</v>
      </c>
      <c r="AT24" s="20">
        <f t="array" ref="AT24">MEDIAN(IF('Summary figures'!$R$1:$R$200=TRUE,IF(ISNUMBER('Summary figures'!$CP$1:$CP$200),'Summary figures'!$CP$1:$CP$200)))</f>
        <v>165.18587163751715</v>
      </c>
      <c r="AU24" s="20">
        <f t="array" ref="AU24">MEDIAN(IF('Summary figures'!$R$1:$R$200=TRUE,IF(ISNUMBER('Summary figures'!$CR$1:$CR$200),'Summary figures'!$CR$1:$CR$200)))</f>
        <v>22.355728782449553</v>
      </c>
      <c r="AV24" s="20"/>
      <c r="AW24" s="20"/>
      <c r="AX24" s="20"/>
    </row>
    <row r="25" spans="1:50" x14ac:dyDescent="0.2">
      <c r="A25" s="37" t="s">
        <v>624</v>
      </c>
      <c r="B25" s="20">
        <f t="array" ref="B25">MEDIAN(IF('Summary figures'!$S$1:$S$200=TRUE,IF(ISNUMBER('Summary figures'!$AN$1:$AN$200),'Summary figures'!$AN$1:$AN$200)))</f>
        <v>765</v>
      </c>
      <c r="C25" s="23">
        <f t="array" ref="C25">MEDIAN(IF('Summary figures'!$S$1:$S$200=TRUE,IF(ISNUMBER('Summary figures'!$AO$1:$AO$200),'Summary figures'!$AO$1:$AO$200)))</f>
        <v>0.36149999618530271</v>
      </c>
      <c r="D25" s="23">
        <f t="array" ref="D25">MEDIAN(IF('Summary figures'!$S$1:$S$200=TRUE,IF(ISNUMBER('Summary figures'!$AP$1:$AP$200),'Summary figures'!$AP$1:$AP$200)))</f>
        <v>0.19500000000000001</v>
      </c>
      <c r="E25" s="20">
        <f t="array" ref="E25">MEDIAN(IF('Summary figures'!$S$1:$S$200=TRUE,IF(ISNUMBER('Summary figures'!$AQ$1:$AQ$200),'Summary figures'!$AQ$1:$AQ$200)))</f>
        <v>7.2403651980972299</v>
      </c>
      <c r="F25" s="20">
        <f t="array" ref="F25">MEDIAN(IF('Summary figures'!$S$1:$S$200=TRUE,IF(ISNUMBER('Summary figures'!$AR$1:$AR$200),'Summary figures'!$AR$1:$AR$200)))</f>
        <v>3.8344884628772729</v>
      </c>
      <c r="G25" s="20">
        <f t="array" ref="G25">MEDIAN(IF('Summary figures'!$S$1:$S$200=TRUE,IF(ISNUMBER('Summary figures'!$AS$1:$AS$200),'Summary figures'!$AS$1:$AS$200)))</f>
        <v>4.9787021484375007</v>
      </c>
      <c r="H25" s="23">
        <f t="array" ref="H25">MEDIAN(IF('Summary figures'!$S$1:$S$200=TRUE,IF(ISNUMBER('Summary figures'!$AT$1:$AT$200),'Summary figures'!$AT$1:$AT$200)))</f>
        <v>0.1661</v>
      </c>
      <c r="I25" s="20">
        <f t="array" ref="I25">MEDIAN(IF('Summary figures'!$S$1:$S$200=TRUE,IF(ISNUMBER('Summary figures'!$AU$1:$AU$200),'Summary figures'!$AU$1:$AU$200)))</f>
        <v>122.57</v>
      </c>
      <c r="J25" s="20">
        <f t="array" ref="J25">MEDIAN(IF('Summary figures'!$S$1:$S$200=TRUE,IF(ISNUMBER('Summary figures'!$AV$1:$AV$200),'Summary figures'!$AV$1:$AV$200)))</f>
        <v>307.54984615384615</v>
      </c>
      <c r="K25" s="23">
        <f t="array" ref="K25">MEDIAN(IF('Summary figures'!$S$1:$S$200=TRUE,IF(ISNUMBER('Summary figures'!$AW$1:$AW$200),'Summary figures'!$AW$1:$AW$200)))</f>
        <v>0.19122907879282552</v>
      </c>
      <c r="L25" s="20">
        <f t="array" ref="L25">MEDIAN(IF('Summary figures'!$S$1:$S$200=TRUE,IF(ISNUMBER('Summary figures'!$AX$1:$AX$200),'Summary figures'!$AX$1:$AX$200)))</f>
        <v>145.25022979523291</v>
      </c>
      <c r="M25" s="20">
        <f t="array" ref="M25">MEDIAN(IF('Summary figures'!$S$1:$S$200=TRUE,IF(ISNUMBER('Summary figures'!$AY$1:$AY$200),'Summary figures'!$AY$1:$AY$200)))</f>
        <v>347.33122882313944</v>
      </c>
      <c r="N25" s="20">
        <f t="array" ref="N25">MEDIAN(IF('Summary figures'!$S$1:$S$200=TRUE,IF(ISNUMBER('Summary figures'!$BC$1:$BC$200),'Summary figures'!$BC$1:$BC$200)))</f>
        <v>651.17099999999994</v>
      </c>
      <c r="O25" s="20">
        <f t="array" ref="O25">MEDIAN(IF('Summary figures'!$S$1:$S$200=TRUE,IF(ISNUMBER('Summary figures'!$BD$1:$BD$200),'Summary figures'!$BD$1:$BD$200)))</f>
        <v>729.69333333333338</v>
      </c>
      <c r="P25" s="20">
        <f t="array" ref="P25">MEDIAN(IF('Summary figures'!$S$1:$S$200=TRUE,IF(ISNUMBER('Summary figures'!$BE$1:$BE$200),'Summary figures'!$BE$1:$BE$200)))</f>
        <v>39.487465671031472</v>
      </c>
      <c r="Q25" s="20">
        <f t="array" ref="Q25">MEDIAN(IF('Summary figures'!$S$1:$S$200=TRUE,IF(ISNUMBER('Summary figures'!$BF$1:$BF$200),'Summary figures'!$BF$1:$BF$200)))</f>
        <v>106.30599001177808</v>
      </c>
      <c r="R25" s="20">
        <f t="array" ref="R25">MEDIAN(IF('Summary figures'!$S$1:$S$200=TRUE,IF(ISNUMBER('Summary figures'!$BG$1:$BG$200),'Summary figures'!$BG$1:$BG$200)))</f>
        <v>90.065816870966103</v>
      </c>
      <c r="S25" s="20">
        <f t="array" ref="S25">MEDIAN(IF('Summary figures'!$S$1:$S$200=TRUE,IF(ISNUMBER('Summary figures'!$BH$1:$BH$200),'Summary figures'!$BH$1:$BH$200)))</f>
        <v>82.551666666666677</v>
      </c>
      <c r="T25" s="20">
        <f t="array" ref="T25">MEDIAN(IF('Summary figures'!$S$1:$S$200=TRUE,IF(ISNUMBER('Summary figures'!$BI$1:$BI$200),'Summary figures'!$BI$1:$BI$200)))</f>
        <v>48.518160541959965</v>
      </c>
      <c r="U25" s="20">
        <f t="array" ref="U25">MEDIAN(IF('Summary figures'!$S$1:$S$200=TRUE,IF(ISNUMBER('Summary figures'!$BJ$1:$BJ$200),'Summary figures'!$BJ$1:$BJ$200)))</f>
        <v>77.605685515721262</v>
      </c>
      <c r="V25" s="20"/>
      <c r="W25" s="20">
        <f t="array" ref="W25">MEDIAN(IF('Summary figures'!$S$1:$S$200=TRUE,IF(ISNUMBER('Summary figures'!$BK$1:$BK$200),'Summary figures'!$BK$1:$BK$200)))</f>
        <v>56.111247566185327</v>
      </c>
      <c r="X25" s="20">
        <f t="array" ref="X25">MEDIAN(IF('Summary figures'!$S$1:$S$200=TRUE,IF(ISNUMBER('Summary figures'!$BL$1:$BL$200),'Summary figures'!$BL$1:$BL$200)))</f>
        <v>201.33562507929804</v>
      </c>
      <c r="Y25" s="20">
        <f t="array" ref="Y25">MEDIAN(IF('Summary figures'!$S$1:$S$200=TRUE,IF(ISNUMBER('Summary figures'!$BQ$1:$BQ$200),'Summary figures'!$BQ$1:$BQ$200)))</f>
        <v>120.11005828974896</v>
      </c>
      <c r="Z25" s="20">
        <f t="array" ref="Z25">MEDIAN(IF('Summary figures'!$S$1:$S$200=TRUE,IF(ISNUMBER('Summary figures'!$BR$1:$BR$200),'Summary figures'!$BR$1:$BR$200)))</f>
        <v>23.295182403410102</v>
      </c>
      <c r="AA25" s="23">
        <f t="array" ref="AA25">MEDIAN(IF('Summary figures'!$S$1:$S$200=TRUE,IF(ISNUMBER('Summary figures'!$BS$1:$BS$200),'Summary figures'!$BS$1:$BS$200)))</f>
        <v>0.23577332412425026</v>
      </c>
      <c r="AB25" s="20">
        <f t="array" ref="AB25">MEDIAN(IF('Summary figures'!$S$1:$S$200=TRUE,IF(ISNUMBER('Summary figures'!$BT$1:$BT$200),'Summary figures'!$BT$1:$BT$200)))</f>
        <v>5.3175741097500007</v>
      </c>
      <c r="AC25" s="20">
        <f t="array" ref="AC25">MEDIAN(IF('Summary figures'!$S$1:$S$200=TRUE,IF(ISNUMBER('Summary figures'!$BY$1:$BY$200),'Summary figures'!$BY$1:$BY$200)))</f>
        <v>60.416424016646538</v>
      </c>
      <c r="AD25" s="20">
        <f t="array" ref="AD25">MEDIAN(IF('Summary figures'!$S$1:$S$200=TRUE,IF(ISNUMBER('Summary figures'!$BZ$1:$BZ$200),'Summary figures'!$BZ$1:$BZ$200)))</f>
        <v>2.9727827314923125</v>
      </c>
      <c r="AE25" s="20">
        <f t="array" ref="AE25">MEDIAN(IF('Summary figures'!$S$1:$S$200=TRUE,IF(ISNUMBER('Summary figures'!$CA$1:$CA$200),'Summary figures'!$CA$1:$CA$200)))</f>
        <v>7.613093393217909</v>
      </c>
      <c r="AF25" s="20">
        <f t="array" ref="AF25">MEDIAN(IF('Summary figures'!$S$1:$S$200=TRUE,IF(ISNUMBER('Summary figures'!$CB$1:$CB$200),'Summary figures'!$CB$1:$CB$200)))</f>
        <v>164.70672959457647</v>
      </c>
      <c r="AG25" s="20">
        <f t="array" ref="AG25">MEDIAN(IF('Summary figures'!$S$1:$S$200=TRUE,IF(ISNUMBER('Summary figures'!$CC$1:$CC$200),'Summary figures'!$CC$1:$CC$200)))</f>
        <v>9.2924689561159219</v>
      </c>
      <c r="AH25" s="20">
        <f t="array" ref="AH25">MEDIAN(IF('Summary figures'!$S$1:$S$200=TRUE,IF(ISNUMBER('Summary figures'!$CD$1:$CD$200),'Summary figures'!$CD$1:$CD$200)))</f>
        <v>28.364778602549297</v>
      </c>
      <c r="AI25" s="20">
        <f t="array" ref="AI25">MEDIAN(IF('Summary figures'!$S$1:$S$200=TRUE,IF(ISNUMBER('Summary figures'!$CE$1:$CE$200),'Summary figures'!$CE$1:$CE$200)))</f>
        <v>5.28805443683716</v>
      </c>
      <c r="AJ25" s="20">
        <f t="array" ref="AJ25">MEDIAN(IF('Summary figures'!$S$1:$S$200=TRUE,IF(ISNUMBER('Summary figures'!$CF$1:$CF$200),'Summary figures'!$CF$1:$CF$200)))</f>
        <v>0.23868902635522621</v>
      </c>
      <c r="AK25" s="20">
        <f t="array" ref="AK25">MEDIAN(IF('Summary figures'!$S$1:$S$200=TRUE,IF(ISNUMBER('Summary figures'!$CG$1:$CG$200),'Summary figures'!$CG$1:$CG$200)))</f>
        <v>0.70535520921834793</v>
      </c>
      <c r="AL25" s="20">
        <f t="array" ref="AL25">MEDIAN(IF('Summary figures'!$S$1:$S$200=TRUE,IF(ISNUMBER('Summary figures'!$CH$1:$CH$200),'Summary figures'!$CH$1:$CH$200)))</f>
        <v>66.671025976641175</v>
      </c>
      <c r="AM25" s="20">
        <f t="array" ref="AM25">MEDIAN(IF('Summary figures'!$S$1:$S$200=TRUE,IF(ISNUMBER('Summary figures'!$CI$1:$CI$200),'Summary figures'!$CI$1:$CI$200)))</f>
        <v>3.1015297477105883</v>
      </c>
      <c r="AN25" s="20">
        <f t="array" ref="AN25">MEDIAN(IF('Summary figures'!$S$1:$S$200=TRUE,IF(ISNUMBER('Summary figures'!$CJ$1:$CJ$200),'Summary figures'!$CJ$1:$CJ$200)))</f>
        <v>10.688060189649761</v>
      </c>
      <c r="AO25" s="23">
        <f t="array" ref="AO25">MEDIAN(IF('Summary figures'!$S$1:$S$200=TRUE,IF(ISNUMBER('Summary figures'!$CK$1:$CK$200),'Summary figures'!$CK$1:$CK$200)))</f>
        <v>0.56000000000000005</v>
      </c>
      <c r="AP25" s="23">
        <f t="array" ref="AP25">MEDIAN(IF('Summary figures'!$S$1:$S$200=TRUE,IF(ISNUMBER('Summary figures'!$CL$1:$CL$200),'Summary figures'!$CL$1:$CL$200)))</f>
        <v>0.14759457451636829</v>
      </c>
      <c r="AQ25" s="23">
        <f t="array" ref="AQ25">MEDIAN(IF('Summary figures'!$S$1:$S$200=TRUE,IF(ISNUMBER('Summary figures'!$CM$1:$CM$200),'Summary figures'!$CM$1:$CM$200)))</f>
        <v>0.39399657230856</v>
      </c>
      <c r="AR25" s="20">
        <f t="array" ref="AR25">MEDIAN(IF('Summary figures'!$S$1:$S$200=TRUE,IF(ISNUMBER('Summary figures'!$CN$1:$CN$200),'Summary figures'!$CN$1:$CN$200)))</f>
        <v>1080.2659665132992</v>
      </c>
      <c r="AS25" s="20">
        <f t="array" ref="AS25">MEDIAN(IF('Summary figures'!$S$1:$S$200=TRUE,IF(ISNUMBER('Summary figures'!$CO$1:$CO$200),'Summary figures'!$CO$1:$CO$200)))</f>
        <v>77.657374680189662</v>
      </c>
      <c r="AT25" s="20">
        <f t="array" ref="AT25">MEDIAN(IF('Summary figures'!$S$1:$S$200=TRUE,IF(ISNUMBER('Summary figures'!$CP$1:$CP$200),'Summary figures'!$CP$1:$CP$200)))</f>
        <v>183.91959775536012</v>
      </c>
      <c r="AU25" s="20">
        <f t="array" ref="AU25">MEDIAN(IF('Summary figures'!$S$1:$S$200=TRUE,IF(ISNUMBER('Summary figures'!$CR$1:$CR$200),'Summary figures'!$CR$1:$CR$200)))</f>
        <v>18.812360529658996</v>
      </c>
      <c r="AV25" s="20"/>
      <c r="AW25" s="20"/>
      <c r="AX25" s="20"/>
    </row>
    <row r="26" spans="1:50" x14ac:dyDescent="0.2">
      <c r="A26" s="37" t="s">
        <v>342</v>
      </c>
      <c r="B26" s="20">
        <f t="array" ref="B26">MEDIAN(IF('Summary figures'!$T$1:$T$197=TRUE,IF(ISNUMBER('Summary figures'!$AN$1:$AN$197),'Summary figures'!$AN$1:$AN$197)))</f>
        <v>579</v>
      </c>
      <c r="C26" s="23">
        <f t="array" ref="C26">MEDIAN(IF('Summary figures'!$T$1:$T$197=TRUE,IF(ISNUMBER('Summary figures'!$AO$1:$AO$197),'Summary figures'!$AO$1:$AO$197)))</f>
        <v>0.47599998474121086</v>
      </c>
      <c r="D26" s="23">
        <f t="array" ref="D26">MEDIAN(IF('Summary figures'!$T$1:$T$197=TRUE,IF(ISNUMBER('Summary figures'!$AP$1:$AP$197),'Summary figures'!$AP$1:$AP$197)))</f>
        <v>0.27</v>
      </c>
      <c r="E26" s="20">
        <f t="array" ref="E26">MEDIAN(IF('Summary figures'!$T$1:$T$197=TRUE,IF(ISNUMBER('Summary figures'!$AQ$1:$AQ$197),'Summary figures'!$AQ$1:$AQ$197)))</f>
        <v>7.985731768341064</v>
      </c>
      <c r="F26" s="20">
        <f t="array" ref="F26">MEDIAN(IF('Summary figures'!$T$1:$T$197=TRUE,IF(ISNUMBER('Summary figures'!$AR$1:$AR$197),'Summary figures'!$AR$1:$AR$197)))</f>
        <v>3.9843899999999999</v>
      </c>
      <c r="G26" s="20">
        <f t="array" ref="G26">MEDIAN(IF('Summary figures'!$T$1:$T$197=TRUE,IF(ISNUMBER('Summary figures'!$AS$1:$AS$197),'Summary figures'!$AS$1:$AS$197)))</f>
        <v>5.3095751953125001</v>
      </c>
      <c r="H26" s="23">
        <f t="array" ref="H26">MEDIAN(IF('Summary figures'!$T$1:$T$197=TRUE,IF(ISNUMBER('Summary figures'!$AT$1:$AT$197),'Summary figures'!$AT$1:$AT$197)))</f>
        <v>0.1643</v>
      </c>
      <c r="I26" s="20">
        <f t="array" ref="I26">MEDIAN(IF('Summary figures'!$T$1:$T$197=TRUE,IF(ISNUMBER('Summary figures'!$AU$1:$AU$197),'Summary figures'!$AU$1:$AU$197)))</f>
        <v>91.013999999999996</v>
      </c>
      <c r="J26" s="20">
        <f t="array" ref="J26">MEDIAN(IF('Summary figures'!$T$1:$T$197=TRUE,IF(ISNUMBER('Summary figures'!$AV$1:$AV$197),'Summary figures'!$AV$1:$AV$197)))</f>
        <v>201.4545402795415</v>
      </c>
      <c r="K26" s="23">
        <f t="array" ref="K26">MEDIAN(IF('Summary figures'!$T$1:$T$197=TRUE,IF(ISNUMBER('Summary figures'!$AW$1:$AW$197),'Summary figures'!$AW$1:$AW$197)))</f>
        <v>0.1889880446265651</v>
      </c>
      <c r="L26" s="20">
        <f t="array" ref="L26">MEDIAN(IF('Summary figures'!$T$1:$T$197=TRUE,IF(ISNUMBER('Summary figures'!$AX$1:$AX$197),'Summary figures'!$AX$1:$AX$197)))</f>
        <v>113.8938618056733</v>
      </c>
      <c r="M26" s="20">
        <f t="array" ref="M26">MEDIAN(IF('Summary figures'!$T$1:$T$197=TRUE,IF(ISNUMBER('Summary figures'!$AY$1:$AY$197),'Summary figures'!$AY$1:$AY$197)))</f>
        <v>237.51124949148752</v>
      </c>
      <c r="N26" s="20">
        <f t="array" ref="N26">MEDIAN(IF('Summary figures'!$T$1:$T$197=TRUE,IF(ISNUMBER('Summary figures'!$BC$1:$BC$197),'Summary figures'!$BC$1:$BC$197)))</f>
        <v>640.65699999999993</v>
      </c>
      <c r="O26" s="20">
        <f t="array" ref="O26">MEDIAN(IF('Summary figures'!$T$1:$T$197=TRUE,IF(ISNUMBER('Summary figures'!$BD$1:$BD$197),'Summary figures'!$BD$1:$BD$197)))</f>
        <v>649.2833333333333</v>
      </c>
      <c r="P26" s="20">
        <f t="array" ref="P26">MEDIAN(IF('Summary figures'!$T$1:$T$197=TRUE,IF(ISNUMBER('Summary figures'!$BE$1:$BE$197),'Summary figures'!$BE$1:$BE$197)))</f>
        <v>44.150306100907741</v>
      </c>
      <c r="Q26" s="20">
        <f t="array" ref="Q26">MEDIAN(IF('Summary figures'!$T$1:$T$197=TRUE,IF(ISNUMBER('Summary figures'!$BF$1:$BF$197),'Summary figures'!$BF$1:$BF$197)))</f>
        <v>70.964698400378012</v>
      </c>
      <c r="R26" s="20">
        <f t="array" ref="R26">MEDIAN(IF('Summary figures'!$T$1:$T$197=TRUE,IF(ISNUMBER('Summary figures'!$BG$1:$BG$197),'Summary figures'!$BG$1:$BG$197)))</f>
        <v>69.75743814717562</v>
      </c>
      <c r="S26" s="20">
        <f t="array" ref="S26">MEDIAN(IF('Summary figures'!$T$1:$T$197=TRUE,IF(ISNUMBER('Summary figures'!$BH$1:$BH$197),'Summary figures'!$BH$1:$BH$197)))</f>
        <v>63.220000000000006</v>
      </c>
      <c r="T26" s="20">
        <f t="array" ref="T26">MEDIAN(IF('Summary figures'!$T$1:$T$197=TRUE,IF(ISNUMBER('Summary figures'!$BI$1:$BI$197),'Summary figures'!$BI$1:$BI$197)))</f>
        <v>45.875790232238202</v>
      </c>
      <c r="U26" s="20">
        <f t="array" ref="U26">MEDIAN(IF('Summary figures'!$T$1:$T$197=TRUE,IF(ISNUMBER('Summary figures'!$BJ$1:$BJ$197),'Summary figures'!$BJ$1:$BJ$197)))</f>
        <v>77.52988216521419</v>
      </c>
      <c r="V26" s="20"/>
      <c r="W26" s="20">
        <f t="array" ref="W26">MEDIAN(IF('Summary figures'!$T$1:$T$197=TRUE,IF(ISNUMBER('Summary figures'!$BK$1:$BK$197),'Summary figures'!$BK$1:$BK$197)))</f>
        <v>74.066511977944188</v>
      </c>
      <c r="X26" s="20">
        <f t="array" ref="X26">MEDIAN(IF('Summary figures'!$T$1:$T$197=TRUE,IF(ISNUMBER('Summary figures'!$BL$1:$BL$197),'Summary figures'!$BL$1:$BL$197)))</f>
        <v>194.87778041950855</v>
      </c>
      <c r="Y26" s="20">
        <f t="array" ref="Y26">MEDIAN(IF('Summary figures'!$T$1:$T$197=TRUE,IF(ISNUMBER('Summary figures'!$BQ$1:$BQ$197),'Summary figures'!$BQ$1:$BQ$197)))</f>
        <v>146.55040017175867</v>
      </c>
      <c r="Z26" s="20">
        <f t="array" ref="Z26">MEDIAN(IF('Summary figures'!$T$1:$T$197=TRUE,IF(ISNUMBER('Summary figures'!$BR$1:$BR$197),'Summary figures'!$BR$1:$BR$197)))</f>
        <v>25.140172520024645</v>
      </c>
      <c r="AA26" s="23">
        <f t="array" ref="AA26">MEDIAN(IF('Summary figures'!$T$1:$T$197=TRUE,IF(ISNUMBER('Summary figures'!$BS$1:$BS$197),'Summary figures'!$BS$1:$BS$197)))</f>
        <v>0.15895065657700291</v>
      </c>
      <c r="AB26" s="20">
        <f t="array" ref="AB26">MEDIAN(IF('Summary figures'!$T$1:$T$197=TRUE,IF(ISNUMBER('Summary figures'!$BT$1:$BT$197),'Summary figures'!$BT$1:$BT$197)))</f>
        <v>5.2957248209250007</v>
      </c>
      <c r="AC26" s="20">
        <f t="array" ref="AC26">MEDIAN(IF('Summary figures'!$T$1:$T$197=TRUE,IF(ISNUMBER('Summary figures'!$BY$1:$BY$197),'Summary figures'!$BY$1:$BY$197)))</f>
        <v>49.111844207276143</v>
      </c>
      <c r="AD26" s="20">
        <f t="array" ref="AD26">MEDIAN(IF('Summary figures'!$T$1:$T$197=TRUE,IF(ISNUMBER('Summary figures'!$BZ$1:$BZ$197),'Summary figures'!$BZ$1:$BZ$197)))</f>
        <v>2.8529468483876816</v>
      </c>
      <c r="AE26" s="20">
        <f t="array" ref="AE26">MEDIAN(IF('Summary figures'!$T$1:$T$197=TRUE,IF(ISNUMBER('Summary figures'!$CA$1:$CA$197),'Summary figures'!$CA$1:$CA$197)))</f>
        <v>6.2679321060440163</v>
      </c>
      <c r="AF26" s="20">
        <f t="array" ref="AF26">MEDIAN(IF('Summary figures'!$T$1:$T$197=TRUE,IF(ISNUMBER('Summary figures'!$CB$1:$CB$197),'Summary figures'!$CB$1:$CB$197)))</f>
        <v>165.79413042019064</v>
      </c>
      <c r="AG26" s="20">
        <f t="array" ref="AG26">MEDIAN(IF('Summary figures'!$T$1:$T$197=TRUE,IF(ISNUMBER('Summary figures'!$CC$1:$CC$197),'Summary figures'!$CC$1:$CC$197)))</f>
        <v>10.460797384410855</v>
      </c>
      <c r="AH26" s="20">
        <f t="array" ref="AH26">MEDIAN(IF('Summary figures'!$T$1:$T$197=TRUE,IF(ISNUMBER('Summary figures'!$CD$1:$CD$197),'Summary figures'!$CD$1:$CD$197)))</f>
        <v>23.019907942076347</v>
      </c>
      <c r="AI26" s="20">
        <f t="array" ref="AI26">MEDIAN(IF('Summary figures'!$T$1:$T$197=TRUE,IF(ISNUMBER('Summary figures'!$CE$1:$CE$197),'Summary figures'!$CE$1:$CE$197)))</f>
        <v>5.1376741844542897</v>
      </c>
      <c r="AJ26" s="20">
        <f t="array" ref="AJ26">MEDIAN(IF('Summary figures'!$T$1:$T$197=TRUE,IF(ISNUMBER('Summary figures'!$CF$1:$CF$197),'Summary figures'!$CF$1:$CF$197)))</f>
        <v>0.24155313101947501</v>
      </c>
      <c r="AK26" s="20">
        <f t="array" ref="AK26">MEDIAN(IF('Summary figures'!$T$1:$T$197=TRUE,IF(ISNUMBER('Summary figures'!$CG$1:$CG$197),'Summary figures'!$CG$1:$CG$197)))</f>
        <v>0.55482866734096092</v>
      </c>
      <c r="AL26" s="20">
        <f t="array" ref="AL26">MEDIAN(IF('Summary figures'!$T$1:$T$197=TRUE,IF(ISNUMBER('Summary figures'!$CH$1:$CH$197),'Summary figures'!$CH$1:$CH$197)))</f>
        <v>65.944263659551623</v>
      </c>
      <c r="AM26" s="20">
        <f t="array" ref="AM26">MEDIAN(IF('Summary figures'!$T$1:$T$197=TRUE,IF(ISNUMBER('Summary figures'!$CI$1:$CI$197),'Summary figures'!$CI$1:$CI$197)))</f>
        <v>3.3621375377770688</v>
      </c>
      <c r="AN26" s="20">
        <f t="array" ref="AN26">MEDIAN(IF('Summary figures'!$T$1:$T$197=TRUE,IF(ISNUMBER('Summary figures'!$CJ$1:$CJ$197),'Summary figures'!$CJ$1:$CJ$197)))</f>
        <v>8.0586931000923805</v>
      </c>
      <c r="AO26" s="23">
        <f t="array" ref="AO26">MEDIAN(IF('Summary figures'!$T$1:$T$197=TRUE,IF(ISNUMBER('Summary figures'!$CK$1:$CK$197),'Summary figures'!$CK$1:$CK$197)))</f>
        <v>0.56999999999999995</v>
      </c>
      <c r="AP26" s="23">
        <f t="array" ref="AP26">MEDIAN(IF('Summary figures'!$T$1:$T$197=TRUE,IF(ISNUMBER('Summary figures'!$CL$1:$CL$197),'Summary figures'!$CL$1:$CL$197)))</f>
        <v>0.15298821652141892</v>
      </c>
      <c r="AQ26" s="23">
        <f t="array" ref="AQ26">MEDIAN(IF('Summary figures'!$T$1:$T$197=TRUE,IF(ISNUMBER('Summary figures'!$CM$1:$CM$197),'Summary figures'!$CM$1:$CM$197)))</f>
        <v>0.40695863052781739</v>
      </c>
      <c r="AR26" s="20">
        <f t="array" ref="AR26">MEDIAN(IF('Summary figures'!$T$1:$T$197=TRUE,IF(ISNUMBER('Summary figures'!$CN$1:$CN$197),'Summary figures'!$CN$1:$CN$197)))</f>
        <v>1479.1093837432209</v>
      </c>
      <c r="AS26" s="20">
        <f t="array" ref="AS26">MEDIAN(IF('Summary figures'!$T$1:$T$197=TRUE,IF(ISNUMBER('Summary figures'!$CO$1:$CO$197),'Summary figures'!$CO$1:$CO$197)))</f>
        <v>90.659814278965712</v>
      </c>
      <c r="AT26" s="20">
        <f t="array" ref="AT26">MEDIAN(IF('Summary figures'!$T$1:$T$197=TRUE,IF(ISNUMBER('Summary figures'!$CP$1:$CP$197),'Summary figures'!$CP$1:$CP$197)))</f>
        <v>185.43955582998703</v>
      </c>
      <c r="AU26" s="20">
        <f t="array" ref="AU26">MEDIAN(IF('Summary figures'!$T$1:$T$197=TRUE,IF(ISNUMBER('Summary figures'!$CR$1:$CR$197),'Summary figures'!$CR$1:$CR$197)))</f>
        <v>19.401549315131014</v>
      </c>
      <c r="AV26" s="20"/>
      <c r="AW26" s="20"/>
      <c r="AX26" s="20"/>
    </row>
    <row r="27" spans="1:50" x14ac:dyDescent="0.2">
      <c r="A27" s="37" t="s">
        <v>356</v>
      </c>
      <c r="B27" s="20">
        <f t="array" ref="B27">MEDIAN(IF('Summary figures'!$U$1:$U$197=TRUE,IF(ISNUMBER('Summary figures'!$AN$1:$AN$197),'Summary figures'!$AN$1:$AN$197)))</f>
        <v>3970</v>
      </c>
      <c r="C27" s="23">
        <f t="array" ref="C27">MEDIAN(IF('Summary figures'!$U$1:$U$197=TRUE,IF(ISNUMBER('Summary figures'!$AO$1:$AO$197),'Summary figures'!$AO$1:$AO$197)))</f>
        <v>4.5600001811981199E-2</v>
      </c>
      <c r="D27" s="23">
        <f t="array" ref="D27">MEDIAN(IF('Summary figures'!$U$1:$U$197=TRUE,IF(ISNUMBER('Summary figures'!$AP$1:$AP$197),'Summary figures'!$AP$1:$AP$197)))</f>
        <v>1.4999999999999999E-2</v>
      </c>
      <c r="E27" s="20">
        <f t="array" ref="E27">MEDIAN(IF('Summary figures'!$U$1:$U$197=TRUE,IF(ISNUMBER('Summary figures'!$AQ$1:$AQ$197),'Summary figures'!$AQ$1:$AQ$197)))</f>
        <v>0.23084299822568888</v>
      </c>
      <c r="F27" s="20">
        <f t="array" ref="F27">MEDIAN(IF('Summary figures'!$U$1:$U$197=TRUE,IF(ISNUMBER('Summary figures'!$AR$1:$AR$197),'Summary figures'!$AR$1:$AR$197)))</f>
        <v>5.1139150584484941E-2</v>
      </c>
      <c r="G27" s="20">
        <f t="array" ref="G27">MEDIAN(IF('Summary figures'!$U$1:$U$197=TRUE,IF(ISNUMBER('Summary figures'!$AS$1:$AS$197),'Summary figures'!$AS$1:$AS$197)))</f>
        <v>5.8277873992919928E-2</v>
      </c>
      <c r="H27" s="23">
        <f t="array" ref="H27">MEDIAN(IF('Summary figures'!$U$1:$U$197=TRUE,IF(ISNUMBER('Summary figures'!$AT$1:$AT$197),'Summary figures'!$AT$1:$AT$197)))</f>
        <v>0.24475000000000002</v>
      </c>
      <c r="I27" s="20">
        <f t="array" ref="I27">MEDIAN(IF('Summary figures'!$U$1:$U$197=TRUE,IF(ISNUMBER('Summary figures'!$AU$1:$AU$197),'Summary figures'!$AU$1:$AU$197)))</f>
        <v>1009.8304584818426</v>
      </c>
      <c r="J27" s="20">
        <f t="array" ref="J27">MEDIAN(IF('Summary figures'!$U$1:$U$197=TRUE,IF(ISNUMBER('Summary figures'!$AV$1:$AV$197),'Summary figures'!$AV$1:$AV$197)))</f>
        <v>20371.96</v>
      </c>
      <c r="K27" s="23">
        <f t="array" ref="K27">MEDIAN(IF('Summary figures'!$U$1:$U$197=TRUE,IF(ISNUMBER('Summary figures'!$AW$1:$AW$197),'Summary figures'!$AW$1:$AW$197)))</f>
        <v>0.29059943734495031</v>
      </c>
      <c r="L27" s="20">
        <f t="array" ref="L27">MEDIAN(IF('Summary figures'!$U$1:$U$197=TRUE,IF(ISNUMBER('Summary figures'!$AX$1:$AX$197),'Summary figures'!$AX$1:$AX$197)))</f>
        <v>1230.2356262638423</v>
      </c>
      <c r="M27" s="20">
        <f t="array" ref="M27">MEDIAN(IF('Summary figures'!$U$1:$U$197=TRUE,IF(ISNUMBER('Summary figures'!$AY$1:$AY$197),'Summary figures'!$AY$1:$AY$197)))</f>
        <v>23568.774427591183</v>
      </c>
      <c r="N27" s="20">
        <f t="array" ref="N27">MEDIAN(IF('Summary figures'!$U$1:$U$197=TRUE,IF(ISNUMBER('Summary figures'!$BC$1:$BC$197),'Summary figures'!$BC$1:$BC$197)))</f>
        <v>289.73333333333335</v>
      </c>
      <c r="O27" s="20">
        <f t="array" ref="O27">MEDIAN(IF('Summary figures'!$U$1:$U$197=TRUE,IF(ISNUMBER('Summary figures'!$BD$1:$BD$197),'Summary figures'!$BD$1:$BD$197)))</f>
        <v>200.99333333333334</v>
      </c>
      <c r="P27" s="20">
        <f t="array" ref="P27">MEDIAN(IF('Summary figures'!$U$1:$U$197=TRUE,IF(ISNUMBER('Summary figures'!$BE$1:$BE$197),'Summary figures'!$BE$1:$BE$197)))</f>
        <v>39.741348932484001</v>
      </c>
      <c r="Q27" s="20">
        <f t="array" ref="Q27">MEDIAN(IF('Summary figures'!$U$1:$U$197=TRUE,IF(ISNUMBER('Summary figures'!$BF$1:$BF$197),'Summary figures'!$BF$1:$BF$197)))</f>
        <v>727.11108749770494</v>
      </c>
      <c r="R27" s="20">
        <f t="array" ref="R27">MEDIAN(IF('Summary figures'!$U$1:$U$197=TRUE,IF(ISNUMBER('Summary figures'!$BG$1:$BG$197),'Summary figures'!$BG$1:$BG$197)))</f>
        <v>676.11636644418797</v>
      </c>
      <c r="S27" s="20">
        <f t="array" ref="S27">MEDIAN(IF('Summary figures'!$U$1:$U$197=TRUE,IF(ISNUMBER('Summary figures'!$BH$1:$BH$197),'Summary figures'!$BH$1:$BH$197)))</f>
        <v>7.6433333333333335</v>
      </c>
      <c r="T27" s="20">
        <f t="array" ref="T27">MEDIAN(IF('Summary figures'!$U$1:$U$197=TRUE,IF(ISNUMBER('Summary figures'!$BI$1:$BI$197),'Summary figures'!$BI$1:$BI$197)))</f>
        <v>158.80000000000001</v>
      </c>
      <c r="U27" s="20">
        <f t="array" ref="U27">MEDIAN(IF('Summary figures'!$U$1:$U$197=TRUE,IF(ISNUMBER('Summary figures'!$BJ$1:$BJ$197),'Summary figures'!$BJ$1:$BJ$197)))</f>
        <v>111.52968113348264</v>
      </c>
      <c r="V27" s="20"/>
      <c r="W27" s="20">
        <f t="array" ref="W27">MEDIAN(IF('Summary figures'!$U$1:$U$197=TRUE,IF(ISNUMBER('Summary figures'!$BK$1:$BK$197),'Summary figures'!$BK$1:$BK$197)))</f>
        <v>30.66111832749386</v>
      </c>
      <c r="X27" s="20">
        <f t="array" ref="X27">MEDIAN(IF('Summary figures'!$U$1:$U$197=TRUE,IF(ISNUMBER('Summary figures'!$BL$1:$BL$197),'Summary figures'!$BL$1:$BL$197)))</f>
        <v>314.10431326408889</v>
      </c>
      <c r="Y27" s="20">
        <f t="array" ref="Y27">MEDIAN(IF('Summary figures'!$U$1:$U$197=TRUE,IF(ISNUMBER('Summary figures'!$BQ$1:$BQ$197),'Summary figures'!$BQ$1:$BQ$197)))</f>
        <v>-203.0678827798755</v>
      </c>
      <c r="Z27" s="20">
        <f t="array" ref="Z27">MEDIAN(IF('Summary figures'!$U$1:$U$197=TRUE,IF(ISNUMBER('Summary figures'!$BR$1:$BR$197),'Summary figures'!$BR$1:$BR$197)))</f>
        <v>21.158428804555207</v>
      </c>
      <c r="AA27" s="23">
        <f t="array" ref="AA27">MEDIAN(IF('Summary figures'!$U$1:$U$197=TRUE,IF(ISNUMBER('Summary figures'!$BS$1:$BS$197),'Summary figures'!$BS$1:$BS$197)))</f>
        <v>-5.7747650063995098E-2</v>
      </c>
      <c r="AB27" s="20">
        <f t="array" ref="AB27">MEDIAN(IF('Summary figures'!$U$1:$U$197=TRUE,IF(ISNUMBER('Summary figures'!$BT$1:$BT$197),'Summary figures'!$BT$1:$BT$197)))</f>
        <v>36.849609063225003</v>
      </c>
      <c r="AC27" s="20">
        <f t="array" ref="AC27">MEDIAN(IF('Summary figures'!$U$1:$U$197=TRUE,IF(ISNUMBER('Summary figures'!$BY$1:$BY$197),'Summary figures'!$BY$1:$BY$197)))</f>
        <v>28.368541079339511</v>
      </c>
      <c r="AD27" s="20">
        <f t="array" ref="AD27">MEDIAN(IF('Summary figures'!$U$1:$U$197=TRUE,IF(ISNUMBER('Summary figures'!$BZ$1:$BZ$197),'Summary figures'!$BZ$1:$BZ$197)))</f>
        <v>3.2231650362919768</v>
      </c>
      <c r="AE27" s="20">
        <f t="array" ref="AE27">MEDIAN(IF('Summary figures'!$U$1:$U$197=TRUE,IF(ISNUMBER('Summary figures'!$CA$1:$CA$197),'Summary figures'!$CA$1:$CA$197)))</f>
        <v>60.148831150279776</v>
      </c>
      <c r="AF27" s="20">
        <f t="array" ref="AF27">MEDIAN(IF('Summary figures'!$U$1:$U$197=TRUE,IF(ISNUMBER('Summary figures'!$CB$1:$CB$197),'Summary figures'!$CB$1:$CB$197)))</f>
        <v>15.569116995569875</v>
      </c>
      <c r="AG27" s="20">
        <f t="array" ref="AG27">MEDIAN(IF('Summary figures'!$U$1:$U$197=TRUE,IF(ISNUMBER('Summary figures'!$CC$1:$CC$197),'Summary figures'!$CC$1:$CC$197)))</f>
        <v>3.6647589454344396</v>
      </c>
      <c r="AH27" s="20">
        <f t="array" ref="AH27">MEDIAN(IF('Summary figures'!$U$1:$U$197=TRUE,IF(ISNUMBER('Summary figures'!$CD$1:$CD$197),'Summary figures'!$CD$1:$CD$197)))</f>
        <v>58.595255443694661</v>
      </c>
      <c r="AI27" s="20">
        <f t="array" ref="AI27">MEDIAN(IF('Summary figures'!$U$1:$U$197=TRUE,IF(ISNUMBER('Summary figures'!$CE$1:$CE$197),'Summary figures'!$CE$1:$CE$197)))</f>
        <v>3.8824327090884685</v>
      </c>
      <c r="AJ27" s="20">
        <f t="array" ref="AJ27">MEDIAN(IF('Summary figures'!$U$1:$U$197=TRUE,IF(ISNUMBER('Summary figures'!$CF$1:$CF$197),'Summary figures'!$CF$1:$CF$197)))</f>
        <v>0.29233024393462526</v>
      </c>
      <c r="AK27" s="20">
        <f t="array" ref="AK27">MEDIAN(IF('Summary figures'!$U$1:$U$197=TRUE,IF(ISNUMBER('Summary figures'!$CG$1:$CG$197),'Summary figures'!$CG$1:$CG$197)))</f>
        <v>3.8692807785415648</v>
      </c>
      <c r="AL27" s="20">
        <f t="array" ref="AL27">MEDIAN(IF('Summary figures'!$U$1:$U$197=TRUE,IF(ISNUMBER('Summary figures'!$CH$1:$CH$197),'Summary figures'!$CH$1:$CH$197)))</f>
        <v>8.0516638139347574</v>
      </c>
      <c r="AM27" s="20">
        <f t="array" ref="AM27">MEDIAN(IF('Summary figures'!$U$1:$U$197=TRUE,IF(ISNUMBER('Summary figures'!$CI$1:$CI$197),'Summary figures'!$CI$1:$CI$197)))</f>
        <v>1.444973840115277</v>
      </c>
      <c r="AN27" s="20">
        <f t="array" ref="AN27">MEDIAN(IF('Summary figures'!$U$1:$U$197=TRUE,IF(ISNUMBER('Summary figures'!$CJ$1:$CJ$197),'Summary figures'!$CJ$1:$CJ$197)))</f>
        <v>23.579206854339997</v>
      </c>
      <c r="AO27" s="23">
        <f t="array" ref="AO27">MEDIAN(IF('Summary figures'!$U$1:$U$197=TRUE,IF(ISNUMBER('Summary figures'!$CK$1:$CK$197),'Summary figures'!$CK$1:$CK$197)))</f>
        <v>0.5</v>
      </c>
      <c r="AP27" s="23">
        <f t="array" ref="AP27">MEDIAN(IF('Summary figures'!$U$1:$U$197=TRUE,IF(ISNUMBER('Summary figures'!$CL$1:$CL$197),'Summary figures'!$CL$1:$CL$197)))</f>
        <v>9.6960621883870543E-2</v>
      </c>
      <c r="AQ27" s="23">
        <f t="array" ref="AQ27">MEDIAN(IF('Summary figures'!$U$1:$U$197=TRUE,IF(ISNUMBER('Summary figures'!$CM$1:$CM$197),'Summary figures'!$CM$1:$CM$197)))</f>
        <v>0.2838808891712562</v>
      </c>
      <c r="AR27" s="20">
        <f t="array" ref="AR27">MEDIAN(IF('Summary figures'!$U$1:$U$197=TRUE,IF(ISNUMBER('Summary figures'!$CN$1:$CN$197),'Summary figures'!$CN$1:$CN$197)))</f>
        <v>44.355150000000002</v>
      </c>
      <c r="AS27" s="20">
        <f t="array" ref="AS27">MEDIAN(IF('Summary figures'!$U$1:$U$197=TRUE,IF(ISNUMBER('Summary figures'!$CO$1:$CO$197),'Summary figures'!$CO$1:$CO$197)))</f>
        <v>14.135083405099252</v>
      </c>
      <c r="AT27" s="20">
        <f t="array" ref="AT27">MEDIAN(IF('Summary figures'!$U$1:$U$197=TRUE,IF(ISNUMBER('Summary figures'!$CP$1:$CP$197),'Summary figures'!$CP$1:$CP$197)))</f>
        <v>197.51159058487872</v>
      </c>
      <c r="AU27" s="20">
        <f t="array" ref="AU27">MEDIAN(IF('Summary figures'!$U$1:$U$197=TRUE,IF(ISNUMBER('Summary figures'!$CR$1:$CR$197),'Summary figures'!$CR$1:$CR$197)))</f>
        <v>11.017103690505412</v>
      </c>
      <c r="AV27" s="20"/>
      <c r="AW27" s="20"/>
      <c r="AX27" s="20"/>
    </row>
    <row r="28" spans="1:50" x14ac:dyDescent="0.2">
      <c r="A28" s="37" t="s">
        <v>366</v>
      </c>
      <c r="B28" s="20">
        <f t="array" ref="B28">MEDIAN(IF('Summary figures'!$AB$1:$AB$197=TRUE,IF(ISNUMBER('Summary figures'!$AN$1:$AN$197),'Summary figures'!$AN$1:$AN$197)))</f>
        <v>4600</v>
      </c>
      <c r="C28" s="23">
        <f t="array" ref="C28">MEDIAN(IF('Summary figures'!$AB$1:$AB$197=TRUE,IF(ISNUMBER('Summary figures'!$AO$1:$AO$197),'Summary figures'!$AO$1:$AO$197)))</f>
        <v>3.2000000476837161E-2</v>
      </c>
      <c r="D28" s="23">
        <f t="array" ref="D28">MEDIAN(IF('Summary figures'!$AB$1:$AB$197=TRUE,IF(ISNUMBER('Summary figures'!$AP$1:$AP$197),'Summary figures'!$AP$1:$AP$197)))</f>
        <v>9.4450002908706664E-3</v>
      </c>
      <c r="E28" s="20">
        <f t="array" ref="E28">MEDIAN(IF('Summary figures'!$AB$1:$AB$197=TRUE,IF(ISNUMBER('Summary figures'!$AQ$1:$AQ$197),'Summary figures'!$AQ$1:$AQ$197)))</f>
        <v>0.11659000000000001</v>
      </c>
      <c r="F28" s="20">
        <f t="array" ref="F28">MEDIAN(IF('Summary figures'!$AB$1:$AB$197=TRUE,IF(ISNUMBER('Summary figures'!$AR$1:$AR$197),'Summary figures'!$AR$1:$AR$197)))</f>
        <v>2.0950000312179324E-2</v>
      </c>
      <c r="G28" s="20">
        <f t="array" ref="G28">MEDIAN(IF('Summary figures'!$AB$1:$AB$197=TRUE,IF(ISNUMBER('Summary figures'!$AS$1:$AS$197),'Summary figures'!$AS$1:$AS$197)))</f>
        <v>2.476914978027344E-2</v>
      </c>
      <c r="H28" s="23">
        <f t="array" ref="H28">MEDIAN(IF('Summary figures'!$AB$1:$AB$197=TRUE,IF(ISNUMBER('Summary figures'!$AT$1:$AT$197),'Summary figures'!$AT$1:$AT$197)))</f>
        <v>0.25650000000000001</v>
      </c>
      <c r="I28" s="20">
        <f t="array" ref="I28">MEDIAN(IF('Summary figures'!$AB$1:$AB$197=TRUE,IF(ISNUMBER('Summary figures'!$AU$1:$AU$197),'Summary figures'!$AU$1:$AU$197)))</f>
        <v>1211.6400000000001</v>
      </c>
      <c r="J28" s="20">
        <f t="array" ref="J28">MEDIAN(IF('Summary figures'!$AB$1:$AB$197=TRUE,IF(ISNUMBER('Summary figures'!$AV$1:$AV$197),'Summary figures'!$AV$1:$AV$197)))</f>
        <v>34530.921755894218</v>
      </c>
      <c r="K28" s="23">
        <f t="array" ref="K28">MEDIAN(IF('Summary figures'!$AB$1:$AB$197=TRUE,IF(ISNUMBER('Summary figures'!$AW$1:$AW$197),'Summary figures'!$AW$1:$AW$197)))</f>
        <v>0.31208000000000002</v>
      </c>
      <c r="L28" s="20">
        <f t="array" ref="L28">MEDIAN(IF('Summary figures'!$AB$1:$AB$197=TRUE,IF(ISNUMBER('Summary figures'!$AX$1:$AX$197),'Summary figures'!$AX$1:$AX$197)))</f>
        <v>1426.9982138113369</v>
      </c>
      <c r="M28" s="20">
        <f t="array" ref="M28">MEDIAN(IF('Summary figures'!$AB$1:$AB$197=TRUE,IF(ISNUMBER('Summary figures'!$AY$1:$AY$197),'Summary figures'!$AY$1:$AY$197)))</f>
        <v>42395.125870612748</v>
      </c>
      <c r="N28" s="20">
        <f t="array" ref="N28">MEDIAN(IF('Summary figures'!$AB$1:$AB$197=TRUE,IF(ISNUMBER('Summary figures'!$BC$1:$BC$197),'Summary figures'!$BC$1:$BC$197)))</f>
        <v>161.15899999999999</v>
      </c>
      <c r="O28" s="20">
        <f t="array" ref="O28">MEDIAN(IF('Summary figures'!$AB$1:$AB$197=TRUE,IF(ISNUMBER('Summary figures'!$BD$1:$BD$197),'Summary figures'!$BD$1:$BD$197)))</f>
        <v>149.77000000000001</v>
      </c>
      <c r="P28" s="20">
        <f t="array" ref="P28">MEDIAN(IF('Summary figures'!$AB$1:$AB$197=TRUE,IF(ISNUMBER('Summary figures'!$BE$1:$BE$197),'Summary figures'!$BE$1:$BE$197)))</f>
        <v>41.785385352195689</v>
      </c>
      <c r="Q28" s="20">
        <f t="array" ref="Q28">MEDIAN(IF('Summary figures'!$AB$1:$AB$197=TRUE,IF(ISNUMBER('Summary figures'!$BF$1:$BF$197),'Summary figures'!$BF$1:$BF$197)))</f>
        <v>1033.623635070576</v>
      </c>
      <c r="R28" s="20">
        <f t="array" ref="R28">MEDIAN(IF('Summary figures'!$AB$1:$AB$197=TRUE,IF(ISNUMBER('Summary figures'!$BG$1:$BG$197),'Summary figures'!$BG$1:$BG$197)))</f>
        <v>1149.2258185023686</v>
      </c>
      <c r="S28" s="20">
        <f t="array" ref="S28">MEDIAN(IF('Summary figures'!$AB$1:$AB$197=TRUE,IF(ISNUMBER('Summary figures'!$BH$1:$BH$197),'Summary figures'!$BH$1:$BH$197)))</f>
        <v>5.5133333333333328</v>
      </c>
      <c r="T28" s="20">
        <f t="array" ref="T28">MEDIAN(IF('Summary figures'!$AB$1:$AB$197=TRUE,IF(ISNUMBER('Summary figures'!$BI$1:$BI$197),'Summary figures'!$BI$1:$BI$197)))</f>
        <v>184</v>
      </c>
      <c r="U28" s="20">
        <f t="array" ref="U28">MEDIAN(IF('Summary figures'!$AB$1:$AB$197=TRUE,IF(ISNUMBER('Summary figures'!$BJ$1:$BJ$197),'Summary figures'!$BJ$1:$BJ$197)))</f>
        <v>126.81953245749614</v>
      </c>
      <c r="V28" s="20"/>
      <c r="W28" s="20">
        <f t="array" ref="W28">MEDIAN(IF('Summary figures'!$AB$1:$AB$197=TRUE,IF(ISNUMBER('Summary figures'!$BK$1:$BK$197),'Summary figures'!$BK$1:$BK$197)))</f>
        <v>26.575019778378103</v>
      </c>
      <c r="X28" s="20">
        <f t="array" ref="X28">MEDIAN(IF('Summary figures'!$AB$1:$AB$197=TRUE,IF(ISNUMBER('Summary figures'!$BL$1:$BL$197),'Summary figures'!$BL$1:$BL$197)))</f>
        <v>357.63932861716563</v>
      </c>
      <c r="Y28" s="20">
        <f t="array" ref="Y28">MEDIAN(IF('Summary figures'!$AB$1:$AB$197=TRUE,IF(ISNUMBER('Summary figures'!$BQ$1:$BQ$197),'Summary figures'!$BQ$1:$BQ$197)))</f>
        <v>-311.01996495496337</v>
      </c>
      <c r="Z28" s="20">
        <f t="array" ref="Z28">MEDIAN(IF('Summary figures'!$AB$1:$AB$197=TRUE,IF(ISNUMBER('Summary figures'!$BR$1:$BR$197),'Summary figures'!$BR$1:$BR$197)))</f>
        <v>21.271000329416935</v>
      </c>
      <c r="AA28" s="23">
        <f t="array" ref="AA28">MEDIAN(IF('Summary figures'!$AB$1:$AB$197=TRUE,IF(ISNUMBER('Summary figures'!$BS$1:$BS$197),'Summary figures'!$BS$1:$BS$197)))</f>
        <v>-9.7209263116440861E-2</v>
      </c>
      <c r="AB28" s="20">
        <f t="array" ref="AB28">MEDIAN(IF('Summary figures'!$AB$1:$AB$197=TRUE,IF(ISNUMBER('Summary figures'!$BT$1:$BT$197),'Summary figures'!$BT$1:$BT$197)))</f>
        <v>64.299928058100008</v>
      </c>
      <c r="AC28" s="20">
        <f t="array" ref="AC28">MEDIAN(IF('Summary figures'!$AB$1:$AB$197=TRUE,IF(ISNUMBER('Summary figures'!$BY$1:$BY$197),'Summary figures'!$BY$1:$BY$197)))</f>
        <v>22.57532688951537</v>
      </c>
      <c r="AD28" s="20">
        <f t="array" ref="AD28">MEDIAN(IF('Summary figures'!$AB$1:$AB$197=TRUE,IF(ISNUMBER('Summary figures'!$BZ$1:$BZ$197),'Summary figures'!$BZ$1:$BZ$197)))</f>
        <v>3.2394099630574322</v>
      </c>
      <c r="AE28" s="20">
        <f t="array" ref="AE28">MEDIAN(IF('Summary figures'!$AB$1:$AB$197=TRUE,IF(ISNUMBER('Summary figures'!$CA$1:$CA$197),'Summary figures'!$CA$1:$CA$197)))</f>
        <v>102.88234277481277</v>
      </c>
      <c r="AF28" s="20">
        <f t="array" ref="AF28">MEDIAN(IF('Summary figures'!$AB$1:$AB$197=TRUE,IF(ISNUMBER('Summary figures'!$CB$1:$CB$197),'Summary figures'!$CB$1:$CB$197)))</f>
        <v>11.38431937172775</v>
      </c>
      <c r="AG28" s="20">
        <f t="array" ref="AG28">MEDIAN(IF('Summary figures'!$AB$1:$AB$197=TRUE,IF(ISNUMBER('Summary figures'!$CC$1:$CC$197),'Summary figures'!$CC$1:$CC$197)))</f>
        <v>2.5771157991158153</v>
      </c>
      <c r="AH28" s="20">
        <f t="array" ref="AH28">MEDIAN(IF('Summary figures'!$AB$1:$AB$197=TRUE,IF(ISNUMBER('Summary figures'!$CD$1:$CD$197),'Summary figures'!$CD$1:$CD$197)))</f>
        <v>65.683099816938437</v>
      </c>
      <c r="AI28" s="20">
        <f t="array" ref="AI28">MEDIAN(IF('Summary figures'!$AB$1:$AB$197=TRUE,IF(ISNUMBER('Summary figures'!$CE$1:$CE$197),'Summary figures'!$CE$1:$CE$197)))</f>
        <v>3.1544902000268493</v>
      </c>
      <c r="AJ28" s="20">
        <f t="array" ref="AJ28">MEDIAN(IF('Summary figures'!$AB$1:$AB$197=TRUE,IF(ISNUMBER('Summary figures'!$CF$1:$CF$197),'Summary figures'!$CF$1:$CF$197)))</f>
        <v>0.38526469481966863</v>
      </c>
      <c r="AK28" s="20">
        <f t="array" ref="AK28">MEDIAN(IF('Summary figures'!$AB$1:$AB$197=TRUE,IF(ISNUMBER('Summary figures'!$CG$1:$CG$197),'Summary figures'!$CG$1:$CG$197)))</f>
        <v>8.40852299251274</v>
      </c>
      <c r="AL28" s="20">
        <f t="array" ref="AL28">MEDIAN(IF('Summary figures'!$AB$1:$AB$197=TRUE,IF(ISNUMBER('Summary figures'!$CH$1:$CH$197),'Summary figures'!$CH$1:$CH$197)))</f>
        <v>5.8580973956235756</v>
      </c>
      <c r="AM28" s="20">
        <f t="array" ref="AM28">MEDIAN(IF('Summary figures'!$AB$1:$AB$197=TRUE,IF(ISNUMBER('Summary figures'!$CI$1:$CI$197),'Summary figures'!$CI$1:$CI$197)))</f>
        <v>1.0456738800733569</v>
      </c>
      <c r="AN28" s="20">
        <f t="array" ref="AN28">MEDIAN(IF('Summary figures'!$AB$1:$AB$197=TRUE,IF(ISNUMBER('Summary figures'!$CJ$1:$CJ$197),'Summary figures'!$CJ$1:$CJ$197)))</f>
        <v>30.023474743929984</v>
      </c>
      <c r="AO28" s="23">
        <f t="array" ref="AO28">MEDIAN(IF('Summary figures'!$AB$1:$AB$197=TRUE,IF(ISNUMBER('Summary figures'!$CK$1:$CK$197),'Summary figures'!$CK$1:$CK$197)))</f>
        <v>0.48</v>
      </c>
      <c r="AP28" s="23">
        <f t="array" ref="AP28">MEDIAN(IF('Summary figures'!$AB$1:$AB$197=TRUE,IF(ISNUMBER('Summary figures'!$CL$1:$CL$197),'Summary figures'!$CL$1:$CL$197)))</f>
        <v>9.2177439607189035E-2</v>
      </c>
      <c r="AQ28" s="23">
        <f t="array" ref="AQ28">MEDIAN(IF('Summary figures'!$AB$1:$AB$197=TRUE,IF(ISNUMBER('Summary figures'!$CM$1:$CM$197),'Summary figures'!$CM$1:$CM$197)))</f>
        <v>0.27124866434019951</v>
      </c>
      <c r="AR28" s="20">
        <f t="array" ref="AR28">MEDIAN(IF('Summary figures'!$AB$1:$AB$197=TRUE,IF(ISNUMBER('Summary figures'!$CN$1:$CN$197),'Summary figures'!$CN$1:$CN$197)))</f>
        <v>31.451700000000002</v>
      </c>
      <c r="AS28" s="20">
        <f t="array" ref="AS28">MEDIAN(IF('Summary figures'!$AB$1:$AB$197=TRUE,IF(ISNUMBER('Summary figures'!$CO$1:$CO$197),'Summary figures'!$CO$1:$CO$197)))</f>
        <v>8.7749309239610938</v>
      </c>
      <c r="AT28" s="20">
        <f t="array" ref="AT28">MEDIAN(IF('Summary figures'!$AB$1:$AB$197=TRUE,IF(ISNUMBER('Summary figures'!$CP$1:$CP$197),'Summary figures'!$CP$1:$CP$197)))</f>
        <v>217.06096336482094</v>
      </c>
      <c r="AU28" s="20">
        <f t="array" ref="AU28">MEDIAN(IF('Summary figures'!$AB$1:$AB$197=TRUE,IF(ISNUMBER('Summary figures'!$CR$1:$CR$197),'Summary figures'!$CR$1:$CR$197)))</f>
        <v>10.360446069025606</v>
      </c>
      <c r="AV28" s="20"/>
      <c r="AW28" s="20"/>
      <c r="AX28" s="20"/>
    </row>
    <row r="29" spans="1:50" x14ac:dyDescent="0.2">
      <c r="A29" s="64" t="s">
        <v>357</v>
      </c>
      <c r="B29" s="20">
        <f t="array" ref="B29">MEDIAN(IF('Summary figures'!$V$1:$V$197=TRUE,IF(ISNUMBER('Summary figures'!$AN$1:$AN$197),'Summary figures'!$AN$1:$AN$197)))</f>
        <v>1440</v>
      </c>
      <c r="C29" s="23">
        <f t="array" ref="C29">MEDIAN(IF('Summary figures'!$V$1:$V$197=TRUE,IF(ISNUMBER('Summary figures'!$AO$1:$AO$197),'Summary figures'!$AO$1:$AO$197)))</f>
        <v>0.20700000762939449</v>
      </c>
      <c r="D29" s="23">
        <f t="array" ref="D29">MEDIAN(IF('Summary figures'!$V$1:$V$197=TRUE,IF(ISNUMBER('Summary figures'!$AP$1:$AP$197),'Summary figures'!$AP$1:$AP$197)))</f>
        <v>6.3000001907348627E-2</v>
      </c>
      <c r="E29" s="20">
        <f t="array" ref="E29">MEDIAN(IF('Summary figures'!$V$1:$V$197=TRUE,IF(ISNUMBER('Summary figures'!$AQ$1:$AQ$197),'Summary figures'!$AQ$1:$AQ$197)))</f>
        <v>6.0041149999999996</v>
      </c>
      <c r="F29" s="20">
        <f t="array" ref="F29">MEDIAN(IF('Summary figures'!$V$1:$V$197=TRUE,IF(ISNUMBER('Summary figures'!$AR$1:$AR$197),'Summary figures'!$AR$1:$AR$197)))</f>
        <v>1.4002559486389159</v>
      </c>
      <c r="G29" s="20">
        <f t="array" ref="G29">MEDIAN(IF('Summary figures'!$V$1:$V$197=TRUE,IF(ISNUMBER('Summary figures'!$AS$1:$AS$197),'Summary figures'!$AS$1:$AS$197)))</f>
        <v>1.7221489257812499</v>
      </c>
      <c r="H29" s="23">
        <f t="array" ref="H29">MEDIAN(IF('Summary figures'!$V$1:$V$197=TRUE,IF(ISNUMBER('Summary figures'!$AT$1:$AT$197),'Summary figures'!$AT$1:$AT$197)))</f>
        <v>0.17700000000000002</v>
      </c>
      <c r="I29" s="20">
        <f t="array" ref="I29">MEDIAN(IF('Summary figures'!$V$1:$V$197=TRUE,IF(ISNUMBER('Summary figures'!$AU$1:$AU$197),'Summary figures'!$AU$1:$AU$197)))</f>
        <v>227.7</v>
      </c>
      <c r="J29" s="20">
        <f t="array" ref="J29">MEDIAN(IF('Summary figures'!$V$1:$V$197=TRUE,IF(ISNUMBER('Summary figures'!$AV$1:$AV$197),'Summary figures'!$AV$1:$AV$197)))</f>
        <v>1131.827249943417</v>
      </c>
      <c r="K29" s="23">
        <f t="array" ref="K29">MEDIAN(IF('Summary figures'!$V$1:$V$197=TRUE,IF(ISNUMBER('Summary figures'!$AW$1:$AW$197),'Summary figures'!$AW$1:$AW$197)))</f>
        <v>0.19785134437455903</v>
      </c>
      <c r="L29" s="20">
        <f t="array" ref="L29">MEDIAN(IF('Summary figures'!$V$1:$V$197=TRUE,IF(ISNUMBER('Summary figures'!$AX$1:$AX$197),'Summary figures'!$AX$1:$AX$197)))</f>
        <v>283.66607887861011</v>
      </c>
      <c r="M29" s="20">
        <f t="array" ref="M29">MEDIAN(IF('Summary figures'!$V$1:$V$197=TRUE,IF(ISNUMBER('Summary figures'!$AY$1:$AY$197),'Summary figures'!$AY$1:$AY$197)))</f>
        <v>1388.2287711208016</v>
      </c>
      <c r="N29" s="20">
        <f t="array" ref="N29">MEDIAN(IF('Summary figures'!$V$1:$V$197=TRUE,IF(ISNUMBER('Summary figures'!$BC$1:$BC$197),'Summary figures'!$BC$1:$BC$197)))</f>
        <v>722.9620000000001</v>
      </c>
      <c r="O29" s="20">
        <f t="array" ref="O29">MEDIAN(IF('Summary figures'!$V$1:$V$197=TRUE,IF(ISNUMBER('Summary figures'!$BD$1:$BD$197),'Summary figures'!$BD$1:$BD$197)))</f>
        <v>799.15333333333331</v>
      </c>
      <c r="P29" s="20">
        <f t="array" ref="P29">MEDIAN(IF('Summary figures'!$V$1:$V$197=TRUE,IF(ISNUMBER('Summary figures'!$BE$1:$BE$197),'Summary figures'!$BE$1:$BE$197)))</f>
        <v>36.656032220110419</v>
      </c>
      <c r="Q29" s="20">
        <f t="array" ref="Q29">MEDIAN(IF('Summary figures'!$V$1:$V$197=TRUE,IF(ISNUMBER('Summary figures'!$BF$1:$BF$197),'Summary figures'!$BF$1:$BF$197)))</f>
        <v>154.37263214053209</v>
      </c>
      <c r="R29" s="20">
        <f t="array" ref="R29">MEDIAN(IF('Summary figures'!$V$1:$V$197=TRUE,IF(ISNUMBER('Summary figures'!$BG$1:$BG$197),'Summary figures'!$BG$1:$BG$197)))</f>
        <v>124.63654575629781</v>
      </c>
      <c r="S29" s="20">
        <f t="array" ref="S29">MEDIAN(IF('Summary figures'!$V$1:$V$197=TRUE,IF(ISNUMBER('Summary figures'!$BH$1:$BH$197),'Summary figures'!$BH$1:$BH$197)))</f>
        <v>121.62333333333333</v>
      </c>
      <c r="T29" s="20">
        <f t="array" ref="T29">MEDIAN(IF('Summary figures'!$V$1:$V$197=TRUE,IF(ISNUMBER('Summary figures'!$BI$1:$BI$197),'Summary figures'!$BI$1:$BI$197)))</f>
        <v>54.4</v>
      </c>
      <c r="U29" s="20">
        <f t="array" ref="U29">MEDIAN(IF('Summary figures'!$V$1:$V$197=TRUE,IF(ISNUMBER('Summary figures'!$BJ$1:$BJ$197),'Summary figures'!$BJ$1:$BJ$197)))</f>
        <v>111.21705155618912</v>
      </c>
      <c r="V29" s="20"/>
      <c r="W29" s="20">
        <f t="array" ref="W29">MEDIAN(IF('Summary figures'!$V$1:$V$197=TRUE,IF(ISNUMBER('Summary figures'!$BK$1:$BK$197),'Summary figures'!$BK$1:$BK$197)))</f>
        <v>33.433030414085529</v>
      </c>
      <c r="X29" s="20">
        <f t="array" ref="X29">MEDIAN(IF('Summary figures'!$V$1:$V$197=TRUE,IF(ISNUMBER('Summary figures'!$BL$1:$BL$197),'Summary figures'!$BL$1:$BL$197)))</f>
        <v>206.15007360768715</v>
      </c>
      <c r="Y29" s="20">
        <f t="array" ref="Y29">MEDIAN(IF('Summary figures'!$V$1:$V$197=TRUE,IF(ISNUMBER('Summary figures'!$BQ$1:$BQ$197),'Summary figures'!$BQ$1:$BQ$197)))</f>
        <v>60.194715777357516</v>
      </c>
      <c r="Z29" s="20">
        <f t="array" ref="Z29">MEDIAN(IF('Summary figures'!$V$1:$V$197=TRUE,IF(ISNUMBER('Summary figures'!$BR$1:$BR$197),'Summary figures'!$BR$1:$BR$197)))</f>
        <v>20.597364577143988</v>
      </c>
      <c r="AA29" s="23">
        <f t="array" ref="AA29">MEDIAN(IF('Summary figures'!$V$1:$V$197=TRUE,IF(ISNUMBER('Summary figures'!$BS$1:$BS$197),'Summary figures'!$BS$1:$BS$197)))</f>
        <v>0.3018930510054747</v>
      </c>
      <c r="AB29" s="20">
        <f t="array" ref="AB29">MEDIAN(IF('Summary figures'!$V$1:$V$197=TRUE,IF(ISNUMBER('Summary figures'!$BT$1:$BT$197),'Summary figures'!$BT$1:$BT$197)))</f>
        <v>6.5610324234000004</v>
      </c>
      <c r="AC29" s="20">
        <f t="array" ref="AC29">MEDIAN(IF('Summary figures'!$V$1:$V$197=TRUE,IF(ISNUMBER('Summary figures'!$BY$1:$BY$197),'Summary figures'!$BY$1:$BY$197)))</f>
        <v>91.049774130755807</v>
      </c>
      <c r="AD29" s="20">
        <f t="array" ref="AD29">MEDIAN(IF('Summary figures'!$V$1:$V$197=TRUE,IF(ISNUMBER('Summary figures'!$BZ$1:$BZ$197),'Summary figures'!$BZ$1:$BZ$197)))</f>
        <v>3.060166265399435</v>
      </c>
      <c r="AE29" s="20">
        <f t="array" ref="AE29">MEDIAN(IF('Summary figures'!$V$1:$V$197=TRUE,IF(ISNUMBER('Summary figures'!$CA$1:$CA$197),'Summary figures'!$CA$1:$CA$197)))</f>
        <v>16.274004660105227</v>
      </c>
      <c r="AF29" s="20">
        <f t="array" ref="AF29">MEDIAN(IF('Summary figures'!$V$1:$V$197=TRUE,IF(ISNUMBER('Summary figures'!$CB$1:$CB$197),'Summary figures'!$CB$1:$CB$197)))</f>
        <v>163.6193287689623</v>
      </c>
      <c r="AG29" s="20">
        <f t="array" ref="AG29">MEDIAN(IF('Summary figures'!$V$1:$V$197=TRUE,IF(ISNUMBER('Summary figures'!$CC$1:$CC$197),'Summary figures'!$CC$1:$CC$197)))</f>
        <v>5.6520216613580727</v>
      </c>
      <c r="AH29" s="20">
        <f t="array" ref="AH29">MEDIAN(IF('Summary figures'!$V$1:$V$197=TRUE,IF(ISNUMBER('Summary figures'!$CD$1:$CD$197),'Summary figures'!$CD$1:$CD$197)))</f>
        <v>36.313504155575053</v>
      </c>
      <c r="AI29" s="20">
        <f t="array" ref="AI29">MEDIAN(IF('Summary figures'!$V$1:$V$197=TRUE,IF(ISNUMBER('Summary figures'!$CE$1:$CE$197),'Summary figures'!$CE$1:$CE$197)))</f>
        <v>6.7740830984024702</v>
      </c>
      <c r="AJ29" s="20">
        <f t="array" ref="AJ29">MEDIAN(IF('Summary figures'!$V$1:$V$197=TRUE,IF(ISNUMBER('Summary figures'!$CF$1:$CF$197),'Summary figures'!$CF$1:$CF$197)))</f>
        <v>0.19492655697402939</v>
      </c>
      <c r="AK29" s="20">
        <f t="array" ref="AK29">MEDIAN(IF('Summary figures'!$V$1:$V$197=TRUE,IF(ISNUMBER('Summary figures'!$CG$1:$CG$197),'Summary figures'!$CG$1:$CG$197)))</f>
        <v>1.0792027462782143</v>
      </c>
      <c r="AL29" s="20">
        <f t="array" ref="AL29">MEDIAN(IF('Summary figures'!$V$1:$V$197=TRUE,IF(ISNUMBER('Summary figures'!$CH$1:$CH$197),'Summary figures'!$CH$1:$CH$197)))</f>
        <v>67.397788293730713</v>
      </c>
      <c r="AM29" s="20">
        <f t="array" ref="AM29">MEDIAN(IF('Summary figures'!$V$1:$V$197=TRUE,IF(ISNUMBER('Summary figures'!$CI$1:$CI$197),'Summary figures'!$CI$1:$CI$197)))</f>
        <v>1.9153191336519064</v>
      </c>
      <c r="AN29" s="20">
        <f t="array" ref="AN29">MEDIAN(IF('Summary figures'!$V$1:$V$197=TRUE,IF(ISNUMBER('Summary figures'!$CJ$1:$CJ$197),'Summary figures'!$CJ$1:$CJ$197)))</f>
        <v>21.13452549743613</v>
      </c>
      <c r="AO29" s="23">
        <f t="array" ref="AO29">MEDIAN(IF('Summary figures'!$V$1:$V$197=TRUE,IF(ISNUMBER('Summary figures'!$CK$1:$CK$197),'Summary figures'!$CK$1:$CK$197)))</f>
        <v>0.54</v>
      </c>
      <c r="AP29" s="23">
        <f t="array" ref="AP29">MEDIAN(IF('Summary figures'!$V$1:$V$197=TRUE,IF(ISNUMBER('Summary figures'!$CL$1:$CL$197),'Summary figures'!$CL$1:$CL$197)))</f>
        <v>0.1373328295813625</v>
      </c>
      <c r="AQ29" s="23">
        <f t="array" ref="AQ29">MEDIAN(IF('Summary figures'!$V$1:$V$197=TRUE,IF(ISNUMBER('Summary figures'!$CM$1:$CM$197),'Summary figures'!$CM$1:$CM$197)))</f>
        <v>0.37766487982016256</v>
      </c>
      <c r="AR29" s="20">
        <f t="array" ref="AR29">MEDIAN(IF('Summary figures'!$V$1:$V$197=TRUE,IF(ISNUMBER('Summary figures'!$CN$1:$CN$197),'Summary figures'!$CN$1:$CN$197)))</f>
        <v>799.15333333333331</v>
      </c>
      <c r="AS29" s="20">
        <f t="array" ref="AS29">MEDIAN(IF('Summary figures'!$V$1:$V$197=TRUE,IF(ISNUMBER('Summary figures'!$CO$1:$CO$197),'Summary figures'!$CO$1:$CO$197)))</f>
        <v>36.656032220110419</v>
      </c>
      <c r="AT29" s="20">
        <f t="array" ref="AT29">MEDIAN(IF('Summary figures'!$V$1:$V$197=TRUE,IF(ISNUMBER('Summary figures'!$CP$1:$CP$197),'Summary figures'!$CP$1:$CP$197)))</f>
        <v>154.37263214053209</v>
      </c>
      <c r="AU29" s="20">
        <f t="array" ref="AU29">MEDIAN(IF('Summary figures'!$V$1:$V$197=TRUE,IF(ISNUMBER('Summary figures'!$CR$1:$CR$197),'Summary figures'!$CR$1:$CR$197)))</f>
        <v>16.355056010829589</v>
      </c>
      <c r="AV29" s="20"/>
      <c r="AW29" s="20"/>
      <c r="AX29" s="20"/>
    </row>
    <row r="30" spans="1:50" x14ac:dyDescent="0.2">
      <c r="A30" s="64" t="s">
        <v>358</v>
      </c>
      <c r="B30" s="20">
        <f t="array" ref="B30">MEDIAN(IF('Summary figures'!$F$1:$F$197=TRUE,IF(ISNUMBER('Summary figures'!$AN$1:$AN$197),'Summary figures'!$AN$1:$AN$197)))</f>
        <v>605</v>
      </c>
      <c r="C30" s="23">
        <f t="array" ref="C30">MEDIAN(IF('Summary figures'!$F$1:$F$197=TRUE,IF(ISNUMBER('Summary figures'!$AO$1:$AO$197),'Summary figures'!$AO$1:$AO$197)))</f>
        <v>0.46699998855590819</v>
      </c>
      <c r="D30" s="23">
        <f t="array" ref="D30">MEDIAN(IF('Summary figures'!$F$1:$F$197=TRUE,IF(ISNUMBER('Summary figures'!$AP$1:$AP$197),'Summary figures'!$AP$1:$AP$197)))</f>
        <v>0.23149999618530276</v>
      </c>
      <c r="E30" s="20">
        <f t="array" ref="E30">MEDIAN(IF('Summary figures'!$F$1:$F$197=TRUE,IF(ISNUMBER('Summary figures'!$AQ$1:$AQ$197),'Summary figures'!$AQ$1:$AQ$197)))</f>
        <v>7.7056629795455933</v>
      </c>
      <c r="F30" s="20">
        <f t="array" ref="F30">MEDIAN(IF('Summary figures'!$F$1:$F$197=TRUE,IF(ISNUMBER('Summary figures'!$AR$1:$AR$197),'Summary figures'!$AR$1:$AR$197)))</f>
        <v>3.9474749999999998</v>
      </c>
      <c r="G30" s="20">
        <f t="array" ref="G30">MEDIAN(IF('Summary figures'!$F$1:$F$197=TRUE,IF(ISNUMBER('Summary figures'!$AS$1:$AS$197),'Summary figures'!$AS$1:$AS$197)))</f>
        <v>5.3093747558593751</v>
      </c>
      <c r="H30" s="23">
        <f t="array" ref="H30">MEDIAN(IF('Summary figures'!$F$1:$F$197=TRUE,IF(ISNUMBER('Summary figures'!$AT$1:$AT$197),'Summary figures'!$AT$1:$AT$197)))</f>
        <v>0.16215000000000002</v>
      </c>
      <c r="I30" s="20">
        <f t="array" ref="I30">MEDIAN(IF('Summary figures'!$F$1:$F$197=TRUE,IF(ISNUMBER('Summary figures'!$AU$1:$AU$197),'Summary figures'!$AU$1:$AU$197)))</f>
        <v>94.307000000000002</v>
      </c>
      <c r="J30" s="20">
        <f t="array" ref="J30">MEDIAN(IF('Summary figures'!$F$1:$F$197=TRUE,IF(ISNUMBER('Summary figures'!$AV$1:$AV$197),'Summary figures'!$AV$1:$AV$197)))</f>
        <v>201.86076341261708</v>
      </c>
      <c r="K30" s="23">
        <f t="array" ref="K30">MEDIAN(IF('Summary figures'!$F$1:$F$197=TRUE,IF(ISNUMBER('Summary figures'!$AW$1:$AW$197),'Summary figures'!$AW$1:$AW$197)))</f>
        <v>0.18901717800271167</v>
      </c>
      <c r="L30" s="20">
        <f t="array" ref="L30">MEDIAN(IF('Summary figures'!$F$1:$F$197=TRUE,IF(ISNUMBER('Summary figures'!$AX$1:$AX$197),'Summary figures'!$AX$1:$AX$197)))</f>
        <v>114.31038332710642</v>
      </c>
      <c r="M30" s="20">
        <f t="array" ref="M30">MEDIAN(IF('Summary figures'!$F$1:$F$197=TRUE,IF(ISNUMBER('Summary figures'!$AY$1:$AY$197),'Summary figures'!$AY$1:$AY$197)))</f>
        <v>237.96881268224018</v>
      </c>
      <c r="N30" s="20">
        <f t="array" ref="N30">MEDIAN(IF('Summary figures'!$F$1:$F$197=TRUE,IF(ISNUMBER('Summary figures'!$BC$1:$BC$197),'Summary figures'!$BC$1:$BC$197)))</f>
        <v>651.17099999999994</v>
      </c>
      <c r="O30" s="20">
        <f t="array" ref="O30">MEDIAN(IF('Summary figures'!$F$1:$F$197=TRUE,IF(ISNUMBER('Summary figures'!$BD$1:$BD$197),'Summary figures'!$BD$1:$BD$197)))</f>
        <v>703.58333333333326</v>
      </c>
      <c r="P30" s="20">
        <f t="array" ref="P30">MEDIAN(IF('Summary figures'!$F$1:$F$197=TRUE,IF(ISNUMBER('Summary figures'!$BE$1:$BE$197),'Summary figures'!$BE$1:$BE$197)))</f>
        <v>40.990597183706122</v>
      </c>
      <c r="Q30" s="20">
        <f t="array" ref="Q30">MEDIAN(IF('Summary figures'!$F$1:$F$197=TRUE,IF(ISNUMBER('Summary figures'!$BF$1:$BF$197),'Summary figures'!$BF$1:$BF$197)))</f>
        <v>78.375386250801057</v>
      </c>
      <c r="R30" s="20">
        <f t="array" ref="R30">MEDIAN(IF('Summary figures'!$F$1:$F$197=TRUE,IF(ISNUMBER('Summary figures'!$BG$1:$BG$197),'Summary figures'!$BG$1:$BG$197)))</f>
        <v>69.75743814717562</v>
      </c>
      <c r="S30" s="20">
        <f t="array" ref="S30">MEDIAN(IF('Summary figures'!$F$1:$F$197=TRUE,IF(ISNUMBER('Summary figures'!$BH$1:$BH$197),'Summary figures'!$BH$1:$BH$197)))</f>
        <v>111.82499999999999</v>
      </c>
      <c r="T30" s="20">
        <f t="array" ref="T30">MEDIAN(IF('Summary figures'!$F$1:$F$197=TRUE,IF(ISNUMBER('Summary figures'!$BI$1:$BI$197),'Summary figures'!$BI$1:$BI$197)))</f>
        <v>45.131677499538796</v>
      </c>
      <c r="U30" s="20">
        <f t="array" ref="U30">MEDIAN(IF('Summary figures'!$F$1:$F$197=TRUE,IF(ISNUMBER('Summary figures'!$BJ$1:$BJ$197),'Summary figures'!$BJ$1:$BJ$197)))</f>
        <v>77.501964336562764</v>
      </c>
      <c r="V30" s="20"/>
      <c r="W30" s="20">
        <f t="array" ref="W30">MEDIAN(IF('Summary figures'!$F$1:$F$197=TRUE,IF(ISNUMBER('Summary figures'!$BK$1:$BK$197),'Summary figures'!$BK$1:$BK$197)))</f>
        <v>67.171747952695625</v>
      </c>
      <c r="X30" s="20">
        <f t="array" ref="X30">MEDIAN(IF('Summary figures'!$F$1:$F$197=TRUE,IF(ISNUMBER('Summary figures'!$BL$1:$BL$197),'Summary figures'!$BL$1:$BL$197)))</f>
        <v>194.69499187730065</v>
      </c>
      <c r="Y30" s="20">
        <f t="array" ref="Y30">MEDIAN(IF('Summary figures'!$F$1:$F$197=TRUE,IF(ISNUMBER('Summary figures'!$BQ$1:$BQ$197),'Summary figures'!$BQ$1:$BQ$197)))</f>
        <v>143.05940159818442</v>
      </c>
      <c r="Z30" s="20">
        <f t="array" ref="Z30">MEDIAN(IF('Summary figures'!$F$1:$F$197=TRUE,IF(ISNUMBER('Summary figures'!$BR$1:$BR$197),'Summary figures'!$BR$1:$BR$197)))</f>
        <v>23.892022044126648</v>
      </c>
      <c r="AA30" s="23">
        <f t="array" ref="AA30">MEDIAN(IF('Summary figures'!$F$1:$F$197=TRUE,IF(ISNUMBER('Summary figures'!$BS$1:$BS$197),'Summary figures'!$BS$1:$BS$197)))</f>
        <v>0.17844879705898786</v>
      </c>
      <c r="AB30" s="20">
        <f t="array" ref="AB30">MEDIAN(IF('Summary figures'!$F$1:$F$197=TRUE,IF(ISNUMBER('Summary figures'!$BT$1:$BT$197),'Summary figures'!$BT$1:$BT$197)))</f>
        <v>5.3175741097500007</v>
      </c>
      <c r="AC30" s="20">
        <f t="array" ref="AC30">MEDIAN(IF('Summary figures'!$F$1:$F$197=TRUE,IF(ISNUMBER('Summary figures'!$BY$1:$BY$197),'Summary figures'!$BY$1:$BY$197)))</f>
        <v>60.416424016646538</v>
      </c>
      <c r="AD30" s="20">
        <f t="array" ref="AD30">MEDIAN(IF('Summary figures'!$F$1:$F$197=TRUE,IF(ISNUMBER('Summary figures'!$BZ$1:$BZ$197),'Summary figures'!$BZ$1:$BZ$197)))</f>
        <v>2.9999287850325853</v>
      </c>
      <c r="AE30" s="20">
        <f t="array" ref="AE30">MEDIAN(IF('Summary figures'!$F$1:$F$197=TRUE,IF(ISNUMBER('Summary figures'!$CA$1:$CA$197),'Summary figures'!$CA$1:$CA$197)))</f>
        <v>6.9453410910024989</v>
      </c>
      <c r="AF30" s="20">
        <f t="array" ref="AF30">MEDIAN(IF('Summary figures'!$F$1:$F$197=TRUE,IF(ISNUMBER('Summary figures'!$CB$1:$CB$197),'Summary figures'!$CB$1:$CB$197)))</f>
        <v>164.70672959457647</v>
      </c>
      <c r="AG30" s="20">
        <f t="array" ref="AG30">MEDIAN(IF('Summary figures'!$F$1:$F$197=TRUE,IF(ISNUMBER('Summary figures'!$CC$1:$CC$197),'Summary figures'!$CC$1:$CC$197)))</f>
        <v>10.191559802548328</v>
      </c>
      <c r="AH30" s="20">
        <f t="array" ref="AH30">MEDIAN(IF('Summary figures'!$F$1:$F$197=TRUE,IF(ISNUMBER('Summary figures'!$CD$1:$CD$197),'Summary figures'!$CD$1:$CD$197)))</f>
        <v>23.242912712905749</v>
      </c>
      <c r="AI30" s="20">
        <f t="array" ref="AI30">MEDIAN(IF('Summary figures'!$F$1:$F$197=TRUE,IF(ISNUMBER('Summary figures'!$CE$1:$CE$197),'Summary figures'!$CE$1:$CE$197)))</f>
        <v>5.6994917102966847</v>
      </c>
      <c r="AJ30" s="20">
        <f t="array" ref="AJ30">MEDIAN(IF('Summary figures'!$F$1:$F$197=TRUE,IF(ISNUMBER('Summary figures'!$CF$1:$CF$197),'Summary figures'!$CF$1:$CF$197)))</f>
        <v>0.25776064977531704</v>
      </c>
      <c r="AK30" s="20">
        <f t="array" ref="AK30">MEDIAN(IF('Summary figures'!$F$1:$F$197=TRUE,IF(ISNUMBER('Summary figures'!$CG$1:$CG$197),'Summary figures'!$CG$1:$CG$197)))</f>
        <v>0.59419615195287778</v>
      </c>
      <c r="AL30" s="20">
        <f t="array" ref="AL30">MEDIAN(IF('Summary figures'!$F$1:$F$197=TRUE,IF(ISNUMBER('Summary figures'!$CH$1:$CH$197),'Summary figures'!$CH$1:$CH$197)))</f>
        <v>74.617723519935566</v>
      </c>
      <c r="AM30" s="20">
        <f t="array" ref="AM30">MEDIAN(IF('Summary figures'!$F$1:$F$197=TRUE,IF(ISNUMBER('Summary figures'!$CI$1:$CI$197),'Summary figures'!$CI$1:$CI$197)))</f>
        <v>3.6840136192134993</v>
      </c>
      <c r="AN30" s="20">
        <f t="array" ref="AN30">MEDIAN(IF('Summary figures'!$F$1:$F$197=TRUE,IF(ISNUMBER('Summary figures'!$CJ$1:$CJ$197),'Summary figures'!$CJ$1:$CJ$197)))</f>
        <v>9.6200780692704146</v>
      </c>
      <c r="AO30" s="23">
        <f t="array" ref="AO30">MEDIAN(IF('Summary figures'!$F$1:$F$197=TRUE,IF(ISNUMBER('Summary figures'!$CK$1:$CK$197),'Summary figures'!$CK$1:$CK$197)))</f>
        <v>0.56000000000000005</v>
      </c>
      <c r="AP30" s="23">
        <f t="array" ref="AP30">MEDIAN(IF('Summary figures'!$F$1:$F$197=TRUE,IF(ISNUMBER('Summary figures'!$CL$1:$CL$197),'Summary figures'!$CL$1:$CL$197)))</f>
        <v>0.150196433656277</v>
      </c>
      <c r="AQ30" s="23">
        <f t="array" ref="AQ30">MEDIAN(IF('Summary figures'!$F$1:$F$197=TRUE,IF(ISNUMBER('Summary figures'!$CM$1:$CM$197),'Summary figures'!$CM$1:$CM$197)))</f>
        <v>0.39843530150243722</v>
      </c>
      <c r="AR30" s="20">
        <f t="array" ref="AR30">MEDIAN(IF('Summary figures'!$F$1:$F$197=TRUE,IF(ISNUMBER('Summary figures'!$CN$1:$CN$197),'Summary figures'!$CN$1:$CN$197)))</f>
        <v>1411.3562647331373</v>
      </c>
      <c r="AS30" s="20">
        <f t="array" ref="AS30">MEDIAN(IF('Summary figures'!$F$1:$F$197=TRUE,IF(ISNUMBER('Summary figures'!$CO$1:$CO$197),'Summary figures'!$CO$1:$CO$197)))</f>
        <v>88.342188164463778</v>
      </c>
      <c r="AT30" s="20">
        <f t="array" ref="AT30">MEDIAN(IF('Summary figures'!$F$1:$F$197=TRUE,IF(ISNUMBER('Summary figures'!$CP$1:$CP$197),'Summary figures'!$CP$1:$CP$197)))</f>
        <v>194.1558290009126</v>
      </c>
      <c r="AU30" s="20">
        <f t="array" ref="AU30">MEDIAN(IF('Summary figures'!$F$1:$F$197=TRUE,IF(ISNUMBER('Summary figures'!$CR$1:$CR$197),'Summary figures'!$CR$1:$CR$197)))</f>
        <v>19.32859654267326</v>
      </c>
      <c r="AV30" s="20"/>
      <c r="AW30" s="20"/>
      <c r="AX30" s="20"/>
    </row>
    <row r="31" spans="1:50" x14ac:dyDescent="0.2">
      <c r="A31" s="37" t="s">
        <v>360</v>
      </c>
      <c r="B31" s="20">
        <f t="array" ref="B31">MEDIAN(IF('Summary figures'!$W$1:$W$197=TRUE,IF(ISNUMBER('Summary figures'!$AN$1:$AN$197),'Summary figures'!$AN$1:$AN$197)))</f>
        <v>3380</v>
      </c>
      <c r="C31" s="23">
        <f t="array" ref="C31">MEDIAN(IF('Summary figures'!$W$1:$W$197=TRUE,IF(ISNUMBER('Summary figures'!$AO$1:$AO$197),'Summary figures'!$AO$1:$AO$197)))</f>
        <v>0.12450000286102295</v>
      </c>
      <c r="D31" s="23">
        <f t="array" ref="D31">MEDIAN(IF('Summary figures'!$W$1:$W$197=TRUE,IF(ISNUMBER('Summary figures'!$AP$1:$AP$197),'Summary figures'!$AP$1:$AP$197)))</f>
        <v>3.0500000715255743E-2</v>
      </c>
      <c r="E31" s="20">
        <f t="array" ref="E31">MEDIAN(IF('Summary figures'!$W$1:$W$197=TRUE,IF(ISNUMBER('Summary figures'!$AQ$1:$AQ$197),'Summary figures'!$AQ$1:$AQ$197)))</f>
        <v>0.38875099506378169</v>
      </c>
      <c r="F31" s="20">
        <f t="array" ref="F31">MEDIAN(IF('Summary figures'!$W$1:$W$197=TRUE,IF(ISNUMBER('Summary figures'!$AR$1:$AR$197),'Summary figures'!$AR$1:$AR$197)))</f>
        <v>7.7913999865055095E-2</v>
      </c>
      <c r="G31" s="20">
        <f t="array" ref="G31">MEDIAN(IF('Summary figures'!$W$1:$W$197=TRUE,IF(ISNUMBER('Summary figures'!$AS$1:$AS$197),'Summary figures'!$AS$1:$AS$197)))</f>
        <v>8.5863735198974611E-2</v>
      </c>
      <c r="H31" s="23">
        <f t="array" ref="H31">MEDIAN(IF('Summary figures'!$W$1:$W$197=TRUE,IF(ISNUMBER('Summary figures'!$AT$1:$AT$197),'Summary figures'!$AT$1:$AT$197)))</f>
        <v>0.20745000000000002</v>
      </c>
      <c r="I31" s="20">
        <f t="array" ref="I31">MEDIAN(IF('Summary figures'!$W$1:$W$197=TRUE,IF(ISNUMBER('Summary figures'!$AU$1:$AU$197),'Summary figures'!$AU$1:$AU$197)))</f>
        <v>770.82899999999995</v>
      </c>
      <c r="J31" s="20">
        <f t="array" ref="J31">MEDIAN(IF('Summary figures'!$W$1:$W$197=TRUE,IF(ISNUMBER('Summary figures'!$AV$1:$AV$197),'Summary figures'!$AV$1:$AV$197)))</f>
        <v>9399.1007769601802</v>
      </c>
      <c r="K31" s="23">
        <f t="array" ref="K31">MEDIAN(IF('Summary figures'!$W$1:$W$197=TRUE,IF(ISNUMBER('Summary figures'!$AW$1:$AW$197),'Summary figures'!$AW$1:$AW$197)))</f>
        <v>0.2599580038483883</v>
      </c>
      <c r="L31" s="20">
        <f t="array" ref="L31">MEDIAN(IF('Summary figures'!$W$1:$W$197=TRUE,IF(ISNUMBER('Summary figures'!$AX$1:$AX$197),'Summary figures'!$AX$1:$AX$197)))</f>
        <v>911.69477429870653</v>
      </c>
      <c r="M31" s="20">
        <f t="array" ref="M31">MEDIAN(IF('Summary figures'!$W$1:$W$197=TRUE,IF(ISNUMBER('Summary figures'!$AY$1:$AY$197),'Summary figures'!$AY$1:$AY$197)))</f>
        <v>10315.423232429006</v>
      </c>
      <c r="N31" s="20">
        <f t="array" ref="N31">MEDIAN(IF('Summary figures'!$W$1:$W$197=TRUE,IF(ISNUMBER('Summary figures'!$BC$1:$BC$197),'Summary figures'!$BC$1:$BC$197)))</f>
        <v>111.17116666666666</v>
      </c>
      <c r="O31" s="20">
        <f t="array" ref="O31">MEDIAN(IF('Summary figures'!$W$1:$W$197=TRUE,IF(ISNUMBER('Summary figures'!$BD$1:$BD$197),'Summary figures'!$BD$1:$BD$197)))</f>
        <v>131.09333333333333</v>
      </c>
      <c r="P31" s="20">
        <f t="array" ref="P31">MEDIAN(IF('Summary figures'!$W$1:$W$197=TRUE,IF(ISNUMBER('Summary figures'!$BE$1:$BE$197),'Summary figures'!$BE$1:$BE$197)))</f>
        <v>60.357412042694385</v>
      </c>
      <c r="Q31" s="20">
        <f t="array" ref="Q31">MEDIAN(IF('Summary figures'!$W$1:$W$197=TRUE,IF(ISNUMBER('Summary figures'!$BF$1:$BF$197),'Summary figures'!$BF$1:$BF$197)))</f>
        <v>328.34892130767332</v>
      </c>
      <c r="R31" s="20">
        <f t="array" ref="R31">MEDIAN(IF('Summary figures'!$W$1:$W$197=TRUE,IF(ISNUMBER('Summary figures'!$BG$1:$BG$197),'Summary figures'!$BG$1:$BG$197)))</f>
        <v>258.04999430934441</v>
      </c>
      <c r="S31" s="20">
        <f t="array" ref="S31">MEDIAN(IF('Summary figures'!$W$1:$W$197=TRUE,IF(ISNUMBER('Summary figures'!$BH$1:$BH$197),'Summary figures'!$BH$1:$BH$197)))</f>
        <v>5.4533333333333331</v>
      </c>
      <c r="T31" s="20">
        <f t="array" ref="T31">MEDIAN(IF('Summary figures'!$W$1:$W$197=TRUE,IF(ISNUMBER('Summary figures'!$BI$1:$BI$197),'Summary figures'!$BI$1:$BI$197)))</f>
        <v>135.19999999999999</v>
      </c>
      <c r="U31" s="20">
        <f t="array" ref="U31">MEDIAN(IF('Summary figures'!$W$1:$W$197=TRUE,IF(ISNUMBER('Summary figures'!$BJ$1:$BJ$197),'Summary figures'!$BJ$1:$BJ$197)))</f>
        <v>111.57505927804149</v>
      </c>
      <c r="V31" s="20"/>
      <c r="W31" s="20">
        <f t="array" ref="W31">MEDIAN(IF('Summary figures'!$W$1:$W$197=TRUE,IF(ISNUMBER('Summary figures'!$BK$1:$BK$197),'Summary figures'!$BK$1:$BK$197)))</f>
        <v>40.05470498432274</v>
      </c>
      <c r="X31" s="20">
        <f t="array" ref="X31">MEDIAN(IF('Summary figures'!$W$1:$W$197=TRUE,IF(ISNUMBER('Summary figures'!$BL$1:$BL$197),'Summary figures'!$BL$1:$BL$197)))</f>
        <v>336.97632193868151</v>
      </c>
      <c r="Y31" s="20">
        <f t="array" ref="Y31">MEDIAN(IF('Summary figures'!$W$1:$W$197=TRUE,IF(ISNUMBER('Summary figures'!$BQ$1:$BQ$197),'Summary figures'!$BQ$1:$BQ$197)))</f>
        <v>-156.69280161284138</v>
      </c>
      <c r="Z31" s="20">
        <f t="array" ref="Z31">MEDIAN(IF('Summary figures'!$W$1:$W$197=TRUE,IF(ISNUMBER('Summary figures'!$BR$1:$BR$197),'Summary figures'!$BR$1:$BR$197)))</f>
        <v>30.634995320958076</v>
      </c>
      <c r="AA31" s="23">
        <f t="array" ref="AA31">MEDIAN(IF('Summary figures'!$W$1:$W$197=TRUE,IF(ISNUMBER('Summary figures'!$BS$1:$BS$197),'Summary figures'!$BS$1:$BS$197)))</f>
        <v>-3.9389731889562608E-2</v>
      </c>
      <c r="AB31" s="20">
        <f t="array" ref="AB31">MEDIAN(IF('Summary figures'!$W$1:$W$197=TRUE,IF(ISNUMBER('Summary figures'!$BT$1:$BT$197),'Summary figures'!$BT$1:$BT$197)))</f>
        <v>11.6580800196</v>
      </c>
      <c r="AC31" s="20">
        <f t="array" ref="AC31">MEDIAN(IF('Summary figures'!$W$1:$W$197=TRUE,IF(ISNUMBER('Summary figures'!$BY$1:$BY$197),'Summary figures'!$BY$1:$BY$197)))</f>
        <v>18.983852362733252</v>
      </c>
      <c r="AD31" s="20">
        <f t="array" ref="AD31">MEDIAN(IF('Summary figures'!$W$1:$W$197=TRUE,IF(ISNUMBER('Summary figures'!$BZ$1:$BZ$197),'Summary figures'!$BZ$1:$BZ$197)))</f>
        <v>4.2247776676600486</v>
      </c>
      <c r="AE31" s="20">
        <f t="array" ref="AE31">MEDIAN(IF('Summary figures'!$W$1:$W$197=TRUE,IF(ISNUMBER('Summary figures'!$CA$1:$CA$197),'Summary figures'!$CA$1:$CA$197)))</f>
        <v>39.051381537321411</v>
      </c>
      <c r="AF31" s="20">
        <f t="array" ref="AF31">MEDIAN(IF('Summary figures'!$W$1:$W$197=TRUE,IF(ISNUMBER('Summary figures'!$CB$1:$CB$197),'Summary figures'!$CB$1:$CB$197)))</f>
        <v>40.003881393475638</v>
      </c>
      <c r="AG31" s="20">
        <f t="array" ref="AG31">MEDIAN(IF('Summary figures'!$W$1:$W$197=TRUE,IF(ISNUMBER('Summary figures'!$CC$1:$CC$197),'Summary figures'!$CC$1:$CC$197)))</f>
        <v>14.311023203928597</v>
      </c>
      <c r="AH31" s="20">
        <f t="array" ref="AH31">MEDIAN(IF('Summary figures'!$W$1:$W$197=TRUE,IF(ISNUMBER('Summary figures'!$CD$1:$CD$197),'Summary figures'!$CD$1:$CD$197)))</f>
        <v>58.702744334660167</v>
      </c>
      <c r="AI31" s="20">
        <f t="array" ref="AI31">MEDIAN(IF('Summary figures'!$W$1:$W$197=TRUE,IF(ISNUMBER('Summary figures'!$CE$1:$CE$197),'Summary figures'!$CE$1:$CE$197)))</f>
        <v>1.7364624446234396</v>
      </c>
      <c r="AJ31" s="20">
        <f t="array" ref="AJ31">MEDIAN(IF('Summary figures'!$W$1:$W$197=TRUE,IF(ISNUMBER('Summary figures'!$CF$1:$CF$197),'Summary figures'!$CF$1:$CF$197)))</f>
        <v>0.17635991592231387</v>
      </c>
      <c r="AK31" s="20">
        <f t="array" ref="AK31">MEDIAN(IF('Summary figures'!$W$1:$W$197=TRUE,IF(ISNUMBER('Summary figures'!$CG$1:$CG$197),'Summary figures'!$CG$1:$CG$197)))</f>
        <v>1.370721977543587</v>
      </c>
      <c r="AL31" s="20">
        <f t="array" ref="AL31">MEDIAN(IF('Summary figures'!$W$1:$W$197=TRUE,IF(ISNUMBER('Summary figures'!$CH$1:$CH$197),'Summary figures'!$CH$1:$CH$197)))</f>
        <v>3.6737783595113438</v>
      </c>
      <c r="AM31" s="20">
        <f t="array" ref="AM31">MEDIAN(IF('Summary figures'!$W$1:$W$197=TRUE,IF(ISNUMBER('Summary figures'!$CI$1:$CI$197),'Summary figures'!$CI$1:$CI$197)))</f>
        <v>1.7680207273780544</v>
      </c>
      <c r="AN31" s="20">
        <f t="array" ref="AN31">MEDIAN(IF('Summary figures'!$W$1:$W$197=TRUE,IF(ISNUMBER('Summary figures'!$CJ$1:$CJ$197),'Summary figures'!$CJ$1:$CJ$197)))</f>
        <v>12.344845687487865</v>
      </c>
      <c r="AO31" s="23">
        <f t="array" ref="AO31">MEDIAN(IF('Summary figures'!$W$1:$W$197=TRUE,IF(ISNUMBER('Summary figures'!$CK$1:$CK$197),'Summary figures'!$CK$1:$CK$197)))</f>
        <v>0.54</v>
      </c>
      <c r="AP31" s="23">
        <f t="array" ref="AP31">MEDIAN(IF('Summary figures'!$W$1:$W$197=TRUE,IF(ISNUMBER('Summary figures'!$CL$1:$CL$197),'Summary figures'!$CL$1:$CL$197)))</f>
        <v>0.12018744019477703</v>
      </c>
      <c r="AQ31" s="23">
        <f t="array" ref="AQ31">MEDIAN(IF('Summary figures'!$W$1:$W$197=TRUE,IF(ISNUMBER('Summary figures'!$CM$1:$CM$197),'Summary figures'!$CM$1:$CM$197)))</f>
        <v>0.34260229783473267</v>
      </c>
      <c r="AR31" s="20">
        <f t="array" ref="AR31">MEDIAN(IF('Summary figures'!$W$1:$W$197=TRUE,IF(ISNUMBER('Summary figures'!$CN$1:$CN$197),'Summary figures'!$CN$1:$CN$197)))</f>
        <v>32.3855</v>
      </c>
      <c r="AS31" s="20">
        <f t="array" ref="AS31">MEDIAN(IF('Summary figures'!$W$1:$W$197=TRUE,IF(ISNUMBER('Summary figures'!$CO$1:$CO$197),'Summary figures'!$CO$1:$CO$197)))</f>
        <v>38.446652473691572</v>
      </c>
      <c r="AT31" s="20">
        <f t="array" ref="AT31">MEDIAN(IF('Summary figures'!$W$1:$W$197=TRUE,IF(ISNUMBER('Summary figures'!$CP$1:$CP$197),'Summary figures'!$CP$1:$CP$197)))</f>
        <v>251.83173392880553</v>
      </c>
      <c r="AU31" s="20">
        <f t="array" ref="AU31">MEDIAN(IF('Summary figures'!$W$1:$W$197=TRUE,IF(ISNUMBER('Summary figures'!$CR$1:$CR$197),'Summary figures'!$CR$1:$CR$197)))</f>
        <v>19.956757819153033</v>
      </c>
      <c r="AV31" s="20"/>
      <c r="AW31" s="20"/>
      <c r="AX31" s="20"/>
    </row>
    <row r="32" spans="1:50" x14ac:dyDescent="0.2">
      <c r="A32" s="37" t="s">
        <v>361</v>
      </c>
      <c r="B32" s="20">
        <f t="array" ref="B32">MEDIAN(IF('Summary figures'!$X$1:$X$197=TRUE,IF(ISNUMBER('Summary figures'!$AN$1:$AN$197),'Summary figures'!$AN$1:$AN$197)))</f>
        <v>510</v>
      </c>
      <c r="C32" s="23">
        <f t="array" ref="C32">MEDIAN(IF('Summary figures'!$X$1:$X$197=TRUE,IF(ISNUMBER('Summary figures'!$AO$1:$AO$197),'Summary figures'!$AO$1:$AO$197)))</f>
        <v>0.45799999237060546</v>
      </c>
      <c r="D32" s="23">
        <f t="array" ref="D32">MEDIAN(IF('Summary figures'!$X$1:$X$197=TRUE,IF(ISNUMBER('Summary figures'!$AP$1:$AP$197),'Summary figures'!$AP$1:$AP$197)))</f>
        <v>0.09</v>
      </c>
      <c r="E32" s="20">
        <f t="array" ref="E32">MEDIAN(IF('Summary figures'!$X$1:$X$197=TRUE,IF(ISNUMBER('Summary figures'!$AQ$1:$AQ$197),'Summary figures'!$AQ$1:$AQ$197)))</f>
        <v>13.511324999999999</v>
      </c>
      <c r="F32" s="20">
        <f t="array" ref="F32">MEDIAN(IF('Summary figures'!$X$1:$X$197=TRUE,IF(ISNUMBER('Summary figures'!$AR$1:$AR$197),'Summary figures'!$AR$1:$AR$197)))</f>
        <v>3.8253060476875302</v>
      </c>
      <c r="G32" s="20">
        <f t="array" ref="G32">MEDIAN(IF('Summary figures'!$X$1:$X$197=TRUE,IF(ISNUMBER('Summary figures'!$AS$1:$AS$197),'Summary figures'!$AS$1:$AS$197)))</f>
        <v>4.9034213867187502</v>
      </c>
      <c r="H32" s="23">
        <f t="array" ref="H32">MEDIAN(IF('Summary figures'!$X$1:$X$197=TRUE,IF(ISNUMBER('Summary figures'!$AT$1:$AT$197),'Summary figures'!$AT$1:$AT$197)))</f>
        <v>0.16619999999999999</v>
      </c>
      <c r="I32" s="20">
        <f t="array" ref="I32">MEDIAN(IF('Summary figures'!$X$1:$X$197=TRUE,IF(ISNUMBER('Summary figures'!$AU$1:$AU$197),'Summary figures'!$AU$1:$AU$197)))</f>
        <v>83.294999999999987</v>
      </c>
      <c r="J32" s="20">
        <f t="array" ref="J32">MEDIAN(IF('Summary figures'!$X$1:$X$197=TRUE,IF(ISNUMBER('Summary figures'!$AV$1:$AV$197),'Summary figures'!$AV$1:$AV$197)))</f>
        <v>201.4545402795415</v>
      </c>
      <c r="K32" s="23">
        <f t="array" ref="K32">MEDIAN(IF('Summary figures'!$X$1:$X$197=TRUE,IF(ISNUMBER('Summary figures'!$AW$1:$AW$197),'Summary figures'!$AW$1:$AW$197)))</f>
        <v>0.19594678586399672</v>
      </c>
      <c r="L32" s="20">
        <f t="array" ref="L32">MEDIAN(IF('Summary figures'!$X$1:$X$197=TRUE,IF(ISNUMBER('Summary figures'!$AX$1:$AX$197),'Summary figures'!$AX$1:$AX$197)))</f>
        <v>99.723395498137734</v>
      </c>
      <c r="M32" s="20">
        <f t="array" ref="M32">MEDIAN(IF('Summary figures'!$X$1:$X$197=TRUE,IF(ISNUMBER('Summary figures'!$AY$1:$AY$197),'Summary figures'!$AY$1:$AY$197)))</f>
        <v>237.51124949148752</v>
      </c>
      <c r="N32" s="20">
        <f t="array" ref="N32">MEDIAN(IF('Summary figures'!$X$1:$X$197=TRUE,IF(ISNUMBER('Summary figures'!$BC$1:$BC$197),'Summary figures'!$BC$1:$BC$197)))</f>
        <v>1008.9983333333333</v>
      </c>
      <c r="O32" s="20">
        <f t="array" ref="O32">MEDIAN(IF('Summary figures'!$X$1:$X$197=TRUE,IF(ISNUMBER('Summary figures'!$BD$1:$BD$197),'Summary figures'!$BD$1:$BD$197)))</f>
        <v>956.49333333333334</v>
      </c>
      <c r="P32" s="20">
        <f t="array" ref="P32">MEDIAN(IF('Summary figures'!$X$1:$X$197=TRUE,IF(ISNUMBER('Summary figures'!$BE$1:$BE$197),'Summary figures'!$BE$1:$BE$197)))</f>
        <v>49.738412035829207</v>
      </c>
      <c r="Q32" s="20">
        <f t="array" ref="Q32">MEDIAN(IF('Summary figures'!$X$1:$X$197=TRUE,IF(ISNUMBER('Summary figures'!$BF$1:$BF$197),'Summary figures'!$BF$1:$BF$197)))</f>
        <v>109.16693534155421</v>
      </c>
      <c r="R32" s="20">
        <f t="array" ref="R32">MEDIAN(IF('Summary figures'!$X$1:$X$197=TRUE,IF(ISNUMBER('Summary figures'!$BG$1:$BG$197),'Summary figures'!$BG$1:$BG$197)))</f>
        <v>67.556071728393079</v>
      </c>
      <c r="S32" s="20">
        <f t="array" ref="S32">MEDIAN(IF('Summary figures'!$X$1:$X$197=TRUE,IF(ISNUMBER('Summary figures'!$BH$1:$BH$197),'Summary figures'!$BH$1:$BH$197)))</f>
        <v>58.919999999999995</v>
      </c>
      <c r="T32" s="20">
        <f t="array" ref="T32">MEDIAN(IF('Summary figures'!$X$1:$X$197=TRUE,IF(ISNUMBER('Summary figures'!$BI$1:$BI$197),'Summary figures'!$BI$1:$BI$197)))</f>
        <v>45.875790232238202</v>
      </c>
      <c r="U32" s="20">
        <f t="array" ref="U32">MEDIAN(IF('Summary figures'!$X$1:$X$197=TRUE,IF(ISNUMBER('Summary figures'!$BJ$1:$BJ$197),'Summary figures'!$BJ$1:$BJ$197)))</f>
        <v>77.586692652887422</v>
      </c>
      <c r="V32" s="20"/>
      <c r="W32" s="20">
        <f t="array" ref="W32">MEDIAN(IF('Summary figures'!$X$1:$X$197=TRUE,IF(ISNUMBER('Summary figures'!$BK$1:$BK$197),'Summary figures'!$BK$1:$BK$197)))</f>
        <v>34.160543205232877</v>
      </c>
      <c r="X32" s="20">
        <f t="array" ref="X32">MEDIAN(IF('Summary figures'!$X$1:$X$197=TRUE,IF(ISNUMBER('Summary figures'!$BL$1:$BL$197),'Summary figures'!$BL$1:$BL$197)))</f>
        <v>180.75803117704285</v>
      </c>
      <c r="Y32" s="20">
        <f t="array" ref="Y32">MEDIAN(IF('Summary figures'!$X$1:$X$197=TRUE,IF(ISNUMBER('Summary figures'!$BQ$1:$BQ$197),'Summary figures'!$BQ$1:$BQ$197)))</f>
        <v>124.33693750846973</v>
      </c>
      <c r="Z32" s="20">
        <f t="array" ref="Z32">MEDIAN(IF('Summary figures'!$X$1:$X$197=TRUE,IF(ISNUMBER('Summary figures'!$BR$1:$BR$197),'Summary figures'!$BR$1:$BR$197)))</f>
        <v>27.238977302374121</v>
      </c>
      <c r="AA32" s="23">
        <f t="array" ref="AA32">MEDIAN(IF('Summary figures'!$X$1:$X$197=TRUE,IF(ISNUMBER('Summary figures'!$BS$1:$BS$197),'Summary figures'!$BS$1:$BS$197)))</f>
        <v>0.27325240488547009</v>
      </c>
      <c r="AB32" s="20">
        <f t="array" ref="AB32">MEDIAN(IF('Summary figures'!$X$1:$X$197=TRUE,IF(ISNUMBER('Summary figures'!$BT$1:$BT$197),'Summary figures'!$BT$1:$BT$197)))</f>
        <v>6.7293185788500001</v>
      </c>
      <c r="AC32" s="20">
        <f t="array" ref="AC32">MEDIAN(IF('Summary figures'!$X$1:$X$197=TRUE,IF(ISNUMBER('Summary figures'!$BY$1:$BY$197),'Summary figures'!$BY$1:$BY$197)))</f>
        <v>82.108656195462473</v>
      </c>
      <c r="AD32" s="20">
        <f t="array" ref="AD32">MEDIAN(IF('Summary figures'!$X$1:$X$197=TRUE,IF(ISNUMBER('Summary figures'!$BZ$1:$BZ$197),'Summary figures'!$BZ$1:$BZ$197)))</f>
        <v>3.1807155881187392</v>
      </c>
      <c r="AE32" s="20">
        <f t="array" ref="AE32">MEDIAN(IF('Summary figures'!$X$1:$X$197=TRUE,IF(ISNUMBER('Summary figures'!$CA$1:$CA$197),'Summary figures'!$CA$1:$CA$197)))</f>
        <v>8.2824219100505196</v>
      </c>
      <c r="AF32" s="20">
        <f t="array" ref="AF32">MEDIAN(IF('Summary figures'!$X$1:$X$197=TRUE,IF(ISNUMBER('Summary figures'!$CB$1:$CB$197),'Summary figures'!$CB$1:$CB$197)))</f>
        <v>385.47787286884147</v>
      </c>
      <c r="AG32" s="20">
        <f t="array" ref="AG32">MEDIAN(IF('Summary figures'!$X$1:$X$197=TRUE,IF(ISNUMBER('Summary figures'!$CC$1:$CC$197),'Summary figures'!$CC$1:$CC$197)))</f>
        <v>20.057136197757533</v>
      </c>
      <c r="AH32" s="20">
        <f t="array" ref="AH32">MEDIAN(IF('Summary figures'!$X$1:$X$197=TRUE,IF(ISNUMBER('Summary figures'!$CD$1:$CD$197),'Summary figures'!$CD$1:$CD$197)))</f>
        <v>34.942745060232667</v>
      </c>
      <c r="AI32" s="20">
        <f t="array" ref="AI32">MEDIAN(IF('Summary figures'!$X$1:$X$197=TRUE,IF(ISNUMBER('Summary figures'!$CE$1:$CE$197),'Summary figures'!$CE$1:$CE$197)))</f>
        <v>6.1367656732447315</v>
      </c>
      <c r="AJ32" s="20">
        <f t="array" ref="AJ32">MEDIAN(IF('Summary figures'!$X$1:$X$197=TRUE,IF(ISNUMBER('Summary figures'!$CF$1:$CF$197),'Summary figures'!$CF$1:$CF$197)))</f>
        <v>0.28096187929387884</v>
      </c>
      <c r="AK32" s="20">
        <f t="array" ref="AK32">MEDIAN(IF('Summary figures'!$X$1:$X$197=TRUE,IF(ISNUMBER('Summary figures'!$CG$1:$CG$197),'Summary figures'!$CG$1:$CG$197)))</f>
        <v>0.54043196650644565</v>
      </c>
      <c r="AL32" s="20">
        <f t="array" ref="AL32">MEDIAN(IF('Summary figures'!$X$1:$X$197=TRUE,IF(ISNUMBER('Summary figures'!$CH$1:$CH$197),'Summary figures'!$CH$1:$CH$197)))</f>
        <v>107.41319774466373</v>
      </c>
      <c r="AM32" s="20">
        <f t="array" ref="AM32">MEDIAN(IF('Summary figures'!$X$1:$X$197=TRUE,IF(ISNUMBER('Summary figures'!$CI$1:$CI$197),'Summary figures'!$CI$1:$CI$197)))</f>
        <v>2.6924112945936503</v>
      </c>
      <c r="AN32" s="20">
        <f t="array" ref="AN32">MEDIAN(IF('Summary figures'!$X$1:$X$197=TRUE,IF(ISNUMBER('Summary figures'!$CJ$1:$CJ$197),'Summary figures'!$CJ$1:$CJ$197)))</f>
        <v>8.2457553037464599</v>
      </c>
      <c r="AO32" s="23">
        <f t="array" ref="AO32">MEDIAN(IF('Summary figures'!$X$1:$X$197=TRUE,IF(ISNUMBER('Summary figures'!$CK$1:$CK$197),'Summary figures'!$CK$1:$CK$197)))</f>
        <v>0.56999999999999995</v>
      </c>
      <c r="AP32" s="23">
        <f t="array" ref="AP32">MEDIAN(IF('Summary figures'!$X$1:$X$197=TRUE,IF(ISNUMBER('Summary figures'!$CL$1:$CL$197),'Summary figures'!$CL$1:$CL$197)))</f>
        <v>0.15866926528874184</v>
      </c>
      <c r="AQ32" s="23">
        <f t="array" ref="AQ32">MEDIAN(IF('Summary figures'!$X$1:$X$197=TRUE,IF(ISNUMBER('Summary figures'!$CM$1:$CM$197),'Summary figures'!$CM$1:$CM$197)))</f>
        <v>0.41207297219542738</v>
      </c>
      <c r="AR32" s="20">
        <f t="array" ref="AR32">MEDIAN(IF('Summary figures'!$X$1:$X$197=TRUE,IF(ISNUMBER('Summary figures'!$CN$1:$CN$197),'Summary figures'!$CN$1:$CN$197)))</f>
        <v>2735.5043133109193</v>
      </c>
      <c r="AS32" s="20">
        <f t="array" ref="AS32">MEDIAN(IF('Summary figures'!$X$1:$X$197=TRUE,IF(ISNUMBER('Summary figures'!$CO$1:$CO$197),'Summary figures'!$CO$1:$CO$197)))</f>
        <v>81.034635678905147</v>
      </c>
      <c r="AT32" s="20">
        <f t="array" ref="AT32">MEDIAN(IF('Summary figures'!$X$1:$X$197=TRUE,IF(ISNUMBER('Summary figures'!$CP$1:$CP$197),'Summary figures'!$CP$1:$CP$197)))</f>
        <v>223.2359156530579</v>
      </c>
      <c r="AU32" s="20">
        <f t="array" ref="AU32">MEDIAN(IF('Summary figures'!$X$1:$X$197=TRUE,IF(ISNUMBER('Summary figures'!$CR$1:$CR$197),'Summary figures'!$CR$1:$CR$197)))</f>
        <v>27.097155423605049</v>
      </c>
      <c r="AV32" s="20"/>
      <c r="AW32" s="20"/>
      <c r="AX32" s="20"/>
    </row>
    <row r="33" spans="1:50" x14ac:dyDescent="0.2">
      <c r="A33" s="37" t="s">
        <v>362</v>
      </c>
      <c r="B33" s="20">
        <f t="array" ref="B33">MEDIAN(IF('Summary figures'!$Y$1:$Y$197=TRUE,IF(ISNUMBER('Summary figures'!$AN$1:$AN$197),'Summary figures'!$AN$1:$AN$197)))</f>
        <v>4390</v>
      </c>
      <c r="C33" s="23">
        <f t="array" ref="C33">MEDIAN(IF('Summary figures'!$Y$1:$Y$197=TRUE,IF(ISNUMBER('Summary figures'!$AO$1:$AO$197),'Summary figures'!$AO$1:$AO$197)))</f>
        <v>0.1</v>
      </c>
      <c r="D33" s="23">
        <f t="array" ref="D33">MEDIAN(IF('Summary figures'!$Y$1:$Y$197=TRUE,IF(ISNUMBER('Summary figures'!$AP$1:$AP$197),'Summary figures'!$AP$1:$AP$197)))</f>
        <v>2.7999999523162841E-2</v>
      </c>
      <c r="E33" s="20">
        <f t="array" ref="E33">MEDIAN(IF('Summary figures'!$Y$1:$Y$197=TRUE,IF(ISNUMBER('Summary figures'!$AQ$1:$AQ$197),'Summary figures'!$AQ$1:$AQ$197)))</f>
        <v>6.6470000000000001E-2</v>
      </c>
      <c r="F33" s="20">
        <f t="array" ref="F33">MEDIAN(IF('Summary figures'!$Y$1:$Y$197=TRUE,IF(ISNUMBER('Summary figures'!$AR$1:$AR$197),'Summary figures'!$AR$1:$AR$197)))</f>
        <v>5.3480000000000007E-2</v>
      </c>
      <c r="G33" s="20">
        <f t="array" ref="G33">MEDIAN(IF('Summary figures'!$Y$1:$Y$197=TRUE,IF(ISNUMBER('Summary figures'!$AS$1:$AS$197),'Summary figures'!$AS$1:$AS$197)))</f>
        <v>6.6178276062011723E-2</v>
      </c>
      <c r="H33" s="23">
        <f t="array" ref="H33">MEDIAN(IF('Summary figures'!$Y$1:$Y$197=TRUE,IF(ISNUMBER('Summary figures'!$AT$1:$AT$197),'Summary figures'!$AT$1:$AT$197)))</f>
        <v>0.22939999999999999</v>
      </c>
      <c r="I33" s="20">
        <f t="array" ref="I33">MEDIAN(IF('Summary figures'!$Y$1:$Y$197=TRUE,IF(ISNUMBER('Summary figures'!$AU$1:$AU$197),'Summary figures'!$AU$1:$AU$197)))</f>
        <v>1211.6400000000001</v>
      </c>
      <c r="J33" s="20">
        <f t="array" ref="J33">MEDIAN(IF('Summary figures'!$Y$1:$Y$197=TRUE,IF(ISNUMBER('Summary figures'!$AV$1:$AV$197),'Summary figures'!$AV$1:$AV$197)))</f>
        <v>17915.369999999995</v>
      </c>
      <c r="K33" s="23">
        <f t="array" ref="K33">MEDIAN(IF('Summary figures'!$Y$1:$Y$197=TRUE,IF(ISNUMBER('Summary figures'!$AW$1:$AW$197),'Summary figures'!$AW$1:$AW$197)))</f>
        <v>0.27700000000000002</v>
      </c>
      <c r="L33" s="20">
        <f t="array" ref="L33">MEDIAN(IF('Summary figures'!$Y$1:$Y$197=TRUE,IF(ISNUMBER('Summary figures'!$AX$1:$AX$197),'Summary figures'!$AX$1:$AX$197)))</f>
        <v>1315.7500000000002</v>
      </c>
      <c r="M33" s="20">
        <f t="array" ref="M33">MEDIAN(IF('Summary figures'!$Y$1:$Y$197=TRUE,IF(ISNUMBER('Summary figures'!$AY$1:$AY$197),'Summary figures'!$AY$1:$AY$197)))</f>
        <v>21308.344236049747</v>
      </c>
      <c r="N33" s="20">
        <f t="array" ref="N33">MEDIAN(IF('Summary figures'!$Y$1:$Y$197=TRUE,IF(ISNUMBER('Summary figures'!$BC$1:$BC$197),'Summary figures'!$BC$1:$BC$197)))</f>
        <v>98.554999999999993</v>
      </c>
      <c r="O33" s="20">
        <f t="array" ref="O33">MEDIAN(IF('Summary figures'!$Y$1:$Y$197=TRUE,IF(ISNUMBER('Summary figures'!$BD$1:$BD$197),'Summary figures'!$BD$1:$BD$197)))</f>
        <v>99.236666666666679</v>
      </c>
      <c r="P33" s="20">
        <f t="array" ref="P33">MEDIAN(IF('Summary figures'!$Y$1:$Y$197=TRUE,IF(ISNUMBER('Summary figures'!$BE$1:$BE$197),'Summary figures'!$BE$1:$BE$197)))</f>
        <v>65.997937840624544</v>
      </c>
      <c r="Q33" s="20">
        <f t="array" ref="Q33">MEDIAN(IF('Summary figures'!$Y$1:$Y$197=TRUE,IF(ISNUMBER('Summary figures'!$BF$1:$BF$197),'Summary figures'!$BF$1:$BF$197)))</f>
        <v>1271.6815795849902</v>
      </c>
      <c r="R33" s="20">
        <f t="array" ref="R33">MEDIAN(IF('Summary figures'!$Y$1:$Y$197=TRUE,IF(ISNUMBER('Summary figures'!$BG$1:$BG$197),'Summary figures'!$BG$1:$BG$197)))</f>
        <v>268.79237156250736</v>
      </c>
      <c r="S33" s="20">
        <f t="array" ref="S33">MEDIAN(IF('Summary figures'!$Y$1:$Y$197=TRUE,IF(ISNUMBER('Summary figures'!$BH$1:$BH$197),'Summary figures'!$BH$1:$BH$197)))</f>
        <v>4.43</v>
      </c>
      <c r="T33" s="20">
        <f t="array" ref="T33">MEDIAN(IF('Summary figures'!$Y$1:$Y$197=TRUE,IF(ISNUMBER('Summary figures'!$BI$1:$BI$197),'Summary figures'!$BI$1:$BI$197)))</f>
        <v>175.6</v>
      </c>
      <c r="U33" s="20">
        <f t="array" ref="U33">MEDIAN(IF('Summary figures'!$Y$1:$Y$197=TRUE,IF(ISNUMBER('Summary figures'!$BJ$1:$BJ$197),'Summary figures'!$BJ$1:$BJ$197)))</f>
        <v>120.51687782506251</v>
      </c>
      <c r="V33" s="20"/>
      <c r="W33" s="20">
        <f t="array" ref="W33">MEDIAN(IF('Summary figures'!$Y$1:$Y$197=TRUE,IF(ISNUMBER('Summary figures'!$BK$1:$BK$197),'Summary figures'!$BK$1:$BK$197)))</f>
        <v>41.177797296719874</v>
      </c>
      <c r="X33" s="20">
        <f t="array" ref="X33">MEDIAN(IF('Summary figures'!$Y$1:$Y$197=TRUE,IF(ISNUMBER('Summary figures'!$BL$1:$BL$197),'Summary figures'!$BL$1:$BL$197)))</f>
        <v>357.58054999850685</v>
      </c>
      <c r="Y33" s="20">
        <f t="array" ref="Y33">MEDIAN(IF('Summary figures'!$Y$1:$Y$197=TRUE,IF(ISNUMBER('Summary figures'!$BQ$1:$BQ$197),'Summary figures'!$BQ$1:$BQ$197)))</f>
        <v>-311.01996495496337</v>
      </c>
      <c r="Z33" s="20">
        <f t="array" ref="Z33">MEDIAN(IF('Summary figures'!$Y$1:$Y$197=TRUE,IF(ISNUMBER('Summary figures'!$BR$1:$BR$197),'Summary figures'!$BR$1:$BR$197)))</f>
        <v>33.870231256444249</v>
      </c>
      <c r="AA33" s="23">
        <f t="array" ref="AA33">MEDIAN(IF('Summary figures'!$Y$1:$Y$197=TRUE,IF(ISNUMBER('Summary figures'!$BS$1:$BS$197),'Summary figures'!$BS$1:$BS$197)))</f>
        <v>-6.6894573635648658E-2</v>
      </c>
      <c r="AB33" s="20">
        <f t="array" ref="AB33">MEDIAN(IF('Summary figures'!$Y$1:$Y$197=TRUE,IF(ISNUMBER('Summary figures'!$BT$1:$BT$197),'Summary figures'!$BT$1:$BT$197)))</f>
        <v>27.898215261000001</v>
      </c>
      <c r="AC33" s="20">
        <f t="array" ref="AC33">MEDIAN(IF('Summary figures'!$Y$1:$Y$197=TRUE,IF(ISNUMBER('Summary figures'!$BY$1:$BY$197),'Summary figures'!$BY$1:$BY$197)))</f>
        <v>15.020428916633106</v>
      </c>
      <c r="AD33" s="20">
        <f t="array" ref="AD33">MEDIAN(IF('Summary figures'!$Y$1:$Y$197=TRUE,IF(ISNUMBER('Summary figures'!$BZ$1:$BZ$197),'Summary figures'!$BZ$1:$BZ$197)))</f>
        <v>4.5285970374200897</v>
      </c>
      <c r="AE33" s="20">
        <f t="array" ref="AE33">MEDIAN(IF('Summary figures'!$Y$1:$Y$197=TRUE,IF(ISNUMBER('Summary figures'!$CA$1:$CA$197),'Summary figures'!$CA$1:$CA$197)))</f>
        <v>52.343466083004309</v>
      </c>
      <c r="AF33" s="20">
        <f t="array" ref="AF33">MEDIAN(IF('Summary figures'!$Y$1:$Y$197=TRUE,IF(ISNUMBER('Summary figures'!$CB$1:$CB$197),'Summary figures'!$CB$1:$CB$197)))</f>
        <v>10.007831252517116</v>
      </c>
      <c r="AG33" s="20">
        <f t="array" ref="AG33">MEDIAN(IF('Summary figures'!$Y$1:$Y$197=TRUE,IF(ISNUMBER('Summary figures'!$CC$1:$CC$197),'Summary figures'!$CC$1:$CC$197)))</f>
        <v>11.456020719236932</v>
      </c>
      <c r="AH33" s="20">
        <f t="array" ref="AH33">MEDIAN(IF('Summary figures'!$Y$1:$Y$197=TRUE,IF(ISNUMBER('Summary figures'!$CD$1:$CD$197),'Summary figures'!$CD$1:$CD$197)))</f>
        <v>71.958763499524125</v>
      </c>
      <c r="AI33" s="20">
        <f t="array" ref="AI33">MEDIAN(IF('Summary figures'!$Y$1:$Y$197=TRUE,IF(ISNUMBER('Summary figures'!$CE$1:$CE$197),'Summary figures'!$CE$1:$CE$197)))</f>
        <v>1.571908645455766</v>
      </c>
      <c r="AJ33" s="20">
        <f t="array" ref="AJ33">MEDIAN(IF('Summary figures'!$Y$1:$Y$197=TRUE,IF(ISNUMBER('Summary figures'!$CF$1:$CF$197),'Summary figures'!$CF$1:$CF$197)))</f>
        <v>0.16063507593345042</v>
      </c>
      <c r="AK33" s="20">
        <f t="array" ref="AK33">MEDIAN(IF('Summary figures'!$Y$1:$Y$197=TRUE,IF(ISNUMBER('Summary figures'!$CG$1:$CG$197),'Summary figures'!$CG$1:$CG$197)))</f>
        <v>1.5414700520970106</v>
      </c>
      <c r="AL33" s="20">
        <f t="array" ref="AL33">MEDIAN(IF('Summary figures'!$Y$1:$Y$197=TRUE,IF(ISNUMBER('Summary figures'!$CH$1:$CH$197),'Summary figures'!$CH$1:$CH$197)))</f>
        <v>1.704665391327695</v>
      </c>
      <c r="AM33" s="20">
        <f t="array" ref="AM33">MEDIAN(IF('Summary figures'!$Y$1:$Y$197=TRUE,IF(ISNUMBER('Summary figures'!$CI$1:$CI$197),'Summary figures'!$CI$1:$CI$197)))</f>
        <v>1.4544476132150612</v>
      </c>
      <c r="AN33" s="20">
        <f t="array" ref="AN33">MEDIAN(IF('Summary figures'!$Y$1:$Y$197=TRUE,IF(ISNUMBER('Summary figures'!$CJ$1:$CJ$197),'Summary figures'!$CJ$1:$CJ$197)))</f>
        <v>14.921572061439354</v>
      </c>
      <c r="AO33" s="23">
        <f t="array" ref="AO33">MEDIAN(IF('Summary figures'!$Y$1:$Y$197=TRUE,IF(ISNUMBER('Summary figures'!$CK$1:$CK$197),'Summary figures'!$CK$1:$CK$197)))</f>
        <v>0.52500000000000002</v>
      </c>
      <c r="AP33" s="23">
        <f t="array" ref="AP33">MEDIAN(IF('Summary figures'!$Y$1:$Y$197=TRUE,IF(ISNUMBER('Summary figures'!$CL$1:$CL$197),'Summary figures'!$CL$1:$CL$197)))</f>
        <v>9.8675319697550432E-2</v>
      </c>
      <c r="AQ33" s="23">
        <f t="array" ref="AQ33">MEDIAN(IF('Summary figures'!$Y$1:$Y$197=TRUE,IF(ISNUMBER('Summary figures'!$CM$1:$CM$197),'Summary figures'!$CM$1:$CM$197)))</f>
        <v>0.30314575418029055</v>
      </c>
      <c r="AR33" s="20">
        <f t="array" ref="AR33">MEDIAN(IF('Summary figures'!$Y$1:$Y$197=TRUE,IF(ISNUMBER('Summary figures'!$CN$1:$CN$197),'Summary figures'!$CN$1:$CN$197)))</f>
        <v>20.839700000000001</v>
      </c>
      <c r="AS33" s="20">
        <f t="array" ref="AS33">MEDIAN(IF('Summary figures'!$Y$1:$Y$197=TRUE,IF(ISNUMBER('Summary figures'!$CO$1:$CO$197),'Summary figures'!$CO$1:$CO$197)))</f>
        <v>26.649232736572891</v>
      </c>
      <c r="AT33" s="20">
        <f t="array" ref="AT33">MEDIAN(IF('Summary figures'!$Y$1:$Y$197=TRUE,IF(ISNUMBER('Summary figures'!$CP$1:$CP$197),'Summary figures'!$CP$1:$CP$197)))</f>
        <v>305.17800738657616</v>
      </c>
      <c r="AU33" s="20">
        <f t="array" ref="AU33">MEDIAN(IF('Summary figures'!$Y$1:$Y$197=TRUE,IF(ISNUMBER('Summary figures'!$CR$1:$CR$197),'Summary figures'!$CR$1:$CR$197)))</f>
        <v>19.874514282453703</v>
      </c>
      <c r="AV33" s="20"/>
      <c r="AW33" s="20"/>
      <c r="AX33" s="20"/>
    </row>
    <row r="34" spans="1:50" x14ac:dyDescent="0.2">
      <c r="A34" s="37" t="s">
        <v>363</v>
      </c>
      <c r="B34" s="20">
        <f t="array" ref="B34">MEDIAN(IF('Summary figures'!$Z$1:$Z$197=TRUE,IF(ISNUMBER('Summary figures'!$AN$1:$AN$197),'Summary figures'!$AN$1:$AN$197)))</f>
        <v>1092.619817050303</v>
      </c>
      <c r="C34" s="23">
        <f t="array" ref="C34">MEDIAN(IF('Summary figures'!$Z$1:$Z$197=TRUE,IF(ISNUMBER('Summary figures'!$AO$1:$AO$197),'Summary figures'!$AO$1:$AO$197)))</f>
        <v>0.34149999618530275</v>
      </c>
      <c r="D34" s="23">
        <f t="array" ref="D34">MEDIAN(IF('Summary figures'!$Z$1:$Z$197=TRUE,IF(ISNUMBER('Summary figures'!$AP$1:$AP$197),'Summary figures'!$AP$1:$AP$197)))</f>
        <v>0.10000000000000002</v>
      </c>
      <c r="E34" s="20">
        <f t="array" ref="E34">MEDIAN(IF('Summary figures'!$Z$1:$Z$197=TRUE,IF(ISNUMBER('Summary figures'!$AQ$1:$AQ$197),'Summary figures'!$AQ$1:$AQ$197)))</f>
        <v>4.9479970953750616</v>
      </c>
      <c r="F34" s="20">
        <f t="array" ref="F34">MEDIAN(IF('Summary figures'!$Z$1:$Z$197=TRUE,IF(ISNUMBER('Summary figures'!$AR$1:$AR$197),'Summary figures'!$AR$1:$AR$197)))</f>
        <v>1.0330734772789478</v>
      </c>
      <c r="G34" s="20">
        <f t="array" ref="G34">MEDIAN(IF('Summary figures'!$Z$1:$Z$197=TRUE,IF(ISNUMBER('Summary figures'!$AS$1:$AS$197),'Summary figures'!$AS$1:$AS$197)))</f>
        <v>1.3309809570312501</v>
      </c>
      <c r="H34" s="23">
        <f t="array" ref="H34">MEDIAN(IF('Summary figures'!$Z$1:$Z$197=TRUE,IF(ISNUMBER('Summary figures'!$AT$1:$AT$197),'Summary figures'!$AT$1:$AT$197)))</f>
        <v>0.18254999999999999</v>
      </c>
      <c r="I34" s="20">
        <f t="array" ref="I34">MEDIAN(IF('Summary figures'!$Z$1:$Z$197=TRUE,IF(ISNUMBER('Summary figures'!$AU$1:$AU$197),'Summary figures'!$AU$1:$AU$197)))</f>
        <v>127.452</v>
      </c>
      <c r="J34" s="20">
        <f t="array" ref="J34">MEDIAN(IF('Summary figures'!$Z$1:$Z$197=TRUE,IF(ISNUMBER('Summary figures'!$AV$1:$AV$197),'Summary figures'!$AV$1:$AV$197)))</f>
        <v>383.88632699003574</v>
      </c>
      <c r="K34" s="23">
        <f t="array" ref="K34">MEDIAN(IF('Summary figures'!$Z$1:$Z$197=TRUE,IF(ISNUMBER('Summary figures'!$AW$1:$AW$197),'Summary figures'!$AW$1:$AW$197)))</f>
        <v>0.22605903334044594</v>
      </c>
      <c r="L34" s="20">
        <f t="array" ref="L34">MEDIAN(IF('Summary figures'!$Z$1:$Z$197=TRUE,IF(ISNUMBER('Summary figures'!$AX$1:$AX$197),'Summary figures'!$AX$1:$AX$197)))</f>
        <v>173.10369611413256</v>
      </c>
      <c r="M34" s="20">
        <f t="array" ref="M34">MEDIAN(IF('Summary figures'!$Z$1:$Z$197=TRUE,IF(ISNUMBER('Summary figures'!$AY$1:$AY$197),'Summary figures'!$AY$1:$AY$197)))</f>
        <v>450.47993868101889</v>
      </c>
      <c r="N34" s="20">
        <f t="array" ref="N34">MEDIAN(IF('Summary figures'!$Z$1:$Z$197=TRUE,IF(ISNUMBER('Summary figures'!$BC$1:$BC$197),'Summary figures'!$BC$1:$BC$197)))</f>
        <v>711.86433333333332</v>
      </c>
      <c r="O34" s="20">
        <f t="array" ref="O34">MEDIAN(IF('Summary figures'!$Z$1:$Z$197=TRUE,IF(ISNUMBER('Summary figures'!$BD$1:$BD$197),'Summary figures'!$BD$1:$BD$197)))</f>
        <v>787.84999999999991</v>
      </c>
      <c r="P34" s="20">
        <f t="array" ref="P34">MEDIAN(IF('Summary figures'!$Z$1:$Z$197=TRUE,IF(ISNUMBER('Summary figures'!$BE$1:$BE$197),'Summary figures'!$BE$1:$BE$197)))</f>
        <v>62.622223312311135</v>
      </c>
      <c r="Q34" s="20">
        <f t="array" ref="Q34">MEDIAN(IF('Summary figures'!$Z$1:$Z$197=TRUE,IF(ISNUMBER('Summary figures'!$BF$1:$BF$197),'Summary figures'!$BF$1:$BF$197)))</f>
        <v>123.43731455637459</v>
      </c>
      <c r="R34" s="20">
        <f t="array" ref="R34">MEDIAN(IF('Summary figures'!$Z$1:$Z$197=TRUE,IF(ISNUMBER('Summary figures'!$BG$1:$BG$197),'Summary figures'!$BG$1:$BG$197)))</f>
        <v>109.06738914311988</v>
      </c>
      <c r="S34" s="20">
        <f t="array" ref="S34">MEDIAN(IF('Summary figures'!$Z$1:$Z$197=TRUE,IF(ISNUMBER('Summary figures'!$BH$1:$BH$197),'Summary figures'!$BH$1:$BH$197)))</f>
        <v>28.953333333333333</v>
      </c>
      <c r="T34" s="20">
        <f t="array" ref="T34">MEDIAN(IF('Summary figures'!$Z$1:$Z$197=TRUE,IF(ISNUMBER('Summary figures'!$BI$1:$BI$197),'Summary figures'!$BI$1:$BI$197)))</f>
        <v>53.657111137257161</v>
      </c>
      <c r="U34" s="20">
        <f t="array" ref="U34">MEDIAN(IF('Summary figures'!$Z$1:$Z$197=TRUE,IF(ISNUMBER('Summary figures'!$BJ$1:$BJ$197),'Summary figures'!$BJ$1:$BJ$197)))</f>
        <v>87.267255610462826</v>
      </c>
      <c r="V34" s="20"/>
      <c r="W34" s="20">
        <f t="array" ref="W34">MEDIAN(IF('Summary figures'!$Z$1:$Z$197=TRUE,IF(ISNUMBER('Summary figures'!$BK$1:$BK$197),'Summary figures'!$BK$1:$BK$197)))</f>
        <v>69.298505480778999</v>
      </c>
      <c r="X34" s="20">
        <f t="array" ref="X34">MEDIAN(IF('Summary figures'!$Z$1:$Z$197=TRUE,IF(ISNUMBER('Summary figures'!$BL$1:$BL$197),'Summary figures'!$BL$1:$BL$197)))</f>
        <v>233.46568593019833</v>
      </c>
      <c r="Y34" s="20">
        <f t="array" ref="Y34">MEDIAN(IF('Summary figures'!$Z$1:$Z$197=TRUE,IF(ISNUMBER('Summary figures'!$BQ$1:$BQ$197),'Summary figures'!$BQ$1:$BQ$197)))</f>
        <v>88.235474155104072</v>
      </c>
      <c r="Z34" s="20">
        <f t="array" ref="Z34">MEDIAN(IF('Summary figures'!$Z$1:$Z$197=TRUE,IF(ISNUMBER('Summary figures'!$BR$1:$BR$197),'Summary figures'!$BR$1:$BR$197)))</f>
        <v>32.067148558659852</v>
      </c>
      <c r="AA34" s="23">
        <f t="array" ref="AA34">MEDIAN(IF('Summary figures'!$Z$1:$Z$197=TRUE,IF(ISNUMBER('Summary figures'!$BS$1:$BS$197),'Summary figures'!$BS$1:$BS$197)))</f>
        <v>0.12840711558813139</v>
      </c>
      <c r="AB34" s="20">
        <f t="array" ref="AB34">MEDIAN(IF('Summary figures'!$Z$1:$Z$197=TRUE,IF(ISNUMBER('Summary figures'!$BT$1:$BT$197),'Summary figures'!$BT$1:$BT$197)))</f>
        <v>8.1847616256000002</v>
      </c>
      <c r="AC34" s="20">
        <f t="array" ref="AC34">MEDIAN(IF('Summary figures'!$Z$1:$Z$197=TRUE,IF(ISNUMBER('Summary figures'!$BY$1:$BY$197),'Summary figures'!$BY$1:$BY$197)))</f>
        <v>34.637898207813123</v>
      </c>
      <c r="AD34" s="20">
        <f t="array" ref="AD34">MEDIAN(IF('Summary figures'!$Z$1:$Z$197=TRUE,IF(ISNUMBER('Summary figures'!$BZ$1:$BZ$197),'Summary figures'!$BZ$1:$BZ$197)))</f>
        <v>3.0330573928519646</v>
      </c>
      <c r="AE34" s="20">
        <f t="array" ref="AE34">MEDIAN(IF('Summary figures'!$Z$1:$Z$197=TRUE,IF(ISNUMBER('Summary figures'!$CA$1:$CA$197),'Summary figures'!$CA$1:$CA$197)))</f>
        <v>8.39205234174241</v>
      </c>
      <c r="AF34" s="20">
        <f t="array" ref="AF34">MEDIAN(IF('Summary figures'!$Z$1:$Z$197=TRUE,IF(ISNUMBER('Summary figures'!$CB$1:$CB$197),'Summary figures'!$CB$1:$CB$197)))</f>
        <v>217.19138575647739</v>
      </c>
      <c r="AG34" s="20">
        <f t="array" ref="AG34">MEDIAN(IF('Summary figures'!$Z$1:$Z$197=TRUE,IF(ISNUMBER('Summary figures'!$CC$1:$CC$197),'Summary figures'!$CC$1:$CC$197)))</f>
        <v>20.308432649453803</v>
      </c>
      <c r="AH34" s="20">
        <f t="array" ref="AH34">MEDIAN(IF('Summary figures'!$Z$1:$Z$197=TRUE,IF(ISNUMBER('Summary figures'!$CD$1:$CD$197),'Summary figures'!$CD$1:$CD$197)))</f>
        <v>39.331899320641007</v>
      </c>
      <c r="AI34" s="20">
        <f t="array" ref="AI34">MEDIAN(IF('Summary figures'!$Z$1:$Z$197=TRUE,IF(ISNUMBER('Summary figures'!$CE$1:$CE$197),'Summary figures'!$CE$1:$CE$197)))</f>
        <v>5.6994917102966847</v>
      </c>
      <c r="AJ34" s="20">
        <f t="array" ref="AJ34">MEDIAN(IF('Summary figures'!$Z$1:$Z$197=TRUE,IF(ISNUMBER('Summary figures'!$CF$1:$CF$197),'Summary figures'!$CF$1:$CF$197)))</f>
        <v>0.28497337521444821</v>
      </c>
      <c r="AK34" s="20">
        <f t="array" ref="AK34">MEDIAN(IF('Summary figures'!$Z$1:$Z$197=TRUE,IF(ISNUMBER('Summary figures'!$CG$1:$CG$197),'Summary figures'!$CG$1:$CG$197)))</f>
        <v>0.78486287147617295</v>
      </c>
      <c r="AL34" s="20">
        <f t="array" ref="AL34">MEDIAN(IF('Summary figures'!$Z$1:$Z$197=TRUE,IF(ISNUMBER('Summary figures'!$CH$1:$CH$197),'Summary figures'!$CH$1:$CH$197)))</f>
        <v>30.585057054638206</v>
      </c>
      <c r="AM34" s="20">
        <f t="array" ref="AM34">MEDIAN(IF('Summary figures'!$Z$1:$Z$197=TRUE,IF(ISNUMBER('Summary figures'!$CI$1:$CI$197),'Summary figures'!$CI$1:$CI$197)))</f>
        <v>3.116242857759107</v>
      </c>
      <c r="AN34" s="20">
        <f t="array" ref="AN34">MEDIAN(IF('Summary figures'!$Z$1:$Z$197=TRUE,IF(ISNUMBER('Summary figures'!$CJ$1:$CJ$197),'Summary figures'!$CJ$1:$CJ$197)))</f>
        <v>7.4912668056395182</v>
      </c>
      <c r="AO34" s="23">
        <f t="array" ref="AO34">MEDIAN(IF('Summary figures'!$Z$1:$Z$197=TRUE,IF(ISNUMBER('Summary figures'!$CK$1:$CK$197),'Summary figures'!$CK$1:$CK$197)))</f>
        <v>0.54</v>
      </c>
      <c r="AP34" s="23">
        <f t="array" ref="AP34">MEDIAN(IF('Summary figures'!$Z$1:$Z$197=TRUE,IF(ISNUMBER('Summary figures'!$CL$1:$CL$197),'Summary figures'!$CL$1:$CL$197)))</f>
        <v>0.14290097560588938</v>
      </c>
      <c r="AQ34" s="23">
        <f t="array" ref="AQ34">MEDIAN(IF('Summary figures'!$Z$1:$Z$197=TRUE,IF(ISNUMBER('Summary figures'!$CM$1:$CM$197),'Summary figures'!$CM$1:$CM$197)))</f>
        <v>0.40059844559585495</v>
      </c>
      <c r="AR34" s="20">
        <f t="array" ref="AR34">MEDIAN(IF('Summary figures'!$Z$1:$Z$197=TRUE,IF(ISNUMBER('Summary figures'!$CN$1:$CN$197),'Summary figures'!$CN$1:$CN$197)))</f>
        <v>828.19354978347428</v>
      </c>
      <c r="AS34" s="20">
        <f t="array" ref="AS34">MEDIAN(IF('Summary figures'!$Z$1:$Z$197=TRUE,IF(ISNUMBER('Summary figures'!$CO$1:$CO$197),'Summary figures'!$CO$1:$CO$197)))</f>
        <v>80.247282378459659</v>
      </c>
      <c r="AT34" s="20">
        <f t="array" ref="AT34">MEDIAN(IF('Summary figures'!$Z$1:$Z$197=TRUE,IF(ISNUMBER('Summary figures'!$CP$1:$CP$197),'Summary figures'!$CP$1:$CP$197)))</f>
        <v>226.31752906482183</v>
      </c>
      <c r="AU34" s="20">
        <f t="array" ref="AU34">MEDIAN(IF('Summary figures'!$Z$1:$Z$197=TRUE,IF(ISNUMBER('Summary figures'!$CR$1:$CR$197),'Summary figures'!$CR$1:$CR$197)))</f>
        <v>28.478712067162974</v>
      </c>
      <c r="AV34" s="20"/>
      <c r="AW34" s="20"/>
      <c r="AX34" s="20"/>
    </row>
    <row r="35" spans="1:50" x14ac:dyDescent="0.2">
      <c r="A35" s="37" t="s">
        <v>629</v>
      </c>
      <c r="B35" s="20">
        <f t="array" ref="B35">MEDIAN(IF('Summary figures'!$AA$1:$AA$197=TRUE,IF(ISNUMBER('Summary figures'!$AN$1:$AN$197),'Summary figures'!$AN$1:$AN$197)))</f>
        <v>4675</v>
      </c>
      <c r="C35" s="23">
        <f t="array" ref="C35">MEDIAN(IF('Summary figures'!$AA$1:$AA$197=TRUE,IF(ISNUMBER('Summary figures'!$AO$1:$AO$197),'Summary figures'!$AO$1:$AO$197)))</f>
        <v>6.3999998569488528E-2</v>
      </c>
      <c r="D35" s="23">
        <f t="array" ref="D35">MEDIAN(IF('Summary figures'!$AA$1:$AA$197=TRUE,IF(ISNUMBER('Summary figures'!$AP$1:$AP$197),'Summary figures'!$AP$1:$AP$197)))</f>
        <v>2.1440211534500118E-2</v>
      </c>
      <c r="E35" s="20">
        <f t="array" ref="E35">MEDIAN(IF('Summary figures'!$AA$1:$AA$197=TRUE,IF(ISNUMBER('Summary figures'!$AQ$1:$AQ$197),'Summary figures'!$AQ$1:$AQ$197)))</f>
        <v>6.3674498617649067E-2</v>
      </c>
      <c r="F35" s="20">
        <f t="array" ref="F35">MEDIAN(IF('Summary figures'!$AA$1:$AA$197=TRUE,IF(ISNUMBER('Summary figures'!$AR$1:$AR$197),'Summary figures'!$AR$1:$AR$197)))</f>
        <v>4.0815999627113346E-2</v>
      </c>
      <c r="G35" s="20">
        <f t="array" ref="G35">MEDIAN(IF('Summary figures'!$AA$1:$AA$197=TRUE,IF(ISNUMBER('Summary figures'!$AS$1:$AS$197),'Summary figures'!$AS$1:$AS$197)))</f>
        <v>4.7938813209533693E-2</v>
      </c>
      <c r="H35" s="23">
        <f t="array" ref="H35">MEDIAN(IF('Summary figures'!$AA$1:$AA$197=TRUE,IF(ISNUMBER('Summary figures'!$AT$1:$AT$197),'Summary figures'!$AT$1:$AT$197)))</f>
        <v>0.22215000000000001</v>
      </c>
      <c r="I35" s="20">
        <f t="array" ref="I35">MEDIAN(IF('Summary figures'!$AA$1:$AA$197=TRUE,IF(ISNUMBER('Summary figures'!$AU$1:$AU$197),'Summary figures'!$AU$1:$AU$197)))</f>
        <v>1296.7685000000001</v>
      </c>
      <c r="J35" s="20">
        <f t="array" ref="J35">MEDIAN(IF('Summary figures'!$AA$1:$AA$197=TRUE,IF(ISNUMBER('Summary figures'!$AV$1:$AV$197),'Summary figures'!$AV$1:$AV$197)))</f>
        <v>27201.620974631878</v>
      </c>
      <c r="K35" s="23">
        <f t="array" ref="K35">MEDIAN(IF('Summary figures'!$AA$1:$AA$197=TRUE,IF(ISNUMBER('Summary figures'!$AW$1:$AW$197),'Summary figures'!$AW$1:$AW$197)))</f>
        <v>0.2754933994767258</v>
      </c>
      <c r="L35" s="20">
        <f t="array" ref="L35">MEDIAN(IF('Summary figures'!$AA$1:$AA$197=TRUE,IF(ISNUMBER('Summary figures'!$AX$1:$AX$197),'Summary figures'!$AX$1:$AX$197)))</f>
        <v>1487.0173502403431</v>
      </c>
      <c r="M35" s="20">
        <f t="array" ref="M35">MEDIAN(IF('Summary figures'!$AA$1:$AA$197=TRUE,IF(ISNUMBER('Summary figures'!$AY$1:$AY$197),'Summary figures'!$AY$1:$AY$197)))</f>
        <v>32111.403351663364</v>
      </c>
      <c r="N35" s="20">
        <f t="array" ref="N35">MEDIAN(IF('Summary figures'!$AA$1:$AA$197=TRUE,IF(ISNUMBER('Summary figures'!$BC$1:$BC$197),'Summary figures'!$BC$1:$BC$197)))</f>
        <v>94.330666666666673</v>
      </c>
      <c r="O35" s="20">
        <f t="array" ref="O35">MEDIAN(IF('Summary figures'!$AA$1:$AA$197=TRUE,IF(ISNUMBER('Summary figures'!$BD$1:$BD$197),'Summary figures'!$BD$1:$BD$197)))</f>
        <v>92.096666666666664</v>
      </c>
      <c r="P35" s="20">
        <f t="array" ref="P35">MEDIAN(IF('Summary figures'!$AA$1:$AA$197=TRUE,IF(ISNUMBER('Summary figures'!$BE$1:$BE$197),'Summary figures'!$BE$1:$BE$197)))</f>
        <v>60.214967324722849</v>
      </c>
      <c r="Q35" s="20">
        <f t="array" ref="Q35">MEDIAN(IF('Summary figures'!$AA$1:$AA$197=TRUE,IF(ISNUMBER('Summary figures'!$BF$1:$BF$197),'Summary figures'!$BF$1:$BF$197)))</f>
        <v>1289.9722465031889</v>
      </c>
      <c r="R35" s="20">
        <f t="array" ref="R35">MEDIAN(IF('Summary figures'!$AA$1:$AA$197=TRUE,IF(ISNUMBER('Summary figures'!$BG$1:$BG$197),'Summary figures'!$BG$1:$BG$197)))</f>
        <v>358.27724482707026</v>
      </c>
      <c r="S35" s="20">
        <f t="array" ref="S35">MEDIAN(IF('Summary figures'!$AA$1:$AA$197=TRUE,IF(ISNUMBER('Summary figures'!$BH$1:$BH$197),'Summary figures'!$BH$1:$BH$197)))</f>
        <v>4.288333333333334</v>
      </c>
      <c r="T35" s="20">
        <f t="array" ref="T35">MEDIAN(IF('Summary figures'!$AA$1:$AA$197=TRUE,IF(ISNUMBER('Summary figures'!$BI$1:$BI$197),'Summary figures'!$BI$1:$BI$197)))</f>
        <v>187</v>
      </c>
      <c r="U35" s="20">
        <f t="array" ref="U35">MEDIAN(IF('Summary figures'!$AA$1:$AA$197=TRUE,IF(ISNUMBER('Summary figures'!$BJ$1:$BJ$197),'Summary figures'!$BJ$1:$BJ$197)))</f>
        <v>129.41608047503991</v>
      </c>
      <c r="V35" s="20"/>
      <c r="W35" s="20">
        <f t="array" ref="W35">MEDIAN(IF('Summary figures'!$AA$1:$AA$197=TRUE,IF(ISNUMBER('Summary figures'!$BK$1:$BK$197),'Summary figures'!$BK$1:$BK$197)))</f>
        <v>36.754499555650767</v>
      </c>
      <c r="X35" s="20">
        <f t="array" ref="X35">MEDIAN(IF('Summary figures'!$AA$1:$AA$197=TRUE,IF(ISNUMBER('Summary figures'!$BL$1:$BL$197),'Summary figures'!$BL$1:$BL$197)))</f>
        <v>371.85572851583026</v>
      </c>
      <c r="Y35" s="20">
        <f t="array" ref="Y35">MEDIAN(IF('Summary figures'!$AA$1:$AA$197=TRUE,IF(ISNUMBER('Summary figures'!$BQ$1:$BQ$197),'Summary figures'!$BQ$1:$BQ$197)))</f>
        <v>-357.48553245776395</v>
      </c>
      <c r="Z35" s="20">
        <f t="array" ref="Z35">MEDIAN(IF('Summary figures'!$AA$1:$AA$197=TRUE,IF(ISNUMBER('Summary figures'!$BR$1:$BR$197),'Summary figures'!$BR$1:$BR$197)))</f>
        <v>30.377436628164936</v>
      </c>
      <c r="AA35" s="23">
        <f t="array" ref="AA35">MEDIAN(IF('Summary figures'!$AA$1:$AA$197=TRUE,IF(ISNUMBER('Summary figures'!$BS$1:$BS$197),'Summary figures'!$BS$1:$BS$197)))</f>
        <v>-5.5010305877551222E-2</v>
      </c>
      <c r="AB35" s="20">
        <f t="array" ref="AB35">MEDIAN(IF('Summary figures'!$AA$1:$AA$197=TRUE,IF(ISNUMBER('Summary figures'!$BT$1:$BT$197),'Summary figures'!$BT$1:$BT$197)))</f>
        <v>33.2675992299</v>
      </c>
      <c r="AC35" s="20">
        <f t="array" ref="AC35">MEDIAN(IF('Summary figures'!$AA$1:$AA$197=TRUE,IF(ISNUMBER('Summary figures'!$BY$1:$BY$197),'Summary figures'!$BY$1:$BY$197)))</f>
        <v>14.395854141495505</v>
      </c>
      <c r="AD35" s="20">
        <f t="array" ref="AD35">MEDIAN(IF('Summary figures'!$AA$1:$AA$197=TRUE,IF(ISNUMBER('Summary figures'!$BZ$1:$BZ$197),'Summary figures'!$BZ$1:$BZ$197)))</f>
        <v>5.1854824793597363</v>
      </c>
      <c r="AE35" s="20">
        <f t="array" ref="AE35">MEDIAN(IF('Summary figures'!$AA$1:$AA$197=TRUE,IF(ISNUMBER('Summary figures'!$CA$1:$CA$197),'Summary figures'!$CA$1:$CA$197)))</f>
        <v>57.037092553702514</v>
      </c>
      <c r="AF35" s="20">
        <f t="array" ref="AF35">MEDIAN(IF('Summary figures'!$AA$1:$AA$197=TRUE,IF(ISNUMBER('Summary figures'!$CB$1:$CB$197),'Summary figures'!$CB$1:$CB$197)))</f>
        <v>9.4832197274801988</v>
      </c>
      <c r="AG35" s="20">
        <f t="array" ref="AG35">MEDIAN(IF('Summary figures'!$AA$1:$AA$197=TRUE,IF(ISNUMBER('Summary figures'!$CC$1:$CC$197),'Summary figures'!$CC$1:$CC$197)))</f>
        <v>9.0172532904223317</v>
      </c>
      <c r="AH35" s="20">
        <f t="array" ref="AH35">MEDIAN(IF('Summary figures'!$AA$1:$AA$197=TRUE,IF(ISNUMBER('Summary figures'!$CD$1:$CD$197),'Summary figures'!$CD$1:$CD$197)))</f>
        <v>103.36773892174401</v>
      </c>
      <c r="AI35" s="20">
        <f t="array" ref="AI35">MEDIAN(IF('Summary figures'!$AA$1:$AA$197=TRUE,IF(ISNUMBER('Summary figures'!$CE$1:$CE$197),'Summary figures'!$CE$1:$CE$197)))</f>
        <v>1.3759056584776481</v>
      </c>
      <c r="AJ35" s="20">
        <f t="array" ref="AJ35">MEDIAN(IF('Summary figures'!$AA$1:$AA$197=TRUE,IF(ISNUMBER('Summary figures'!$CF$1:$CF$197),'Summary figures'!$CF$1:$CF$197)))</f>
        <v>0.15101222580800994</v>
      </c>
      <c r="AK35" s="20">
        <f t="array" ref="AK35">MEDIAN(IF('Summary figures'!$AA$1:$AA$197=TRUE,IF(ISNUMBER('Summary figures'!$CG$1:$CG$197),'Summary figures'!$CG$1:$CG$197)))</f>
        <v>2.1289798022798929</v>
      </c>
      <c r="AL35" s="20">
        <f t="array" ref="AL35">MEDIAN(IF('Summary figures'!$AA$1:$AA$197=TRUE,IF(ISNUMBER('Summary figures'!$CH$1:$CH$197),'Summary figures'!$CH$1:$CH$197)))</f>
        <v>1.610306081353202</v>
      </c>
      <c r="AM35" s="20">
        <f t="array" ref="AM35">MEDIAN(IF('Summary figures'!$AA$1:$AA$197=TRUE,IF(ISNUMBER('Summary figures'!$CI$1:$CI$197),'Summary figures'!$CI$1:$CI$197)))</f>
        <v>1.4044623621183376</v>
      </c>
      <c r="AN35" s="20">
        <f t="array" ref="AN35">MEDIAN(IF('Summary figures'!$AA$1:$AA$197=TRUE,IF(ISNUMBER('Summary figures'!$CJ$1:$CJ$197),'Summary figures'!$CJ$1:$CJ$197)))</f>
        <v>16.676062523483083</v>
      </c>
      <c r="AO35" s="23">
        <f t="array" ref="AO35">MEDIAN(IF('Summary figures'!$AA$1:$AA$197=TRUE,IF(ISNUMBER('Summary figures'!$CK$1:$CK$197),'Summary figures'!$CK$1:$CK$197)))</f>
        <v>0.53</v>
      </c>
      <c r="AP35" s="23">
        <f t="array" ref="AP35">MEDIAN(IF('Summary figures'!$AA$1:$AA$197=TRUE,IF(ISNUMBER('Summary figures'!$CL$1:$CL$197),'Summary figures'!$CL$1:$CL$197)))</f>
        <v>9.6349575986000802E-2</v>
      </c>
      <c r="AQ35" s="23">
        <f t="array" ref="AQ35">MEDIAN(IF('Summary figures'!$AA$1:$AA$197=TRUE,IF(ISNUMBER('Summary figures'!$CM$1:$CM$197),'Summary figures'!$CM$1:$CM$197)))</f>
        <v>0.2878932690695889</v>
      </c>
      <c r="AR35" s="20">
        <f t="array" ref="AR35">MEDIAN(IF('Summary figures'!$AA$1:$AA$197=TRUE,IF(ISNUMBER('Summary figures'!$CN$1:$CN$197),'Summary figures'!$CN$1:$CN$197)))</f>
        <v>19.340299999999999</v>
      </c>
      <c r="AS35" s="20">
        <f t="array" ref="AS35">MEDIAN(IF('Summary figures'!$AA$1:$AA$197=TRUE,IF(ISNUMBER('Summary figures'!$CO$1:$CO$197),'Summary figures'!$CO$1:$CO$197)))</f>
        <v>22.866794590643273</v>
      </c>
      <c r="AT35" s="20">
        <f t="array" ref="AT35">MEDIAN(IF('Summary figures'!$AA$1:$AA$197=TRUE,IF(ISNUMBER('Summary figures'!$CP$1:$CP$197),'Summary figures'!$CP$1:$CP$197)))</f>
        <v>309.23871658936343</v>
      </c>
      <c r="AU35" s="20">
        <f t="array" ref="AU35">MEDIAN(IF('Summary figures'!$AA$1:$AA$197=TRUE,IF(ISNUMBER('Summary figures'!$CR$1:$CR$197),'Summary figures'!$CR$1:$CR$197)))</f>
        <v>16.265023886532834</v>
      </c>
      <c r="AV35" s="20"/>
      <c r="AW35" s="20"/>
      <c r="AX35" s="20"/>
    </row>
    <row r="36" spans="1:50" ht="17.100000000000001" customHeight="1" x14ac:dyDescent="0.2">
      <c r="A36" s="37" t="s">
        <v>371</v>
      </c>
      <c r="B36" s="20">
        <f t="array" ref="B36">MEDIAN(IF('Summary figures'!$AF$1:$AF$197=TRUE,IF(ISNUMBER('Summary figures'!$AN$1:$AN$197),'Summary figures'!$AN$1:$AN$197)))</f>
        <v>555</v>
      </c>
      <c r="C36" s="23">
        <f t="array" ref="C36">MEDIAN(IF('Summary figures'!$AF$1:$AF$197=TRUE,IF(ISNUMBER('Summary figures'!$AO$1:$AO$197),'Summary figures'!$AO$1:$AO$197)))</f>
        <v>0.51600000381469735</v>
      </c>
      <c r="D36" s="23">
        <f t="array" ref="D36">MEDIAN(IF('Summary figures'!$AF$1:$AF$197=TRUE,IF(ISNUMBER('Summary figures'!$AP$1:$AP$197),'Summary figures'!$AP$1:$AP$197)))</f>
        <v>0.14949999809265135</v>
      </c>
      <c r="E36" s="20">
        <f t="array" ref="E36">MEDIAN(IF('Summary figures'!$AF$1:$AF$197=TRUE,IF(ISNUMBER('Summary figures'!$AQ$1:$AQ$197),'Summary figures'!$AQ$1:$AQ$197)))</f>
        <v>12.003144365653991</v>
      </c>
      <c r="F36" s="20">
        <f t="array" ref="F36">MEDIAN(IF('Summary figures'!$AF$1:$AF$197=TRUE,IF(ISNUMBER('Summary figures'!$AR$1:$AR$197),'Summary figures'!$AR$1:$AR$197)))</f>
        <v>3.9048480238437651</v>
      </c>
      <c r="G36" s="20">
        <f t="array" ref="G36">MEDIAN(IF('Summary figures'!$AF$1:$AF$197=TRUE,IF(ISNUMBER('Summary figures'!$AS$1:$AS$197),'Summary figures'!$AS$1:$AS$197)))</f>
        <v>5.3246169433593753</v>
      </c>
      <c r="H36" s="23">
        <f t="array" ref="H36">MEDIAN(IF('Summary figures'!$AF$1:$AF$197=TRUE,IF(ISNUMBER('Summary figures'!$AT$1:$AT$197),'Summary figures'!$AT$1:$AT$197)))</f>
        <v>0.17069999999999999</v>
      </c>
      <c r="I36" s="20">
        <f t="array" ref="I36">MEDIAN(IF('Summary figures'!$AF$1:$AF$197=TRUE,IF(ISNUMBER('Summary figures'!$AU$1:$AU$197),'Summary figures'!$AU$1:$AU$197)))</f>
        <v>95.147162375345815</v>
      </c>
      <c r="J36" s="20">
        <f t="array" ref="J36">MEDIAN(IF('Summary figures'!$AF$1:$AF$197=TRUE,IF(ISNUMBER('Summary figures'!$AV$1:$AV$197),'Summary figures'!$AV$1:$AV$197)))</f>
        <v>203.45454502612586</v>
      </c>
      <c r="K36" s="23">
        <f t="array" ref="K36">MEDIAN(IF('Summary figures'!$AF$1:$AF$197=TRUE,IF(ISNUMBER('Summary figures'!$AW$1:$AW$197),'Summary figures'!$AW$1:$AW$197)))</f>
        <v>0.19885842942834872</v>
      </c>
      <c r="L36" s="20">
        <f t="array" ref="L36">MEDIAN(IF('Summary figures'!$AF$1:$AF$197=TRUE,IF(ISNUMBER('Summary figures'!$AX$1:$AX$197),'Summary figures'!$AX$1:$AX$197)))</f>
        <v>106.80862865190551</v>
      </c>
      <c r="M36" s="20">
        <f t="array" ref="M36">MEDIAN(IF('Summary figures'!$AF$1:$AF$197=TRUE,IF(ISNUMBER('Summary figures'!$AY$1:$AY$197),'Summary figures'!$AY$1:$AY$197)))</f>
        <v>256.11567652823106</v>
      </c>
      <c r="N36" s="20">
        <f t="array" ref="N36">MEDIAN(IF('Summary figures'!$AF$1:$AF$197=TRUE,IF(ISNUMBER('Summary figures'!$BC$1:$BC$197),'Summary figures'!$BC$1:$BC$197)))</f>
        <v>980.97700000000009</v>
      </c>
      <c r="O36" s="20">
        <f t="array" ref="O36">MEDIAN(IF('Summary figures'!$AF$1:$AF$197=TRUE,IF(ISNUMBER('Summary figures'!$BD$1:$BD$197),'Summary figures'!$BD$1:$BD$197)))</f>
        <v>954.86500000000001</v>
      </c>
      <c r="P36" s="20">
        <f t="array" ref="P36">MEDIAN(IF('Summary figures'!$AF$1:$AF$197=TRUE,IF(ISNUMBER('Summary figures'!$BE$1:$BE$197),'Summary figures'!$BE$1:$BE$197)))</f>
        <v>51.174409796285509</v>
      </c>
      <c r="Q36" s="20">
        <f t="array" ref="Q36">MEDIAN(IF('Summary figures'!$AF$1:$AF$197=TRUE,IF(ISNUMBER('Summary figures'!$BF$1:$BF$197),'Summary figures'!$BF$1:$BF$197)))</f>
        <v>106.30599001177808</v>
      </c>
      <c r="R36" s="20">
        <f t="array" ref="R36">MEDIAN(IF('Summary figures'!$AF$1:$AF$197=TRUE,IF(ISNUMBER('Summary figures'!$BG$1:$BG$197),'Summary figures'!$BG$1:$BG$197)))</f>
        <v>76.719808216188383</v>
      </c>
      <c r="S36" s="20">
        <f t="array" ref="S36">MEDIAN(IF('Summary figures'!$AF$1:$AF$197=TRUE,IF(ISNUMBER('Summary figures'!$BH$1:$BH$197),'Summary figures'!$BH$1:$BH$197)))</f>
        <v>49.023333333333326</v>
      </c>
      <c r="T36" s="20">
        <f t="array" ref="T36">MEDIAN(IF('Summary figures'!$AF$1:$AF$197=TRUE,IF(ISNUMBER('Summary figures'!$BI$1:$BI$197),'Summary figures'!$BI$1:$BI$197)))</f>
        <v>49.494934259135803</v>
      </c>
      <c r="U36" s="20">
        <f t="array" ref="U36">MEDIAN(IF('Summary figures'!$AF$1:$AF$197=TRUE,IF(ISNUMBER('Summary figures'!$BJ$1:$BJ$197),'Summary figures'!$BJ$1:$BJ$197)))</f>
        <v>77.590344515677259</v>
      </c>
      <c r="V36" s="20"/>
      <c r="W36" s="20">
        <f t="array" ref="W36">MEDIAN(IF('Summary figures'!$AF$1:$AF$197=TRUE,IF(ISNUMBER('Summary figures'!$BK$1:$BK$197),'Summary figures'!$BK$1:$BK$197)))</f>
        <v>48.725328119066177</v>
      </c>
      <c r="X36" s="20">
        <f t="array" ref="X36">MEDIAN(IF('Summary figures'!$AF$1:$AF$197=TRUE,IF(ISNUMBER('Summary figures'!$BL$1:$BL$197),'Summary figures'!$BL$1:$BL$197)))</f>
        <v>187.81790579827572</v>
      </c>
      <c r="Y36" s="20">
        <f t="array" ref="Y36">MEDIAN(IF('Summary figures'!$AF$1:$AF$197=TRUE,IF(ISNUMBER('Summary figures'!$BQ$1:$BQ$197),'Summary figures'!$BQ$1:$BQ$197)))</f>
        <v>127.61663546822186</v>
      </c>
      <c r="Z36" s="20">
        <f t="array" ref="Z36">MEDIAN(IF('Summary figures'!$AF$1:$AF$197=TRUE,IF(ISNUMBER('Summary figures'!$BR$1:$BR$197),'Summary figures'!$BR$1:$BR$197)))</f>
        <v>26.862479924588918</v>
      </c>
      <c r="AA36" s="23">
        <f t="array" ref="AA36">MEDIAN(IF('Summary figures'!$AF$1:$AF$197=TRUE,IF(ISNUMBER('Summary figures'!$BS$1:$BS$197),'Summary figures'!$BS$1:$BS$197)))</f>
        <v>0.23988100701988269</v>
      </c>
      <c r="AB36" s="20">
        <f t="array" ref="AB36">MEDIAN(IF('Summary figures'!$AF$1:$AF$197=TRUE,IF(ISNUMBER('Summary figures'!$BT$1:$BT$197),'Summary figures'!$BT$1:$BT$197)))</f>
        <v>5.2738755320999999</v>
      </c>
      <c r="AC36" s="20">
        <f t="array" ref="AC36">MEDIAN(IF('Summary figures'!$AF$1:$AF$197=TRUE,IF(ISNUMBER('Summary figures'!$BY$1:$BY$197),'Summary figures'!$BY$1:$BY$197)))</f>
        <v>80.22661514968452</v>
      </c>
      <c r="AD36" s="20">
        <f t="array" ref="AD36">MEDIAN(IF('Summary figures'!$AF$1:$AF$197=TRUE,IF(ISNUMBER('Summary figures'!$BZ$1:$BZ$197),'Summary figures'!$BZ$1:$BZ$197)))</f>
        <v>2.9764359736560939</v>
      </c>
      <c r="AE36" s="20">
        <f t="array" ref="AE36">MEDIAN(IF('Summary figures'!$AF$1:$AF$197=TRUE,IF(ISNUMBER('Summary figures'!$CA$1:$CA$197),'Summary figures'!$CA$1:$CA$197)))</f>
        <v>7.275177008047268</v>
      </c>
      <c r="AF36" s="20">
        <f t="array" ref="AF36">MEDIAN(IF('Summary figures'!$AF$1:$AF$197=TRUE,IF(ISNUMBER('Summary figures'!$CB$1:$CB$197),'Summary figures'!$CB$1:$CB$197)))</f>
        <v>393.0241020606793</v>
      </c>
      <c r="AG36" s="20">
        <f t="array" ref="AG36">MEDIAN(IF('Summary figures'!$AF$1:$AF$197=TRUE,IF(ISNUMBER('Summary figures'!$CC$1:$CC$197),'Summary figures'!$CC$1:$CC$197)))</f>
        <v>20.085387114502076</v>
      </c>
      <c r="AH36" s="20">
        <f t="array" ref="AH36">MEDIAN(IF('Summary figures'!$AF$1:$AF$197=TRUE,IF(ISNUMBER('Summary figures'!$CD$1:$CD$197),'Summary figures'!$CD$1:$CD$197)))</f>
        <v>36.555303714059271</v>
      </c>
      <c r="AI36" s="20">
        <f t="array" ref="AI36">MEDIAN(IF('Summary figures'!$AF$1:$AF$197=TRUE,IF(ISNUMBER('Summary figures'!$CE$1:$CE$197),'Summary figures'!$CE$1:$CE$197)))</f>
        <v>5.6994917102966847</v>
      </c>
      <c r="AJ36" s="20">
        <f t="array" ref="AJ36">MEDIAN(IF('Summary figures'!$AF$1:$AF$197=TRUE,IF(ISNUMBER('Summary figures'!$CF$1:$CF$197),'Summary figures'!$CF$1:$CF$197)))</f>
        <v>0.22666485899163852</v>
      </c>
      <c r="AK36" s="20">
        <f t="array" ref="AK36">MEDIAN(IF('Summary figures'!$AF$1:$AF$197=TRUE,IF(ISNUMBER('Summary figures'!$CG$1:$CG$197),'Summary figures'!$CG$1:$CG$197)))</f>
        <v>0.4611501265436404</v>
      </c>
      <c r="AL36" s="20">
        <f t="array" ref="AL36">MEDIAN(IF('Summary figures'!$AF$1:$AF$197=TRUE,IF(ISNUMBER('Summary figures'!$CH$1:$CH$197),'Summary figures'!$CH$1:$CH$197)))</f>
        <v>86.678730702107686</v>
      </c>
      <c r="AM36" s="20">
        <f t="array" ref="AM36">MEDIAN(IF('Summary figures'!$AF$1:$AF$197=TRUE,IF(ISNUMBER('Summary figures'!$CI$1:$CI$197),'Summary figures'!$CI$1:$CI$197)))</f>
        <v>2.5593383723839445</v>
      </c>
      <c r="AN36" s="20">
        <f t="array" ref="AN36">MEDIAN(IF('Summary figures'!$AF$1:$AF$197=TRUE,IF(ISNUMBER('Summary figures'!$CJ$1:$CJ$197),'Summary figures'!$CJ$1:$CJ$197)))</f>
        <v>7.4648411521054001</v>
      </c>
      <c r="AO36" s="23">
        <f t="array" ref="AO36">MEDIAN(IF('Summary figures'!$AF$1:$AF$197=TRUE,IF(ISNUMBER('Summary figures'!$CK$1:$CK$197),'Summary figures'!$CK$1:$CK$197)))</f>
        <v>0.56999999999999995</v>
      </c>
      <c r="AP36" s="23">
        <f t="array" ref="AP36">MEDIAN(IF('Summary figures'!$AF$1:$AF$197=TRUE,IF(ISNUMBER('Summary figures'!$CL$1:$CL$197),'Summary figures'!$CL$1:$CL$197)))</f>
        <v>0.15742981124622224</v>
      </c>
      <c r="AQ36" s="23">
        <f t="array" ref="AQ36">MEDIAN(IF('Summary figures'!$AF$1:$AF$197=TRUE,IF(ISNUMBER('Summary figures'!$CM$1:$CM$197),'Summary figures'!$CM$1:$CM$197)))</f>
        <v>0.41338936368951162</v>
      </c>
      <c r="AR36" s="20">
        <f t="array" ref="AR36">MEDIAN(IF('Summary figures'!$AF$1:$AF$197=TRUE,IF(ISNUMBER('Summary figures'!$CN$1:$CN$197),'Summary figures'!$CN$1:$CN$197)))</f>
        <v>2221.131339759258</v>
      </c>
      <c r="AS36" s="20">
        <f t="array" ref="AS36">MEDIAN(IF('Summary figures'!$AF$1:$AF$197=TRUE,IF(ISNUMBER('Summary figures'!$CO$1:$CO$197),'Summary figures'!$CO$1:$CO$197)))</f>
        <v>85.319052473913558</v>
      </c>
      <c r="AT36" s="20">
        <f t="array" ref="AT36">MEDIAN(IF('Summary figures'!$AF$1:$AF$197=TRUE,IF(ISNUMBER('Summary figures'!$CP$1:$CP$197),'Summary figures'!$CP$1:$CP$197)))</f>
        <v>192.93116718599018</v>
      </c>
      <c r="AU36" s="20">
        <f t="array" ref="AU36">MEDIAN(IF('Summary figures'!$AF$1:$AF$197=TRUE,IF(ISNUMBER('Summary figures'!$CR$1:$CR$197),'Summary figures'!$CR$1:$CR$197)))</f>
        <v>26.876884874444162</v>
      </c>
      <c r="AV36" s="20"/>
      <c r="AW36" s="20"/>
      <c r="AX36" s="20"/>
    </row>
    <row r="37" spans="1:50" ht="17.100000000000001" customHeight="1" x14ac:dyDescent="0.2">
      <c r="A37" s="37" t="s">
        <v>370</v>
      </c>
      <c r="B37" s="20">
        <f t="array" ref="B37">MEDIAN(IF('Summary figures'!$AG$1:$AG$197=TRUE,IF(ISNUMBER('Summary figures'!$AN$1:$AN$197),'Summary figures'!$AN$1:$AN$197)))</f>
        <v>1300</v>
      </c>
      <c r="C37" s="23">
        <f t="array" ref="C37">MEDIAN(IF('Summary figures'!$AG$1:$AG$197=TRUE,IF(ISNUMBER('Summary figures'!$AO$1:$AO$197),'Summary figures'!$AO$1:$AO$197)))</f>
        <v>0.33700000762939453</v>
      </c>
      <c r="D37" s="23">
        <f t="array" ref="D37">MEDIAN(IF('Summary figures'!$AG$1:$AG$197=TRUE,IF(ISNUMBER('Summary figures'!$AP$1:$AP$197),'Summary figures'!$AP$1:$AP$197)))</f>
        <v>0.12800000190734859</v>
      </c>
      <c r="E37" s="20">
        <f t="array" ref="E37">MEDIAN(IF('Summary figures'!$AG$1:$AG$197=TRUE,IF(ISNUMBER('Summary figures'!$AQ$1:$AQ$197),'Summary figures'!$AQ$1:$AQ$197)))</f>
        <v>13.511324999999999</v>
      </c>
      <c r="F37" s="20">
        <f t="array" ref="F37">MEDIAN(IF('Summary figures'!$AG$1:$AG$197=TRUE,IF(ISNUMBER('Summary figures'!$AR$1:$AR$197),'Summary figures'!$AR$1:$AR$197)))</f>
        <v>3.8253060476875302</v>
      </c>
      <c r="G37" s="20">
        <f t="array" ref="G37">MEDIAN(IF('Summary figures'!$AG$1:$AG$197=TRUE,IF(ISNUMBER('Summary figures'!$AS$1:$AS$197),'Summary figures'!$AS$1:$AS$197)))</f>
        <v>4.9034213867187502</v>
      </c>
      <c r="H37" s="23">
        <f t="array" ref="H37">MEDIAN(IF('Summary figures'!$AG$1:$AG$197=TRUE,IF(ISNUMBER('Summary figures'!$AT$1:$AT$197),'Summary figures'!$AT$1:$AT$197)))</f>
        <v>0.16619999999999999</v>
      </c>
      <c r="I37" s="20">
        <f t="array" ref="I37">MEDIAN(IF('Summary figures'!$AG$1:$AG$197=TRUE,IF(ISNUMBER('Summary figures'!$AU$1:$AU$197),'Summary figures'!$AU$1:$AU$197)))</f>
        <v>119.66399999999999</v>
      </c>
      <c r="J37" s="20">
        <f t="array" ref="J37">MEDIAN(IF('Summary figures'!$AG$1:$AG$197=TRUE,IF(ISNUMBER('Summary figures'!$AV$1:$AV$197),'Summary figures'!$AV$1:$AV$197)))</f>
        <v>385.62499318961744</v>
      </c>
      <c r="K37" s="23">
        <f t="array" ref="K37">MEDIAN(IF('Summary figures'!$AG$1:$AG$197=TRUE,IF(ISNUMBER('Summary figures'!$AW$1:$AW$197),'Summary figures'!$AW$1:$AW$197)))</f>
        <v>0.19004958811433975</v>
      </c>
      <c r="L37" s="20">
        <f t="array" ref="L37">MEDIAN(IF('Summary figures'!$AG$1:$AG$197=TRUE,IF(ISNUMBER('Summary figures'!$AX$1:$AX$197),'Summary figures'!$AX$1:$AX$197)))</f>
        <v>205.1257064061875</v>
      </c>
      <c r="M37" s="20">
        <f t="array" ref="M37">MEDIAN(IF('Summary figures'!$AG$1:$AG$197=TRUE,IF(ISNUMBER('Summary figures'!$AY$1:$AY$197),'Summary figures'!$AY$1:$AY$197)))</f>
        <v>460.85735788898</v>
      </c>
      <c r="N37" s="20">
        <f t="array" ref="N37">MEDIAN(IF('Summary figures'!$AG$1:$AG$197=TRUE,IF(ISNUMBER('Summary figures'!$BC$1:$BC$197),'Summary figures'!$BC$1:$BC$197)))</f>
        <v>1421.5976666666666</v>
      </c>
      <c r="O37" s="20">
        <f t="array" ref="O37">MEDIAN(IF('Summary figures'!$AG$1:$AG$197=TRUE,IF(ISNUMBER('Summary figures'!$BD$1:$BD$197),'Summary figures'!$BD$1:$BD$197)))</f>
        <v>1080.0333333333333</v>
      </c>
      <c r="P37" s="20">
        <f t="array" ref="P37">MEDIAN(IF('Summary figures'!$AG$1:$AG$197=TRUE,IF(ISNUMBER('Summary figures'!$BE$1:$BE$197),'Summary figures'!$BE$1:$BE$197)))</f>
        <v>49.550215650030808</v>
      </c>
      <c r="Q37" s="20">
        <f t="array" ref="Q37">MEDIAN(IF('Summary figures'!$AG$1:$AG$197=TRUE,IF(ISNUMBER('Summary figures'!$BF$1:$BF$197),'Summary figures'!$BF$1:$BF$197)))</f>
        <v>128.81034281738872</v>
      </c>
      <c r="R37" s="20">
        <f t="array" ref="R37">MEDIAN(IF('Summary figures'!$AG$1:$AG$197=TRUE,IF(ISNUMBER('Summary figures'!$BG$1:$BG$197),'Summary figures'!$BG$1:$BG$197)))</f>
        <v>124.63654575629781</v>
      </c>
      <c r="S37" s="20">
        <f t="array" ref="S37">MEDIAN(IF('Summary figures'!$AG$1:$AG$197=TRUE,IF(ISNUMBER('Summary figures'!$BH$1:$BH$197),'Summary figures'!$BH$1:$BH$197)))</f>
        <v>64.243333333333325</v>
      </c>
      <c r="T37" s="20">
        <f t="array" ref="T37">MEDIAN(IF('Summary figures'!$AG$1:$AG$197=TRUE,IF(ISNUMBER('Summary figures'!$BI$1:$BI$197),'Summary figures'!$BI$1:$BI$197)))</f>
        <v>53.114078286033404</v>
      </c>
      <c r="U37" s="20">
        <f t="array" ref="U37">MEDIAN(IF('Summary figures'!$AG$1:$AG$197=TRUE,IF(ISNUMBER('Summary figures'!$BJ$1:$BJ$197),'Summary figures'!$BJ$1:$BJ$197)))</f>
        <v>111.21705155618912</v>
      </c>
      <c r="V37" s="20"/>
      <c r="W37" s="20">
        <f t="array" ref="W37">MEDIAN(IF('Summary figures'!$AG$1:$AG$197=TRUE,IF(ISNUMBER('Summary figures'!$BK$1:$BK$197),'Summary figures'!$BK$1:$BK$197)))</f>
        <v>36.245857038687248</v>
      </c>
      <c r="X37" s="20">
        <f t="array" ref="X37">MEDIAN(IF('Summary figures'!$AG$1:$AG$197=TRUE,IF(ISNUMBER('Summary figures'!$BL$1:$BL$197),'Summary figures'!$BL$1:$BL$197)))</f>
        <v>202.16200178299391</v>
      </c>
      <c r="Y37" s="20">
        <f t="array" ref="Y37">MEDIAN(IF('Summary figures'!$AG$1:$AG$197=TRUE,IF(ISNUMBER('Summary figures'!$BQ$1:$BQ$197),'Summary figures'!$BQ$1:$BQ$197)))</f>
        <v>94.707130042410256</v>
      </c>
      <c r="Z37" s="20">
        <f t="array" ref="Z37">MEDIAN(IF('Summary figures'!$AG$1:$AG$197=TRUE,IF(ISNUMBER('Summary figures'!$BR$1:$BR$197),'Summary figures'!$BR$1:$BR$197)))</f>
        <v>25.140172520024645</v>
      </c>
      <c r="AA37" s="23">
        <f t="array" ref="AA37">MEDIAN(IF('Summary figures'!$AG$1:$AG$197=TRUE,IF(ISNUMBER('Summary figures'!$BS$1:$BS$197),'Summary figures'!$BS$1:$BS$197)))</f>
        <v>0.25803467169456329</v>
      </c>
      <c r="AB37" s="20">
        <f t="array" ref="AB37">MEDIAN(IF('Summary figures'!$AG$1:$AG$197=TRUE,IF(ISNUMBER('Summary figures'!$BT$1:$BT$197),'Summary figures'!$BT$1:$BT$197)))</f>
        <v>5.9174539777500001</v>
      </c>
      <c r="AC37" s="20">
        <f t="array" ref="AC37">MEDIAN(IF('Summary figures'!$AG$1:$AG$197=TRUE,IF(ISNUMBER('Summary figures'!$BY$1:$BY$197),'Summary figures'!$BY$1:$BY$197)))</f>
        <v>95.719748623976372</v>
      </c>
      <c r="AD37" s="20">
        <f t="array" ref="AD37">MEDIAN(IF('Summary figures'!$AG$1:$AG$197=TRUE,IF(ISNUMBER('Summary figures'!$BZ$1:$BZ$197),'Summary figures'!$BZ$1:$BZ$197)))</f>
        <v>3.060166265399435</v>
      </c>
      <c r="AE37" s="20">
        <f t="array" ref="AE37">MEDIAN(IF('Summary figures'!$AG$1:$AG$197=TRUE,IF(ISNUMBER('Summary figures'!$CA$1:$CA$197),'Summary figures'!$CA$1:$CA$197)))</f>
        <v>8.5016827734343021</v>
      </c>
      <c r="AF37" s="20">
        <f t="array" ref="AF37">MEDIAN(IF('Summary figures'!$AG$1:$AG$197=TRUE,IF(ISNUMBER('Summary figures'!$CB$1:$CB$197),'Summary figures'!$CB$1:$CB$197)))</f>
        <v>400.57033125251712</v>
      </c>
      <c r="AG37" s="20">
        <f t="array" ref="AG37">MEDIAN(IF('Summary figures'!$AG$1:$AG$197=TRUE,IF(ISNUMBER('Summary figures'!$CC$1:$CC$197),'Summary figures'!$CC$1:$CC$197)))</f>
        <v>13.92202184957387</v>
      </c>
      <c r="AH37" s="20">
        <f t="array" ref="AH37">MEDIAN(IF('Summary figures'!$AG$1:$AG$197=TRUE,IF(ISNUMBER('Summary figures'!$CD$1:$CD$197),'Summary figures'!$CD$1:$CD$197)))</f>
        <v>34.942745060232667</v>
      </c>
      <c r="AI37" s="20">
        <f t="array" ref="AI37">MEDIAN(IF('Summary figures'!$AG$1:$AG$197=TRUE,IF(ISNUMBER('Summary figures'!$CE$1:$CE$197),'Summary figures'!$CE$1:$CE$197)))</f>
        <v>7.3019519398577</v>
      </c>
      <c r="AJ37" s="20">
        <f t="array" ref="AJ37">MEDIAN(IF('Summary figures'!$AG$1:$AG$197=TRUE,IF(ISNUMBER('Summary figures'!$CF$1:$CF$197),'Summary figures'!$CF$1:$CF$197)))</f>
        <v>0.18035199315522951</v>
      </c>
      <c r="AK37" s="20">
        <f t="array" ref="AK37">MEDIAN(IF('Summary figures'!$AG$1:$AG$197=TRUE,IF(ISNUMBER('Summary figures'!$CG$1:$CG$197),'Summary figures'!$CG$1:$CG$197)))</f>
        <v>0.7044147294575539</v>
      </c>
      <c r="AL37" s="20">
        <f t="array" ref="AL37">MEDIAN(IF('Summary figures'!$AG$1:$AG$197=TRUE,IF(ISNUMBER('Summary figures'!$CH$1:$CH$197),'Summary figures'!$CH$1:$CH$197)))</f>
        <v>67.397788293730713</v>
      </c>
      <c r="AM37" s="20">
        <f t="array" ref="AM37">MEDIAN(IF('Summary figures'!$AG$1:$AG$197=TRUE,IF(ISNUMBER('Summary figures'!$CI$1:$CI$197),'Summary figures'!$CI$1:$CI$197)))</f>
        <v>1.86651379473621</v>
      </c>
      <c r="AN37" s="20">
        <f t="array" ref="AN37">MEDIAN(IF('Summary figures'!$AG$1:$AG$197=TRUE,IF(ISNUMBER('Summary figures'!$CJ$1:$CJ$197),'Summary figures'!$CJ$1:$CJ$197)))</f>
        <v>8.2457553037464599</v>
      </c>
      <c r="AO37" s="23">
        <f t="array" ref="AO37">MEDIAN(IF('Summary figures'!$AG$1:$AG$197=TRUE,IF(ISNUMBER('Summary figures'!$CK$1:$CK$197),'Summary figures'!$CK$1:$CK$197)))</f>
        <v>0.56999999999999995</v>
      </c>
      <c r="AP37" s="23">
        <f t="array" ref="AP37">MEDIAN(IF('Summary figures'!$AG$1:$AG$197=TRUE,IF(ISNUMBER('Summary figures'!$CL$1:$CL$197),'Summary figures'!$CL$1:$CL$197)))</f>
        <v>0.15068442473258545</v>
      </c>
      <c r="AQ37" s="23">
        <f t="array" ref="AQ37">MEDIAN(IF('Summary figures'!$AG$1:$AG$197=TRUE,IF(ISNUMBER('Summary figures'!$CM$1:$CM$197),'Summary figures'!$CM$1:$CM$197)))</f>
        <v>0.40059844559585495</v>
      </c>
      <c r="AR37" s="20">
        <f t="array" ref="AR37">MEDIAN(IF('Summary figures'!$AG$1:$AG$197=TRUE,IF(ISNUMBER('Summary figures'!$CN$1:$CN$197),'Summary figures'!$CN$1:$CN$197)))</f>
        <v>2650.6533333333332</v>
      </c>
      <c r="AS37" s="20">
        <f t="array" ref="AS37">MEDIAN(IF('Summary figures'!$AG$1:$AG$197=TRUE,IF(ISNUMBER('Summary figures'!$CO$1:$CO$197),'Summary figures'!$CO$1:$CO$197)))</f>
        <v>52.023578209129028</v>
      </c>
      <c r="AT37" s="20">
        <f t="array" ref="AT37">MEDIAN(IF('Summary figures'!$AG$1:$AG$197=TRUE,IF(ISNUMBER('Summary figures'!$CP$1:$CP$197),'Summary figures'!$CP$1:$CP$197)))</f>
        <v>162.62641871892245</v>
      </c>
      <c r="AU37" s="20">
        <f t="array" ref="AU37">MEDIAN(IF('Summary figures'!$AG$1:$AG$197=TRUE,IF(ISNUMBER('Summary figures'!$CR$1:$CR$197),'Summary figures'!$CR$1:$CR$197)))</f>
        <v>19.401549315131014</v>
      </c>
      <c r="AV37" s="20"/>
      <c r="AW37" s="20"/>
      <c r="AX37" s="20"/>
    </row>
    <row r="38" spans="1:50" ht="17.100000000000001" customHeight="1" x14ac:dyDescent="0.2">
      <c r="A38" s="37" t="s">
        <v>372</v>
      </c>
      <c r="B38" s="20">
        <f t="array" ref="B38">MEDIAN(IF('Summary figures'!$AH$1:$AH$197=TRUE,IF(ISNUMBER('Summary figures'!$AN$1:$AN$197),'Summary figures'!$AN$1:$AN$197)))</f>
        <v>4425</v>
      </c>
      <c r="C38" s="23">
        <f t="array" ref="C38">MEDIAN(IF('Summary figures'!$AH$1:$AH$197=TRUE,IF(ISNUMBER('Summary figures'!$AO$1:$AO$197),'Summary figures'!$AO$1:$AO$197)))</f>
        <v>9.2499999999999999E-2</v>
      </c>
      <c r="D38" s="23">
        <f t="array" ref="D38">MEDIAN(IF('Summary figures'!$AH$1:$AH$197=TRUE,IF(ISNUMBER('Summary figures'!$AP$1:$AP$197),'Summary figures'!$AP$1:$AP$197)))</f>
        <v>2.6000000238418579E-2</v>
      </c>
      <c r="E38" s="20">
        <f t="array" ref="E38">MEDIAN(IF('Summary figures'!$AH$1:$AH$197=TRUE,IF(ISNUMBER('Summary figures'!$AQ$1:$AQ$197),'Summary figures'!$AQ$1:$AQ$197)))</f>
        <v>6.3674498617649067E-2</v>
      </c>
      <c r="F38" s="20">
        <f t="array" ref="F38">MEDIAN(IF('Summary figures'!$AH$1:$AH$197=TRUE,IF(ISNUMBER('Summary figures'!$AR$1:$AR$197),'Summary figures'!$AR$1:$AR$197)))</f>
        <v>4.1686000537872324E-2</v>
      </c>
      <c r="G38" s="20">
        <f t="array" ref="G38">MEDIAN(IF('Summary figures'!$AH$1:$AH$197=TRUE,IF(ISNUMBER('Summary figures'!$AS$1:$AS$197),'Summary figures'!$AS$1:$AS$197)))</f>
        <v>5.1849760055541996E-2</v>
      </c>
      <c r="H38" s="23">
        <f t="array" ref="H38">MEDIAN(IF('Summary figures'!$AH$1:$AH$197=TRUE,IF(ISNUMBER('Summary figures'!$AT$1:$AT$197),'Summary figures'!$AT$1:$AT$197)))</f>
        <v>0.2412</v>
      </c>
      <c r="I38" s="20">
        <f t="array" ref="I38">MEDIAN(IF('Summary figures'!$AH$1:$AH$197=TRUE,IF(ISNUMBER('Summary figures'!$AU$1:$AU$197),'Summary figures'!$AU$1:$AU$197)))</f>
        <v>1244.7135000000001</v>
      </c>
      <c r="J38" s="20">
        <f t="array" ref="J38">MEDIAN(IF('Summary figures'!$AH$1:$AH$197=TRUE,IF(ISNUMBER('Summary figures'!$AV$1:$AV$197),'Summary figures'!$AV$1:$AV$197)))</f>
        <v>19506.50597463188</v>
      </c>
      <c r="K38" s="23">
        <f t="array" ref="K38">MEDIAN(IF('Summary figures'!$AH$1:$AH$197=TRUE,IF(ISNUMBER('Summary figures'!$AW$1:$AW$197),'Summary figures'!$AW$1:$AW$197)))</f>
        <v>0.28953612903843573</v>
      </c>
      <c r="L38" s="20">
        <f t="array" ref="L38">MEDIAN(IF('Summary figures'!$AH$1:$AH$197=TRUE,IF(ISNUMBER('Summary figures'!$AX$1:$AX$197),'Summary figures'!$AX$1:$AX$197)))</f>
        <v>1379.1516328845651</v>
      </c>
      <c r="M38" s="20">
        <f t="array" ref="M38">MEDIAN(IF('Summary figures'!$AH$1:$AH$197=TRUE,IF(ISNUMBER('Summary figures'!$AY$1:$AY$197),'Summary figures'!$AY$1:$AY$197)))</f>
        <v>22438.559331820463</v>
      </c>
      <c r="N38" s="20">
        <f t="array" ref="N38">MEDIAN(IF('Summary figures'!$AH$1:$AH$197=TRUE,IF(ISNUMBER('Summary figures'!$BC$1:$BC$197),'Summary figures'!$BC$1:$BC$197)))</f>
        <v>96.878833333333333</v>
      </c>
      <c r="O38" s="20">
        <f t="array" ref="O38">MEDIAN(IF('Summary figures'!$AH$1:$AH$197=TRUE,IF(ISNUMBER('Summary figures'!$BD$1:$BD$197),'Summary figures'!$BD$1:$BD$197)))</f>
        <v>96.03</v>
      </c>
      <c r="P38" s="20">
        <f t="array" ref="P38">MEDIAN(IF('Summary figures'!$AH$1:$AH$197=TRUE,IF(ISNUMBER('Summary figures'!$BE$1:$BE$197),'Summary figures'!$BE$1:$BE$197)))</f>
        <v>71.014530811497835</v>
      </c>
      <c r="Q38" s="20">
        <f t="array" ref="Q38">MEDIAN(IF('Summary figures'!$AH$1:$AH$197=TRUE,IF(ISNUMBER('Summary figures'!$BF$1:$BF$197),'Summary figures'!$BF$1:$BF$197)))</f>
        <v>1362.4550930938669</v>
      </c>
      <c r="R38" s="20">
        <f t="array" ref="R38">MEDIAN(IF('Summary figures'!$AH$1:$AH$197=TRUE,IF(ISNUMBER('Summary figures'!$BG$1:$BG$197),'Summary figures'!$BG$1:$BG$197)))</f>
        <v>272.76338855689011</v>
      </c>
      <c r="S38" s="20">
        <f t="array" ref="S38">MEDIAN(IF('Summary figures'!$AH$1:$AH$197=TRUE,IF(ISNUMBER('Summary figures'!$BH$1:$BH$197),'Summary figures'!$BH$1:$BH$197)))</f>
        <v>4.288333333333334</v>
      </c>
      <c r="T38" s="20">
        <f t="array" ref="T38">MEDIAN(IF('Summary figures'!$AH$1:$AH$197=TRUE,IF(ISNUMBER('Summary figures'!$BI$1:$BI$197),'Summary figures'!$BI$1:$BI$197)))</f>
        <v>177</v>
      </c>
      <c r="U38" s="20">
        <f t="array" ref="U38">MEDIAN(IF('Summary figures'!$AH$1:$AH$197=TRUE,IF(ISNUMBER('Summary figures'!$BJ$1:$BJ$197),'Summary figures'!$BJ$1:$BJ$197)))</f>
        <v>121.17653993554916</v>
      </c>
      <c r="V38" s="20"/>
      <c r="W38" s="20">
        <f t="array" ref="W38">MEDIAN(IF('Summary figures'!$AH$1:$AH$197=TRUE,IF(ISNUMBER('Summary figures'!$BK$1:$BK$197),'Summary figures'!$BK$1:$BK$197)))</f>
        <v>40.05470498432274</v>
      </c>
      <c r="X38" s="20">
        <f t="array" ref="X38">MEDIAN(IF('Summary figures'!$AH$1:$AH$197=TRUE,IF(ISNUMBER('Summary figures'!$BL$1:$BL$197),'Summary figures'!$BL$1:$BL$197)))</f>
        <v>350.24104494705932</v>
      </c>
      <c r="Y38" s="20">
        <f t="array" ref="Y38">MEDIAN(IF('Summary figures'!$AH$1:$AH$197=TRUE,IF(ISNUMBER('Summary figures'!$BQ$1:$BQ$197),'Summary figures'!$BQ$1:$BQ$197)))</f>
        <v>-323.43540355465302</v>
      </c>
      <c r="Z38" s="20">
        <f t="array" ref="Z38">MEDIAN(IF('Summary figures'!$AH$1:$AH$197=TRUE,IF(ISNUMBER('Summary figures'!$BR$1:$BR$197),'Summary figures'!$BR$1:$BR$197)))</f>
        <v>36.159693912850301</v>
      </c>
      <c r="AA38" s="23">
        <f t="array" ref="AA38">MEDIAN(IF('Summary figures'!$AH$1:$AH$197=TRUE,IF(ISNUMBER('Summary figures'!$BS$1:$BS$197),'Summary figures'!$BS$1:$BS$197)))</f>
        <v>-8.5031346631852522E-2</v>
      </c>
      <c r="AB38" s="20">
        <f t="array" ref="AB38">MEDIAN(IF('Summary figures'!$AH$1:$AH$197=TRUE,IF(ISNUMBER('Summary figures'!$BT$1:$BT$197),'Summary figures'!$BT$1:$BT$197)))</f>
        <v>29.651262816525001</v>
      </c>
      <c r="AC38" s="20">
        <f t="array" ref="AC38">MEDIAN(IF('Summary figures'!$AH$1:$AH$197=TRUE,IF(ISNUMBER('Summary figures'!$BY$1:$BY$197),'Summary figures'!$BY$1:$BY$197)))</f>
        <v>14.395854141495505</v>
      </c>
      <c r="AD38" s="20">
        <f t="array" ref="AD38">MEDIAN(IF('Summary figures'!$AH$1:$AH$197=TRUE,IF(ISNUMBER('Summary figures'!$BZ$1:$BZ$197),'Summary figures'!$BZ$1:$BZ$197)))</f>
        <v>5.1854824793597363</v>
      </c>
      <c r="AE38" s="20">
        <f t="array" ref="AE38">MEDIAN(IF('Summary figures'!$AH$1:$AH$197=TRUE,IF(ISNUMBER('Summary figures'!$CA$1:$CA$197),'Summary figures'!$CA$1:$CA$197)))</f>
        <v>57.037092553702514</v>
      </c>
      <c r="AF38" s="20">
        <f t="array" ref="AF38">MEDIAN(IF('Summary figures'!$AH$1:$AH$197=TRUE,IF(ISNUMBER('Summary figures'!$CB$1:$CB$197),'Summary figures'!$CB$1:$CB$197)))</f>
        <v>9.6617749026714996</v>
      </c>
      <c r="AG38" s="20">
        <f t="array" ref="AG38">MEDIAN(IF('Summary figures'!$AH$1:$AH$197=TRUE,IF(ISNUMBER('Summary figures'!$CC$1:$CC$197),'Summary figures'!$CC$1:$CC$197)))</f>
        <v>10.53567605394386</v>
      </c>
      <c r="AH38" s="20">
        <f t="array" ref="AH38">MEDIAN(IF('Summary figures'!$AH$1:$AH$197=TRUE,IF(ISNUMBER('Summary figures'!$CD$1:$CD$197),'Summary figures'!$CD$1:$CD$197)))</f>
        <v>93.560076709729572</v>
      </c>
      <c r="AI38" s="20">
        <f t="array" ref="AI38">MEDIAN(IF('Summary figures'!$AH$1:$AH$197=TRUE,IF(ISNUMBER('Summary figures'!$CE$1:$CE$197),'Summary figures'!$CE$1:$CE$197)))</f>
        <v>1.3759056584776481</v>
      </c>
      <c r="AJ38" s="20">
        <f t="array" ref="AJ38">MEDIAN(IF('Summary figures'!$AH$1:$AH$197=TRUE,IF(ISNUMBER('Summary figures'!$CF$1:$CF$197),'Summary figures'!$CF$1:$CF$197)))</f>
        <v>0.17049353454433996</v>
      </c>
      <c r="AK38" s="20">
        <f t="array" ref="AK38">MEDIAN(IF('Summary figures'!$AH$1:$AH$197=TRUE,IF(ISNUMBER('Summary figures'!$CG$1:$CG$197),'Summary figures'!$CG$1:$CG$197)))</f>
        <v>1.8028238515307107</v>
      </c>
      <c r="AL38" s="20">
        <f t="array" ref="AL38">MEDIAN(IF('Summary figures'!$AH$1:$AH$197=TRUE,IF(ISNUMBER('Summary figures'!$CH$1:$CH$197),'Summary figures'!$CH$1:$CH$197)))</f>
        <v>1.703056618338032</v>
      </c>
      <c r="AM38" s="20">
        <f t="array" ref="AM38">MEDIAN(IF('Summary figures'!$AH$1:$AH$197=TRUE,IF(ISNUMBER('Summary figures'!$CI$1:$CI$197),'Summary figures'!$CI$1:$CI$197)))</f>
        <v>1.5401236941274559</v>
      </c>
      <c r="AN38" s="20">
        <f t="array" ref="AN38">MEDIAN(IF('Summary figures'!$AH$1:$AH$197=TRUE,IF(ISNUMBER('Summary figures'!$CJ$1:$CJ$197),'Summary figures'!$CJ$1:$CJ$197)))</f>
        <v>16.676062523483083</v>
      </c>
      <c r="AO38" s="23">
        <f t="array" ref="AO38">MEDIAN(IF('Summary figures'!$AH$1:$AH$197=TRUE,IF(ISNUMBER('Summary figures'!$CK$1:$CK$197),'Summary figures'!$CK$1:$CK$197)))</f>
        <v>0.51</v>
      </c>
      <c r="AP38" s="23">
        <f t="array" ref="AP38">MEDIAN(IF('Summary figures'!$AH$1:$AH$197=TRUE,IF(ISNUMBER('Summary figures'!$CL$1:$CL$197),'Summary figures'!$CL$1:$CL$197)))</f>
        <v>9.7627133532985744E-2</v>
      </c>
      <c r="AQ38" s="23">
        <f t="array" ref="AQ38">MEDIAN(IF('Summary figures'!$AH$1:$AH$197=TRUE,IF(ISNUMBER('Summary figures'!$CM$1:$CM$197),'Summary figures'!$CM$1:$CM$197)))</f>
        <v>0.30104543506215176</v>
      </c>
      <c r="AR38" s="20">
        <f t="array" ref="AR38">MEDIAN(IF('Summary figures'!$AH$1:$AH$197=TRUE,IF(ISNUMBER('Summary figures'!$CN$1:$CN$197),'Summary figures'!$CN$1:$CN$197)))</f>
        <v>20.1663</v>
      </c>
      <c r="AS38" s="20">
        <f t="array" ref="AS38">MEDIAN(IF('Summary figures'!$AH$1:$AH$197=TRUE,IF(ISNUMBER('Summary figures'!$CO$1:$CO$197),'Summary figures'!$CO$1:$CO$197)))</f>
        <v>25.671838590508671</v>
      </c>
      <c r="AT38" s="20">
        <f t="array" ref="AT38">MEDIAN(IF('Summary figures'!$AH$1:$AH$197=TRUE,IF(ISNUMBER('Summary figures'!$CP$1:$CP$197),'Summary figures'!$CP$1:$CP$197)))</f>
        <v>309.23871658936343</v>
      </c>
      <c r="AU38" s="20">
        <f t="array" ref="AU38">MEDIAN(IF('Summary figures'!$AH$1:$AH$197=TRUE,IF(ISNUMBER('Summary figures'!$CR$1:$CR$197),'Summary figures'!$CR$1:$CR$197)))</f>
        <v>19.182843175643605</v>
      </c>
      <c r="AV38" s="20"/>
      <c r="AW38" s="20"/>
      <c r="AX38" s="20"/>
    </row>
    <row r="39" spans="1:50" ht="17.100000000000001" customHeight="1" x14ac:dyDescent="0.2">
      <c r="A39" s="37" t="s">
        <v>373</v>
      </c>
      <c r="B39" s="20">
        <f t="array" ref="B39">MEDIAN(IF('Summary figures'!$AI$1:$AI$197=TRUE,IF(ISNUMBER('Summary figures'!$AN$1:$AN$197),'Summary figures'!$AN$1:$AN$197)))</f>
        <v>4970</v>
      </c>
      <c r="C39" s="23">
        <f t="array" ref="C39">MEDIAN(IF('Summary figures'!$AI$1:$AI$197=TRUE,IF(ISNUMBER('Summary figures'!$AO$1:$AO$197),'Summary figures'!$AO$1:$AO$197)))</f>
        <v>4.8200001716613768E-2</v>
      </c>
      <c r="D39" s="23">
        <f t="array" ref="D39">MEDIAN(IF('Summary figures'!$AI$1:$AI$197=TRUE,IF(ISNUMBER('Summary figures'!$AP$1:$AP$197),'Summary figures'!$AP$1:$AP$197)))</f>
        <v>2.2278096675872799E-2</v>
      </c>
      <c r="E39" s="20">
        <f t="array" ref="E39">MEDIAN(IF('Summary figures'!$AI$1:$AI$197=TRUE,IF(ISNUMBER('Summary figures'!$AQ$1:$AQ$197),'Summary figures'!$AQ$1:$AQ$197)))</f>
        <v>1.652E-2</v>
      </c>
      <c r="F39" s="20">
        <f t="array" ref="F39">MEDIAN(IF('Summary figures'!$AI$1:$AI$197=TRUE,IF(ISNUMBER('Summary figures'!$AR$1:$AR$197),'Summary figures'!$AR$1:$AR$197)))</f>
        <v>2.0649999999999998E-2</v>
      </c>
      <c r="G39" s="20">
        <f t="array" ref="G39">MEDIAN(IF('Summary figures'!$AI$1:$AI$197=TRUE,IF(ISNUMBER('Summary figures'!$AS$1:$AS$197),'Summary figures'!$AS$1:$AS$197)))</f>
        <v>2.1474700927734378E-2</v>
      </c>
      <c r="H39" s="23">
        <f t="array" ref="H39">MEDIAN(IF('Summary figures'!$AI$1:$AI$197=TRUE,IF(ISNUMBER('Summary figures'!$AT$1:$AT$197),'Summary figures'!$AT$1:$AT$197)))</f>
        <v>0.2571</v>
      </c>
      <c r="I39" s="20">
        <f t="array" ref="I39">MEDIAN(IF('Summary figures'!$AI$1:$AI$197=TRUE,IF(ISNUMBER('Summary figures'!$AU$1:$AU$197),'Summary figures'!$AU$1:$AU$197)))</f>
        <v>1791.5369999999998</v>
      </c>
      <c r="J39" s="20">
        <f t="array" ref="J39">MEDIAN(IF('Summary figures'!$AI$1:$AI$197=TRUE,IF(ISNUMBER('Summary figures'!$AV$1:$AV$197),'Summary figures'!$AV$1:$AV$197)))</f>
        <v>34113.697009524229</v>
      </c>
      <c r="K39" s="23">
        <f t="array" ref="K39">MEDIAN(IF('Summary figures'!$AI$1:$AI$197=TRUE,IF(ISNUMBER('Summary figures'!$AW$1:$AW$197),'Summary figures'!$AW$1:$AW$197)))</f>
        <v>0.30814515788964914</v>
      </c>
      <c r="L39" s="20">
        <f t="array" ref="L39">MEDIAN(IF('Summary figures'!$AI$1:$AI$197=TRUE,IF(ISNUMBER('Summary figures'!$AX$1:$AX$197),'Summary figures'!$AX$1:$AX$197)))</f>
        <v>2062.3139999999999</v>
      </c>
      <c r="M39" s="20">
        <f t="array" ref="M39">MEDIAN(IF('Summary figures'!$AI$1:$AI$197=TRUE,IF(ISNUMBER('Summary figures'!$AY$1:$AY$197),'Summary figures'!$AY$1:$AY$197)))</f>
        <v>44136.21946548995</v>
      </c>
      <c r="N39" s="20">
        <f t="array" ref="N39">MEDIAN(IF('Summary figures'!$AI$1:$AI$197=TRUE,IF(ISNUMBER('Summary figures'!$BC$1:$BC$197),'Summary figures'!$BC$1:$BC$197)))</f>
        <v>83.641000000000005</v>
      </c>
      <c r="O39" s="20">
        <f t="array" ref="O39">MEDIAN(IF('Summary figures'!$AI$1:$AI$197=TRUE,IF(ISNUMBER('Summary figures'!$BD$1:$BD$197),'Summary figures'!$BD$1:$BD$197)))</f>
        <v>72.106666666666669</v>
      </c>
      <c r="P39" s="20">
        <f t="array" ref="P39">MEDIAN(IF('Summary figures'!$AI$1:$AI$197=TRUE,IF(ISNUMBER('Summary figures'!$BE$1:$BE$197),'Summary figures'!$BE$1:$BE$197)))</f>
        <v>117.59259259259261</v>
      </c>
      <c r="Q39" s="20">
        <f t="array" ref="Q39">MEDIAN(IF('Summary figures'!$AI$1:$AI$197=TRUE,IF(ISNUMBER('Summary figures'!$BF$1:$BF$197),'Summary figures'!$BF$1:$BF$197)))</f>
        <v>2439.6802573569271</v>
      </c>
      <c r="R39" s="20">
        <f t="array" ref="R39">MEDIAN(IF('Summary figures'!$AI$1:$AI$197=TRUE,IF(ISNUMBER('Summary figures'!$BG$1:$BG$197),'Summary figures'!$BG$1:$BG$197)))</f>
        <v>1195.5805318874036</v>
      </c>
      <c r="S39" s="20">
        <f t="array" ref="S39">MEDIAN(IF('Summary figures'!$AI$1:$AI$197=TRUE,IF(ISNUMBER('Summary figures'!$BH$1:$BH$197),'Summary figures'!$BH$1:$BH$197)))</f>
        <v>2.9466666666666668</v>
      </c>
      <c r="T39" s="20">
        <f t="array" ref="T39">MEDIAN(IF('Summary figures'!$AI$1:$AI$197=TRUE,IF(ISNUMBER('Summary figures'!$BI$1:$BI$197),'Summary figures'!$BI$1:$BI$197)))</f>
        <v>198.8</v>
      </c>
      <c r="U39" s="20">
        <f t="array" ref="U39">MEDIAN(IF('Summary figures'!$AI$1:$AI$197=TRUE,IF(ISNUMBER('Summary figures'!$BJ$1:$BJ$197),'Summary figures'!$BJ$1:$BJ$197)))</f>
        <v>165.71578947368423</v>
      </c>
      <c r="V39" s="20"/>
      <c r="W39" s="20">
        <f t="array" ref="W39">MEDIAN(IF('Summary figures'!$AI$1:$AI$197=TRUE,IF(ISNUMBER('Summary figures'!$BK$1:$BK$197),'Summary figures'!$BK$1:$BK$197)))</f>
        <v>41.177797296719874</v>
      </c>
      <c r="X39" s="20">
        <f t="array" ref="X39">MEDIAN(IF('Summary figures'!$AI$1:$AI$197=TRUE,IF(ISNUMBER('Summary figures'!$BL$1:$BL$197),'Summary figures'!$BL$1:$BL$197)))</f>
        <v>386.62049459459291</v>
      </c>
      <c r="Y39" s="20">
        <f t="array" ref="Y39">MEDIAN(IF('Summary figures'!$AI$1:$AI$197=TRUE,IF(ISNUMBER('Summary figures'!$BQ$1:$BQ$197),'Summary figures'!$BQ$1:$BQ$197)))</f>
        <v>-463.50433369856171</v>
      </c>
      <c r="Z39" s="20">
        <f t="array" ref="Z39">MEDIAN(IF('Summary figures'!$AI$1:$AI$197=TRUE,IF(ISNUMBER('Summary figures'!$BR$1:$BR$197),'Summary figures'!$BR$1:$BR$197)))</f>
        <v>63.531543052003414</v>
      </c>
      <c r="AA39" s="23">
        <f t="array" ref="AA39">MEDIAN(IF('Summary figures'!$AI$1:$AI$197=TRUE,IF(ISNUMBER('Summary figures'!$BS$1:$BS$197),'Summary figures'!$BS$1:$BS$197)))</f>
        <v>-0.16994440812625497</v>
      </c>
      <c r="AB39" s="20">
        <f t="array" ref="AB39">MEDIAN(IF('Summary figures'!$AI$1:$AI$197=TRUE,IF(ISNUMBER('Summary figures'!$BT$1:$BT$197),'Summary figures'!$BT$1:$BT$197)))</f>
        <v>82.119802779000011</v>
      </c>
      <c r="AC39" s="20">
        <f t="array" ref="AC39">MEDIAN(IF('Summary figures'!$AI$1:$AI$197=TRUE,IF(ISNUMBER('Summary figures'!$BY$1:$BY$197),'Summary figures'!$BY$1:$BY$197)))</f>
        <v>9.1507212377500355</v>
      </c>
      <c r="AD39" s="20">
        <f t="array" ref="AD39">MEDIAN(IF('Summary figures'!$AI$1:$AI$197=TRUE,IF(ISNUMBER('Summary figures'!$BZ$1:$BZ$197),'Summary figures'!$BZ$1:$BZ$197)))</f>
        <v>6.6186251696722902</v>
      </c>
      <c r="AE39" s="20">
        <f t="array" ref="AE39">MEDIAN(IF('Summary figures'!$AI$1:$AI$197=TRUE,IF(ISNUMBER('Summary figures'!$CA$1:$CA$197),'Summary figures'!$CA$1:$CA$197)))</f>
        <v>126.05772610653702</v>
      </c>
      <c r="AF39" s="20">
        <f t="array" ref="AF39">MEDIAN(IF('Summary figures'!$AI$1:$AI$197=TRUE,IF(ISNUMBER('Summary figures'!$CB$1:$CB$197),'Summary figures'!$CB$1:$CB$197)))</f>
        <v>4.720980332930595</v>
      </c>
      <c r="AG39" s="20">
        <f t="array" ref="AG39">MEDIAN(IF('Summary figures'!$AI$1:$AI$197=TRUE,IF(ISNUMBER('Summary figures'!$CC$1:$CC$197),'Summary figures'!$CC$1:$CC$197)))</f>
        <v>15.469143391436036</v>
      </c>
      <c r="AH39" s="20">
        <f t="array" ref="AH39">MEDIAN(IF('Summary figures'!$AI$1:$AI$197=TRUE,IF(ISNUMBER('Summary figures'!$CD$1:$CD$197),'Summary figures'!$CD$1:$CD$197)))</f>
        <v>164.38889776447391</v>
      </c>
      <c r="AI39" s="20">
        <f t="array" ref="AI39">MEDIAN(IF('Summary figures'!$AI$1:$AI$197=TRUE,IF(ISNUMBER('Summary figures'!$CE$1:$CE$197),'Summary figures'!$CE$1:$CE$197)))</f>
        <v>0.78995871929118011</v>
      </c>
      <c r="AJ39" s="20">
        <f t="array" ref="AJ39">MEDIAN(IF('Summary figures'!$AI$1:$AI$197=TRUE,IF(ISNUMBER('Summary figures'!$CF$1:$CF$197),'Summary figures'!$CF$1:$CF$197)))</f>
        <v>0.16063507593345042</v>
      </c>
      <c r="AK39" s="20">
        <f t="array" ref="AK39">MEDIAN(IF('Summary figures'!$AI$1:$AI$197=TRUE,IF(ISNUMBER('Summary figures'!$CG$1:$CG$197),'Summary figures'!$CG$1:$CG$197)))</f>
        <v>2.7164895524627752</v>
      </c>
      <c r="AL39" s="20">
        <f t="array" ref="AL39">MEDIAN(IF('Summary figures'!$AI$1:$AI$197=TRUE,IF(ISNUMBER('Summary figures'!$CH$1:$CH$197),'Summary figures'!$CH$1:$CH$197)))</f>
        <v>1.3305695395355084</v>
      </c>
      <c r="AM39" s="20">
        <f t="array" ref="AM39">MEDIAN(IF('Summary figures'!$AI$1:$AI$197=TRUE,IF(ISNUMBER('Summary figures'!$CI$1:$CI$197),'Summary figures'!$CI$1:$CI$197)))</f>
        <v>1.6257997750398503</v>
      </c>
      <c r="AN39" s="20">
        <f t="array" ref="AN39">MEDIAN(IF('Summary figures'!$AI$1:$AI$197=TRUE,IF(ISNUMBER('Summary figures'!$CJ$1:$CJ$197),'Summary figures'!$CJ$1:$CJ$197)))</f>
        <v>24.187091680146821</v>
      </c>
      <c r="AO39" s="23">
        <f t="array" ref="AO39">MEDIAN(IF('Summary figures'!$AI$1:$AI$197=TRUE,IF(ISNUMBER('Summary figures'!$CK$1:$CK$197),'Summary figures'!$CK$1:$CK$197)))</f>
        <v>0.47</v>
      </c>
      <c r="AP39" s="23">
        <f t="array" ref="AP39">MEDIAN(IF('Summary figures'!$AI$1:$AI$197=TRUE,IF(ISNUMBER('Summary figures'!$CL$1:$CL$197),'Summary figures'!$CL$1:$CL$197)))</f>
        <v>9.1999999999999998E-2</v>
      </c>
      <c r="AQ39" s="23">
        <f t="array" ref="AQ39">MEDIAN(IF('Summary figures'!$AI$1:$AI$197=TRUE,IF(ISNUMBER('Summary figures'!$CM$1:$CM$197),'Summary figures'!$CM$1:$CM$197)))</f>
        <v>0.28193458940206972</v>
      </c>
      <c r="AR39" s="20">
        <f t="array" ref="AR39">MEDIAN(IF('Summary figures'!$AI$1:$AI$197=TRUE,IF(ISNUMBER('Summary figures'!$CN$1:$CN$197),'Summary figures'!$CN$1:$CN$197)))</f>
        <v>15.1424</v>
      </c>
      <c r="AS39" s="20">
        <f t="array" ref="AS39">MEDIAN(IF('Summary figures'!$AI$1:$AI$197=TRUE,IF(ISNUMBER('Summary figures'!$CO$1:$CO$197),'Summary figures'!$CO$1:$CO$197)))</f>
        <v>24.694444444444446</v>
      </c>
      <c r="AT39" s="20">
        <f t="array" ref="AT39">MEDIAN(IF('Summary figures'!$AI$1:$AI$197=TRUE,IF(ISNUMBER('Summary figures'!$CP$1:$CP$197),'Summary figures'!$CP$1:$CP$197)))</f>
        <v>512.33285404495473</v>
      </c>
      <c r="AU39" s="20">
        <f t="array" ref="AU39">MEDIAN(IF('Summary figures'!$AI$1:$AI$197=TRUE,IF(ISNUMBER('Summary figures'!$CR$1:$CR$197),'Summary figures'!$CR$1:$CR$197)))</f>
        <v>29.860268710720902</v>
      </c>
      <c r="AV39" s="20"/>
      <c r="AW39" s="20"/>
      <c r="AX39" s="20"/>
    </row>
    <row r="40" spans="1:50" x14ac:dyDescent="0.2">
      <c r="A40" s="37" t="s">
        <v>367</v>
      </c>
      <c r="B40" s="20">
        <f t="array" ref="B40">MEDIAN(IF('Summary figures'!$AC$1:$AC$197=TRUE,IF(ISNUMBER('Summary figures'!$AN$1:$AN$197),'Summary figures'!$AN$1:$AN$197)))</f>
        <v>3415</v>
      </c>
      <c r="C40" s="23">
        <f t="array" ref="C40">MEDIAN(IF('Summary figures'!$AC$1:$AC$197=TRUE,IF(ISNUMBER('Summary figures'!$AO$1:$AO$197),'Summary figures'!$AO$1:$AO$197)))</f>
        <v>7.4499998092651371E-2</v>
      </c>
      <c r="D40" s="23">
        <f t="array" ref="D40">MEDIAN(IF('Summary figures'!$AC$1:$AC$197=TRUE,IF(ISNUMBER('Summary figures'!$AP$1:$AP$197),'Summary figures'!$AP$1:$AP$197)))</f>
        <v>2.2639048099517819E-2</v>
      </c>
      <c r="E40" s="20">
        <f t="array" ref="E40">MEDIAN(IF('Summary figures'!$AC$1:$AC$197=TRUE,IF(ISNUMBER('Summary figures'!$AQ$1:$AQ$197),'Summary figures'!$AQ$1:$AQ$197)))</f>
        <v>0.40715600360870363</v>
      </c>
      <c r="F40" s="20">
        <f t="array" ref="F40">MEDIAN(IF('Summary figures'!$AC$1:$AC$197=TRUE,IF(ISNUMBER('Summary figures'!$AR$1:$AR$197),'Summary figures'!$AR$1:$AR$197)))</f>
        <v>0.13344599977105856</v>
      </c>
      <c r="G40" s="20">
        <f t="array" ref="G40">MEDIAN(IF('Summary figures'!$AC$1:$AC$197=TRUE,IF(ISNUMBER('Summary figures'!$AS$1:$AS$197),'Summary figures'!$AS$1:$AS$197)))</f>
        <v>0.15964642333984375</v>
      </c>
      <c r="H40" s="23">
        <f t="array" ref="H40">MEDIAN(IF('Summary figures'!$AC$1:$AC$197=TRUE,IF(ISNUMBER('Summary figures'!$AT$1:$AT$197),'Summary figures'!$AT$1:$AT$197)))</f>
        <v>0.22025</v>
      </c>
      <c r="I40" s="20">
        <f t="array" ref="I40">MEDIAN(IF('Summary figures'!$AC$1:$AC$197=TRUE,IF(ISNUMBER('Summary figures'!$AU$1:$AU$197),'Summary figures'!$AU$1:$AU$197)))</f>
        <v>705.29599999999994</v>
      </c>
      <c r="J40" s="20">
        <f t="array" ref="J40">MEDIAN(IF('Summary figures'!$AC$1:$AC$197=TRUE,IF(ISNUMBER('Summary figures'!$AV$1:$AV$197),'Summary figures'!$AV$1:$AV$197)))</f>
        <v>8363.1196975016992</v>
      </c>
      <c r="K40" s="23">
        <f t="array" ref="K40">MEDIAN(IF('Summary figures'!$AC$1:$AC$197=TRUE,IF(ISNUMBER('Summary figures'!$AW$1:$AW$197),'Summary figures'!$AW$1:$AW$197)))</f>
        <v>0.25033456151086231</v>
      </c>
      <c r="L40" s="20">
        <f t="array" ref="L40">MEDIAN(IF('Summary figures'!$AC$1:$AC$197=TRUE,IF(ISNUMBER('Summary figures'!$AX$1:$AX$197),'Summary figures'!$AX$1:$AX$197)))</f>
        <v>809.34100490954779</v>
      </c>
      <c r="M40" s="20">
        <f t="array" ref="M40">MEDIAN(IF('Summary figures'!$AC$1:$AC$197=TRUE,IF(ISNUMBER('Summary figures'!$AY$1:$AY$197),'Summary figures'!$AY$1:$AY$197)))</f>
        <v>9824.3320106042065</v>
      </c>
      <c r="N40" s="20">
        <f t="array" ref="N40">MEDIAN(IF('Summary figures'!$AC$1:$AC$197=TRUE,IF(ISNUMBER('Summary figures'!$BC$1:$BC$197),'Summary figures'!$BC$1:$BC$197)))</f>
        <v>308.52833333333331</v>
      </c>
      <c r="O40" s="20">
        <f t="array" ref="O40">MEDIAN(IF('Summary figures'!$AC$1:$AC$197=TRUE,IF(ISNUMBER('Summary figures'!$BD$1:$BD$197),'Summary figures'!$BD$1:$BD$197)))</f>
        <v>250.91166666666669</v>
      </c>
      <c r="P40" s="20">
        <f t="array" ref="P40">MEDIAN(IF('Summary figures'!$AC$1:$AC$197=TRUE,IF(ISNUMBER('Summary figures'!$BE$1:$BE$197),'Summary figures'!$BE$1:$BE$197)))</f>
        <v>42.934520990061046</v>
      </c>
      <c r="Q40" s="20">
        <f t="array" ref="Q40">MEDIAN(IF('Summary figures'!$AC$1:$AC$197=TRUE,IF(ISNUMBER('Summary figures'!$BF$1:$BF$197),'Summary figures'!$BF$1:$BF$197)))</f>
        <v>342.5595238095238</v>
      </c>
      <c r="R40" s="20">
        <f t="array" ref="R40">MEDIAN(IF('Summary figures'!$AC$1:$AC$197=TRUE,IF(ISNUMBER('Summary figures'!$BG$1:$BG$197),'Summary figures'!$BG$1:$BG$197)))</f>
        <v>272.76338855689011</v>
      </c>
      <c r="S40" s="20">
        <f t="array" ref="S40">MEDIAN(IF('Summary figures'!$AC$1:$AC$197=TRUE,IF(ISNUMBER('Summary figures'!$BH$1:$BH$197),'Summary figures'!$BH$1:$BH$197)))</f>
        <v>8.8350000000000009</v>
      </c>
      <c r="T40" s="20">
        <f t="array" ref="T40">MEDIAN(IF('Summary figures'!$AC$1:$AC$197=TRUE,IF(ISNUMBER('Summary figures'!$BI$1:$BI$197),'Summary figures'!$BI$1:$BI$197)))</f>
        <v>126.2</v>
      </c>
      <c r="U40" s="20">
        <f t="array" ref="U40">MEDIAN(IF('Summary figures'!$AC$1:$AC$197=TRUE,IF(ISNUMBER('Summary figures'!$BJ$1:$BJ$197),'Summary figures'!$BJ$1:$BJ$197)))</f>
        <v>111.24764959192821</v>
      </c>
      <c r="V40" s="20"/>
      <c r="W40" s="20">
        <f t="array" ref="W40">MEDIAN(IF('Summary figures'!$AC$1:$AC$197=TRUE,IF(ISNUMBER('Summary figures'!$BK$1:$BK$197),'Summary figures'!$BK$1:$BK$197)))</f>
        <v>38.064862111947328</v>
      </c>
      <c r="X40" s="20">
        <f t="array" ref="X40">MEDIAN(IF('Summary figures'!$AC$1:$AC$197=TRUE,IF(ISNUMBER('Summary figures'!$BL$1:$BL$197),'Summary figures'!$BL$1:$BL$197)))</f>
        <v>284.7012820568105</v>
      </c>
      <c r="Y40" s="20">
        <f t="array" ref="Y40">MEDIAN(IF('Summary figures'!$AC$1:$AC$197=TRUE,IF(ISNUMBER('Summary figures'!$BQ$1:$BQ$197),'Summary figures'!$BQ$1:$BQ$197)))</f>
        <v>-136.46878540539086</v>
      </c>
      <c r="Z40" s="20">
        <f t="array" ref="Z40">MEDIAN(IF('Summary figures'!$AC$1:$AC$197=TRUE,IF(ISNUMBER('Summary figures'!$BR$1:$BR$197),'Summary figures'!$BR$1:$BR$197)))</f>
        <v>22.698510124644798</v>
      </c>
      <c r="AA40" s="23">
        <f t="array" ref="AA40">MEDIAN(IF('Summary figures'!$AC$1:$AC$197=TRUE,IF(ISNUMBER('Summary figures'!$BS$1:$BS$197),'Summary figures'!$BS$1:$BS$197)))</f>
        <v>-1.8745953502052506E-2</v>
      </c>
      <c r="AB40" s="20">
        <f t="array" ref="AB40">MEDIAN(IF('Summary figures'!$AC$1:$AC$197=TRUE,IF(ISNUMBER('Summary figures'!$BT$1:$BT$197),'Summary figures'!$BT$1:$BT$197)))</f>
        <v>27.502899989250004</v>
      </c>
      <c r="AC40" s="20">
        <f t="array" ref="AC40">MEDIAN(IF('Summary figures'!$AC$1:$AC$197=TRUE,IF(ISNUMBER('Summary figures'!$BY$1:$BY$197),'Summary figures'!$BY$1:$BY$197)))</f>
        <v>28.571269465700098</v>
      </c>
      <c r="AD40" s="20">
        <f t="array" ref="AD40">MEDIAN(IF('Summary figures'!$AC$1:$AC$197=TRUE,IF(ISNUMBER('Summary figures'!$BZ$1:$BZ$197),'Summary figures'!$BZ$1:$BZ$197)))</f>
        <v>3.2231650362919768</v>
      </c>
      <c r="AE40" s="20">
        <f t="array" ref="AE40">MEDIAN(IF('Summary figures'!$AC$1:$AC$197=TRUE,IF(ISNUMBER('Summary figures'!$CA$1:$CA$197),'Summary figures'!$CA$1:$CA$197)))</f>
        <v>35.600452707057286</v>
      </c>
      <c r="AF40" s="20">
        <f t="array" ref="AF40">MEDIAN(IF('Summary figures'!$AC$1:$AC$197=TRUE,IF(ISNUMBER('Summary figures'!$CB$1:$CB$197),'Summary figures'!$CB$1:$CB$197)))</f>
        <v>26.968888105786014</v>
      </c>
      <c r="AG40" s="20">
        <f t="array" ref="AG40">MEDIAN(IF('Summary figures'!$AC$1:$AC$197=TRUE,IF(ISNUMBER('Summary figures'!$CC$1:$CC$197),'Summary figures'!$CC$1:$CC$197)))</f>
        <v>5.4082621999596467</v>
      </c>
      <c r="AH40" s="20">
        <f t="array" ref="AH40">MEDIAN(IF('Summary figures'!$AC$1:$AC$197=TRUE,IF(ISNUMBER('Summary figures'!$CD$1:$CD$197),'Summary figures'!$CD$1:$CD$197)))</f>
        <v>43.363574426160191</v>
      </c>
      <c r="AI40" s="20">
        <f t="array" ref="AI40">MEDIAN(IF('Summary figures'!$AC$1:$AC$197=TRUE,IF(ISNUMBER('Summary figures'!$CE$1:$CE$197),'Summary figures'!$CE$1:$CE$197)))</f>
        <v>3.3479874815411463</v>
      </c>
      <c r="AJ40" s="20">
        <f t="array" ref="AJ40">MEDIAN(IF('Summary figures'!$AC$1:$AC$197=TRUE,IF(ISNUMBER('Summary figures'!$CF$1:$CF$197),'Summary figures'!$CF$1:$CF$197)))</f>
        <v>0.34636699073552801</v>
      </c>
      <c r="AK40" s="20">
        <f t="array" ref="AK40">MEDIAN(IF('Summary figures'!$AC$1:$AC$197=TRUE,IF(ISNUMBER('Summary figures'!$CG$1:$CG$197),'Summary figures'!$CG$1:$CG$197)))</f>
        <v>2.4525382417072898</v>
      </c>
      <c r="AL40" s="20">
        <f t="array" ref="AL40">MEDIAN(IF('Summary figures'!$AC$1:$AC$197=TRUE,IF(ISNUMBER('Summary figures'!$CH$1:$CH$197),'Summary figures'!$CH$1:$CH$197)))</f>
        <v>9.1437753389716754</v>
      </c>
      <c r="AM40" s="20">
        <f t="array" ref="AM40">MEDIAN(IF('Summary figures'!$AC$1:$AC$197=TRUE,IF(ISNUMBER('Summary figures'!$CI$1:$CI$197),'Summary figures'!$CI$1:$CI$197)))</f>
        <v>1.8378025760647745</v>
      </c>
      <c r="AN40" s="20">
        <f t="array" ref="AN40">MEDIAN(IF('Summary figures'!$AC$1:$AC$197=TRUE,IF(ISNUMBER('Summary figures'!$CJ$1:$CJ$197),'Summary figures'!$CJ$1:$CJ$197)))</f>
        <v>20.161283066036269</v>
      </c>
      <c r="AO40" s="23">
        <f t="array" ref="AO40">MEDIAN(IF('Summary figures'!$AC$1:$AC$197=TRUE,IF(ISNUMBER('Summary figures'!$CK$1:$CK$197),'Summary figures'!$CK$1:$CK$197)))</f>
        <v>0.53</v>
      </c>
      <c r="AP40" s="23">
        <f t="array" ref="AP40">MEDIAN(IF('Summary figures'!$AC$1:$AC$197=TRUE,IF(ISNUMBER('Summary figures'!$CL$1:$CL$197),'Summary figures'!$CL$1:$CL$197)))</f>
        <v>0.10840207863648674</v>
      </c>
      <c r="AQ40" s="23">
        <f t="array" ref="AQ40">MEDIAN(IF('Summary figures'!$AC$1:$AC$197=TRUE,IF(ISNUMBER('Summary figures'!$CM$1:$CM$197),'Summary figures'!$CM$1:$CM$197)))</f>
        <v>0.30674416103175817</v>
      </c>
      <c r="AR40" s="20">
        <f t="array" ref="AR40">MEDIAN(IF('Summary figures'!$AC$1:$AC$197=TRUE,IF(ISNUMBER('Summary figures'!$CN$1:$CN$197),'Summary figures'!$CN$1:$CN$197)))</f>
        <v>82.215349999999987</v>
      </c>
      <c r="AS40" s="20">
        <f t="array" ref="AS40">MEDIAN(IF('Summary figures'!$AC$1:$AC$197=TRUE,IF(ISNUMBER('Summary figures'!$CO$1:$CO$197),'Summary figures'!$CO$1:$CO$197)))</f>
        <v>20.922042611369037</v>
      </c>
      <c r="AT40" s="20">
        <f t="array" ref="AT40">MEDIAN(IF('Summary figures'!$AC$1:$AC$197=TRUE,IF(ISNUMBER('Summary figures'!$CP$1:$CP$197),'Summary figures'!$CP$1:$CP$197)))</f>
        <v>202.87210217183821</v>
      </c>
      <c r="AU40" s="20">
        <f t="array" ref="AU40">MEDIAN(IF('Summary figures'!$AC$1:$AC$197=TRUE,IF(ISNUMBER('Summary figures'!$CR$1:$CR$197),'Summary figures'!$CR$1:$CR$197)))</f>
        <v>14.573014977578616</v>
      </c>
      <c r="AV40" s="20"/>
      <c r="AW40" s="20"/>
      <c r="AX40" s="20"/>
    </row>
    <row r="41" spans="1:50" x14ac:dyDescent="0.2">
      <c r="A41" s="37" t="s">
        <v>368</v>
      </c>
      <c r="B41" s="20">
        <f t="array" ref="B41">MEDIAN(IF('Summary figures'!$AD$1:$AD$197=TRUE,IF(ISNUMBER('Summary figures'!$AN$1:$AN$197),'Summary figures'!$AN$1:$AN$197)))</f>
        <v>4080</v>
      </c>
      <c r="C41" s="23">
        <f t="array" ref="C41">MEDIAN(IF('Summary figures'!$AD$1:$AD$197=TRUE,IF(ISNUMBER('Summary figures'!$AO$1:$AO$197),'Summary figures'!$AO$1:$AO$197)))</f>
        <v>0.04</v>
      </c>
      <c r="D41" s="23">
        <f t="array" ref="D41">MEDIAN(IF('Summary figures'!$AD$1:$AD$197=TRUE,IF(ISNUMBER('Summary figures'!$AP$1:$AP$197),'Summary figures'!$AP$1:$AP$197)))</f>
        <v>9.4450002908706664E-3</v>
      </c>
      <c r="E41" s="20">
        <f t="array" ref="E41">MEDIAN(IF('Summary figures'!$AD$1:$AD$197=TRUE,IF(ISNUMBER('Summary figures'!$AQ$1:$AQ$197),'Summary figures'!$AQ$1:$AQ$197)))</f>
        <v>0.18196999999999999</v>
      </c>
      <c r="F41" s="20">
        <f t="array" ref="F41">MEDIAN(IF('Summary figures'!$AD$1:$AD$197=TRUE,IF(ISNUMBER('Summary figures'!$AR$1:$AR$197),'Summary figures'!$AR$1:$AR$197)))</f>
        <v>3.9624000590443617E-2</v>
      </c>
      <c r="G41" s="20">
        <f t="array" ref="G41">MEDIAN(IF('Summary figures'!$AD$1:$AD$197=TRUE,IF(ISNUMBER('Summary figures'!$AS$1:$AS$197),'Summary figures'!$AS$1:$AS$197)))</f>
        <v>4.3339031219482418E-2</v>
      </c>
      <c r="H41" s="23">
        <f t="array" ref="H41">MEDIAN(IF('Summary figures'!$AD$1:$AD$197=TRUE,IF(ISNUMBER('Summary figures'!$AT$1:$AT$197),'Summary figures'!$AT$1:$AT$197)))</f>
        <v>0.24310000000000001</v>
      </c>
      <c r="I41" s="20">
        <f t="array" ref="I41">MEDIAN(IF('Summary figures'!$AD$1:$AD$197=TRUE,IF(ISNUMBER('Summary figures'!$AU$1:$AU$197),'Summary figures'!$AU$1:$AU$197)))</f>
        <v>1023.124</v>
      </c>
      <c r="J41" s="20">
        <f t="array" ref="J41">MEDIAN(IF('Summary figures'!$AD$1:$AD$197=TRUE,IF(ISNUMBER('Summary figures'!$AV$1:$AV$197),'Summary figures'!$AV$1:$AV$197)))</f>
        <v>20734.800974631878</v>
      </c>
      <c r="K41" s="23">
        <f t="array" ref="K41">MEDIAN(IF('Summary figures'!$AD$1:$AD$197=TRUE,IF(ISNUMBER('Summary figures'!$AW$1:$AW$197),'Summary figures'!$AW$1:$AW$197)))</f>
        <v>0.27961410365960609</v>
      </c>
      <c r="L41" s="20">
        <f t="array" ref="L41">MEDIAN(IF('Summary figures'!$AD$1:$AD$197=TRUE,IF(ISNUMBER('Summary figures'!$AX$1:$AX$197),'Summary figures'!$AX$1:$AX$197)))</f>
        <v>1201.4420212206408</v>
      </c>
      <c r="M41" s="20">
        <f t="array" ref="M41">MEDIAN(IF('Summary figures'!$AD$1:$AD$197=TRUE,IF(ISNUMBER('Summary figures'!$AY$1:$AY$197),'Summary figures'!$AY$1:$AY$197)))</f>
        <v>24805.512008041878</v>
      </c>
      <c r="N41" s="20">
        <f t="array" ref="N41">MEDIAN(IF('Summary figures'!$AD$1:$AD$197=TRUE,IF(ISNUMBER('Summary figures'!$BC$1:$BC$197),'Summary figures'!$BC$1:$BC$197)))</f>
        <v>185.39599999999999</v>
      </c>
      <c r="O41" s="20">
        <f t="array" ref="O41">MEDIAN(IF('Summary figures'!$AD$1:$AD$197=TRUE,IF(ISNUMBER('Summary figures'!$BD$1:$BD$197),'Summary figures'!$BD$1:$BD$197)))</f>
        <v>169.90333333333334</v>
      </c>
      <c r="P41" s="20">
        <f t="array" ref="P41">MEDIAN(IF('Summary figures'!$AD$1:$AD$197=TRUE,IF(ISNUMBER('Summary figures'!$BE$1:$BE$197),'Summary figures'!$BE$1:$BE$197)))</f>
        <v>41.785385352195689</v>
      </c>
      <c r="Q41" s="20">
        <f t="array" ref="Q41">MEDIAN(IF('Summary figures'!$AD$1:$AD$197=TRUE,IF(ISNUMBER('Summary figures'!$BF$1:$BF$197),'Summary figures'!$BF$1:$BF$197)))</f>
        <v>756.38813162408564</v>
      </c>
      <c r="R41" s="20">
        <f t="array" ref="R41">MEDIAN(IF('Summary figures'!$AD$1:$AD$197=TRUE,IF(ISNUMBER('Summary figures'!$BG$1:$BG$197),'Summary figures'!$BG$1:$BG$197)))</f>
        <v>520.8621350063712</v>
      </c>
      <c r="S41" s="20">
        <f t="array" ref="S41">MEDIAN(IF('Summary figures'!$AD$1:$AD$197=TRUE,IF(ISNUMBER('Summary figures'!$BH$1:$BH$197),'Summary figures'!$BH$1:$BH$197)))</f>
        <v>5.6833333333333336</v>
      </c>
      <c r="T41" s="20">
        <f t="array" ref="T41">MEDIAN(IF('Summary figures'!$AD$1:$AD$197=TRUE,IF(ISNUMBER('Summary figures'!$BI$1:$BI$197),'Summary figures'!$BI$1:$BI$197)))</f>
        <v>160</v>
      </c>
      <c r="U41" s="20">
        <f t="array" ref="U41">MEDIAN(IF('Summary figures'!$AD$1:$AD$197=TRUE,IF(ISNUMBER('Summary figures'!$BJ$1:$BJ$197),'Summary figures'!$BJ$1:$BJ$197)))</f>
        <v>111.58821498404595</v>
      </c>
      <c r="V41" s="20"/>
      <c r="W41" s="20">
        <f t="array" ref="W41">MEDIAN(IF('Summary figures'!$AD$1:$AD$197=TRUE,IF(ISNUMBER('Summary figures'!$BK$1:$BK$197),'Summary figures'!$BK$1:$BK$197)))</f>
        <v>32.309114641916103</v>
      </c>
      <c r="X41" s="20">
        <f t="array" ref="X41">MEDIAN(IF('Summary figures'!$AD$1:$AD$197=TRUE,IF(ISNUMBER('Summary figures'!$BL$1:$BL$197),'Summary figures'!$BL$1:$BL$197)))</f>
        <v>325.09834586303805</v>
      </c>
      <c r="Y41" s="20">
        <f t="array" ref="Y41">MEDIAN(IF('Summary figures'!$AD$1:$AD$197=TRUE,IF(ISNUMBER('Summary figures'!$BQ$1:$BQ$197),'Summary figures'!$BQ$1:$BQ$197)))</f>
        <v>-227.88022532153107</v>
      </c>
      <c r="Z41" s="20">
        <f t="array" ref="Z41">MEDIAN(IF('Summary figures'!$AD$1:$AD$197=TRUE,IF(ISNUMBER('Summary figures'!$BR$1:$BR$197),'Summary figures'!$BR$1:$BR$197)))</f>
        <v>21.271000329416935</v>
      </c>
      <c r="AA41" s="23">
        <f t="array" ref="AA41">MEDIAN(IF('Summary figures'!$AD$1:$AD$197=TRUE,IF(ISNUMBER('Summary figures'!$BS$1:$BS$197),'Summary figures'!$BS$1:$BS$197)))</f>
        <v>-5.7404867437038105E-2</v>
      </c>
      <c r="AB41" s="20">
        <f t="array" ref="AB41">MEDIAN(IF('Summary figures'!$AD$1:$AD$197=TRUE,IF(ISNUMBER('Summary figures'!$BT$1:$BT$197),'Summary figures'!$BT$1:$BT$197)))</f>
        <v>39.6888214254</v>
      </c>
      <c r="AC41" s="20">
        <f t="array" ref="AC41">MEDIAN(IF('Summary figures'!$AD$1:$AD$197=TRUE,IF(ISNUMBER('Summary figures'!$BY$1:$BY$197),'Summary figures'!$BY$1:$BY$197)))</f>
        <v>24.409485837025105</v>
      </c>
      <c r="AD41" s="20">
        <f t="array" ref="AD41">MEDIAN(IF('Summary figures'!$AD$1:$AD$197=TRUE,IF(ISNUMBER('Summary figures'!$BZ$1:$BZ$197),'Summary figures'!$BZ$1:$BZ$197)))</f>
        <v>3.8699996021246608</v>
      </c>
      <c r="AE41" s="20">
        <f t="array" ref="AE41">MEDIAN(IF('Summary figures'!$AD$1:$AD$197=TRUE,IF(ISNUMBER('Summary figures'!$CA$1:$CA$197),'Summary figures'!$CA$1:$CA$197)))</f>
        <v>63.005307555289761</v>
      </c>
      <c r="AF41" s="20">
        <f t="array" ref="AF41">MEDIAN(IF('Summary figures'!$AD$1:$AD$197=TRUE,IF(ISNUMBER('Summary figures'!$CB$1:$CB$197),'Summary figures'!$CB$1:$CB$197)))</f>
        <v>14.107858772989665</v>
      </c>
      <c r="AG41" s="20">
        <f t="array" ref="AG41">MEDIAN(IF('Summary figures'!$AD$1:$AD$197=TRUE,IF(ISNUMBER('Summary figures'!$CC$1:$CC$197),'Summary figures'!$CC$1:$CC$197)))</f>
        <v>4.445738355188424</v>
      </c>
      <c r="AH41" s="20">
        <f t="array" ref="AH41">MEDIAN(IF('Summary figures'!$AD$1:$AD$197=TRUE,IF(ISNUMBER('Summary figures'!$CD$1:$CD$197),'Summary figures'!$CD$1:$CD$197)))</f>
        <v>58.922395650466932</v>
      </c>
      <c r="AI41" s="20">
        <f t="array" ref="AI41">MEDIAN(IF('Summary figures'!$AD$1:$AD$197=TRUE,IF(ISNUMBER('Summary figures'!$CE$1:$CE$197),'Summary figures'!$CE$1:$CE$197)))</f>
        <v>3.1544902000268493</v>
      </c>
      <c r="AJ41" s="20">
        <f t="array" ref="AJ41">MEDIAN(IF('Summary figures'!$AD$1:$AD$197=TRUE,IF(ISNUMBER('Summary figures'!$CF$1:$CF$197),'Summary figures'!$CF$1:$CF$197)))</f>
        <v>0.35209896820758424</v>
      </c>
      <c r="AK41" s="20">
        <f t="array" ref="AK41">MEDIAN(IF('Summary figures'!$AD$1:$AD$197=TRUE,IF(ISNUMBER('Summary figures'!$CG$1:$CG$197),'Summary figures'!$CG$1:$CG$197)))</f>
        <v>4.3577092511755993</v>
      </c>
      <c r="AL41" s="20">
        <f t="array" ref="AL41">MEDIAN(IF('Summary figures'!$AD$1:$AD$197=TRUE,IF(ISNUMBER('Summary figures'!$CH$1:$CH$197),'Summary figures'!$CH$1:$CH$197)))</f>
        <v>7.3565794066317638</v>
      </c>
      <c r="AM41" s="20">
        <f t="array" ref="AM41">MEDIAN(IF('Summary figures'!$AD$1:$AD$197=TRUE,IF(ISNUMBER('Summary figures'!$CI$1:$CI$197),'Summary figures'!$CI$1:$CI$197)))</f>
        <v>1.607483115230516</v>
      </c>
      <c r="AN41" s="20">
        <f t="array" ref="AN41">MEDIAN(IF('Summary figures'!$AD$1:$AD$197=TRUE,IF(ISNUMBER('Summary figures'!$CJ$1:$CJ$197),'Summary figures'!$CJ$1:$CJ$197)))</f>
        <v>25.900594872316766</v>
      </c>
      <c r="AO41" s="23">
        <f t="array" ref="AO41">MEDIAN(IF('Summary figures'!$AD$1:$AD$197=TRUE,IF(ISNUMBER('Summary figures'!$CK$1:$CK$197),'Summary figures'!$CK$1:$CK$197)))</f>
        <v>0.51</v>
      </c>
      <c r="AP41" s="23">
        <f t="array" ref="AP41">MEDIAN(IF('Summary figures'!$AD$1:$AD$197=TRUE,IF(ISNUMBER('Summary figures'!$CL$1:$CL$197),'Summary figures'!$CL$1:$CL$197)))</f>
        <v>9.6348130469371518E-2</v>
      </c>
      <c r="AQ41" s="23">
        <f t="array" ref="AQ41">MEDIAN(IF('Summary figures'!$AD$1:$AD$197=TRUE,IF(ISNUMBER('Summary figures'!$CM$1:$CM$197),'Summary figures'!$CM$1:$CM$197)))</f>
        <v>0.28118749999999998</v>
      </c>
      <c r="AR41" s="20">
        <f t="array" ref="AR41">MEDIAN(IF('Summary figures'!$AD$1:$AD$197=TRUE,IF(ISNUMBER('Summary figures'!$CN$1:$CN$197),'Summary figures'!$CN$1:$CN$197)))</f>
        <v>39.270699999999998</v>
      </c>
      <c r="AS41" s="20">
        <f t="array" ref="AS41">MEDIAN(IF('Summary figures'!$AD$1:$AD$197=TRUE,IF(ISNUMBER('Summary figures'!$CO$1:$CO$197),'Summary figures'!$CO$1:$CO$197)))</f>
        <v>15.357225017972683</v>
      </c>
      <c r="AT41" s="20">
        <f t="array" ref="AT41">MEDIAN(IF('Summary figures'!$AD$1:$AD$197=TRUE,IF(ISNUMBER('Summary figures'!$CP$1:$CP$197),'Summary figures'!$CP$1:$CP$197)))</f>
        <v>209.3308480021947</v>
      </c>
      <c r="AU41" s="20">
        <f t="array" ref="AU41">MEDIAN(IF('Summary figures'!$AD$1:$AD$197=TRUE,IF(ISNUMBER('Summary figures'!$CR$1:$CR$197),'Summary figures'!$CR$1:$CR$197)))</f>
        <v>12.072686807875696</v>
      </c>
      <c r="AV41" s="20"/>
      <c r="AW41" s="20"/>
      <c r="AX41" s="20"/>
    </row>
    <row r="42" spans="1:50" x14ac:dyDescent="0.2">
      <c r="A42" s="37" t="s">
        <v>630</v>
      </c>
      <c r="B42" s="20">
        <f t="array" ref="B42">MEDIAN(IF('Summary figures'!$AE$1:$AE$197=TRUE,IF(ISNUMBER('Summary figures'!$AN$1:$AN$197),'Summary figures'!$AN$1:$AN$197)))</f>
        <v>4910</v>
      </c>
      <c r="C42" s="23">
        <f t="array" ref="C42">MEDIAN(IF('Summary figures'!$AE$1:$AE$197=TRUE,IF(ISNUMBER('Summary figures'!$AO$1:$AO$197),'Summary figures'!$AO$1:$AO$197)))</f>
        <v>2.300000071525574E-2</v>
      </c>
      <c r="D42" s="23">
        <f t="array" ref="D42">MEDIAN(IF('Summary figures'!$AE$1:$AE$197=TRUE,IF(ISNUMBER('Summary figures'!$AP$1:$AP$197),'Summary figures'!$AP$1:$AP$197)))</f>
        <v>7.4999999999999997E-3</v>
      </c>
      <c r="E42" s="20">
        <f t="array" ref="E42">MEDIAN(IF('Summary figures'!$AE$1:$AE$197=TRUE,IF(ISNUMBER('Summary figures'!$AQ$1:$AQ$197),'Summary figures'!$AQ$1:$AQ$197)))</f>
        <v>8.3014001237004989E-2</v>
      </c>
      <c r="F42" s="20">
        <f t="array" ref="F42">MEDIAN(IF('Summary figures'!$AE$1:$AE$197=TRUE,IF(ISNUMBER('Summary figures'!$AR$1:$AR$197),'Summary figures'!$AR$1:$AR$197)))</f>
        <v>1.8896499736309053E-2</v>
      </c>
      <c r="G42" s="20">
        <f t="array" ref="G42">MEDIAN(IF('Summary figures'!$AE$1:$AE$197=TRUE,IF(ISNUMBER('Summary figures'!$AS$1:$AS$197),'Summary figures'!$AS$1:$AS$197)))</f>
        <v>2.0580966949462896E-2</v>
      </c>
      <c r="H42" s="23">
        <f t="array" ref="H42">MEDIAN(IF('Summary figures'!$AE$1:$AE$197=TRUE,IF(ISNUMBER('Summary figures'!$AT$1:$AT$197),'Summary figures'!$AT$1:$AT$197)))</f>
        <v>0.25639999999999996</v>
      </c>
      <c r="I42" s="20">
        <f t="array" ref="I42">MEDIAN(IF('Summary figures'!$AE$1:$AE$197=TRUE,IF(ISNUMBER('Summary figures'!$AU$1:$AU$197),'Summary figures'!$AU$1:$AU$197)))</f>
        <v>1219.26</v>
      </c>
      <c r="J42" s="20">
        <f t="array" ref="J42">MEDIAN(IF('Summary figures'!$AE$1:$AE$197=TRUE,IF(ISNUMBER('Summary figures'!$AV$1:$AV$197),'Summary figures'!$AV$1:$AV$197)))</f>
        <v>34948.146502264215</v>
      </c>
      <c r="K42" s="23">
        <f t="array" ref="K42">MEDIAN(IF('Summary figures'!$AE$1:$AE$197=TRUE,IF(ISNUMBER('Summary figures'!$AW$1:$AW$197),'Summary figures'!$AW$1:$AW$197)))</f>
        <v>0.30821223389816188</v>
      </c>
      <c r="L42" s="20">
        <f t="array" ref="L42">MEDIAN(IF('Summary figures'!$AE$1:$AE$197=TRUE,IF(ISNUMBER('Summary figures'!$AX$1:$AX$197),'Summary figures'!$AX$1:$AX$197)))</f>
        <v>1343.9889677112087</v>
      </c>
      <c r="M42" s="20">
        <f t="array" ref="M42">MEDIAN(IF('Summary figures'!$AE$1:$AE$197=TRUE,IF(ISNUMBER('Summary figures'!$AY$1:$AY$197),'Summary figures'!$AY$1:$AY$197)))</f>
        <v>49273.681146331786</v>
      </c>
      <c r="N42" s="20">
        <f t="array" ref="N42">MEDIAN(IF('Summary figures'!$AE$1:$AE$197=TRUE,IF(ISNUMBER('Summary figures'!$BC$1:$BC$197),'Summary figures'!$BC$1:$BC$197)))</f>
        <v>115.38483333333335</v>
      </c>
      <c r="O42" s="20">
        <f t="array" ref="O42">MEDIAN(IF('Summary figures'!$AE$1:$AE$197=TRUE,IF(ISNUMBER('Summary figures'!$BD$1:$BD$197),'Summary figures'!$BD$1:$BD$197)))</f>
        <v>119.83333333333334</v>
      </c>
      <c r="P42" s="20">
        <f t="array" ref="P42">MEDIAN(IF('Summary figures'!$AE$1:$AE$197=TRUE,IF(ISNUMBER('Summary figures'!$BE$1:$BE$197),'Summary figures'!$BE$1:$BE$197)))</f>
        <v>58.435024625174805</v>
      </c>
      <c r="Q42" s="20">
        <f t="array" ref="Q42">MEDIAN(IF('Summary figures'!$AE$1:$AE$197=TRUE,IF(ISNUMBER('Summary figures'!$BF$1:$BF$197),'Summary figures'!$BF$1:$BF$197)))</f>
        <v>1182.585870628036</v>
      </c>
      <c r="R42" s="20">
        <f t="array" ref="R42">MEDIAN(IF('Summary figures'!$AE$1:$AE$197=TRUE,IF(ISNUMBER('Summary figures'!$BG$1:$BG$197),'Summary figures'!$BG$1:$BG$197)))</f>
        <v>1096.3540927820854</v>
      </c>
      <c r="S42" s="20">
        <f t="array" ref="S42">MEDIAN(IF('Summary figures'!$AE$1:$AE$197=TRUE,IF(ISNUMBER('Summary figures'!$BH$1:$BH$197),'Summary figures'!$BH$1:$BH$197)))</f>
        <v>4.5516666666666659</v>
      </c>
      <c r="T42" s="20">
        <f t="array" ref="T42">MEDIAN(IF('Summary figures'!$AE$1:$AE$197=TRUE,IF(ISNUMBER('Summary figures'!$BI$1:$BI$197),'Summary figures'!$BI$1:$BI$197)))</f>
        <v>190.4</v>
      </c>
      <c r="U42" s="20">
        <f t="array" ref="U42">MEDIAN(IF('Summary figures'!$AE$1:$AE$197=TRUE,IF(ISNUMBER('Summary figures'!$BJ$1:$BJ$197),'Summary figures'!$BJ$1:$BJ$197)))</f>
        <v>135.33092443947945</v>
      </c>
      <c r="V42" s="20"/>
      <c r="W42" s="20">
        <f t="array" ref="W42">MEDIAN(IF('Summary figures'!$AE$1:$AE$197=TRUE,IF(ISNUMBER('Summary figures'!$BK$1:$BK$197),'Summary figures'!$BK$1:$BK$197)))</f>
        <v>31.831669675299931</v>
      </c>
      <c r="X42" s="20">
        <f t="array" ref="X42">MEDIAN(IF('Summary figures'!$AE$1:$AE$197=TRUE,IF(ISNUMBER('Summary figures'!$BL$1:$BL$197),'Summary figures'!$BL$1:$BL$197)))</f>
        <v>371.85572851583026</v>
      </c>
      <c r="Y42" s="20">
        <f t="array" ref="Y42">MEDIAN(IF('Summary figures'!$AE$1:$AE$197=TRUE,IF(ISNUMBER('Summary figures'!$BQ$1:$BQ$197),'Summary figures'!$BQ$1:$BQ$197)))</f>
        <v>-313.81513428686992</v>
      </c>
      <c r="Z42" s="20">
        <f t="array" ref="Z42">MEDIAN(IF('Summary figures'!$AE$1:$AE$197=TRUE,IF(ISNUMBER('Summary figures'!$BR$1:$BR$197),'Summary figures'!$BR$1:$BR$197)))</f>
        <v>21.666286754005696</v>
      </c>
      <c r="AA42" s="23">
        <f t="array" ref="AA42">MEDIAN(IF('Summary figures'!$AE$1:$AE$197=TRUE,IF(ISNUMBER('Summary figures'!$BS$1:$BS$197),'Summary figures'!$BS$1:$BS$197)))</f>
        <v>-9.5387753924144808E-2</v>
      </c>
      <c r="AB42" s="20">
        <f t="array" ref="AB42">MEDIAN(IF('Summary figures'!$AE$1:$AE$197=TRUE,IF(ISNUMBER('Summary figures'!$BT$1:$BT$197),'Summary figures'!$BT$1:$BT$197)))</f>
        <v>68.904861741450006</v>
      </c>
      <c r="AC42" s="20">
        <f t="array" ref="AC42">MEDIAN(IF('Summary figures'!$AE$1:$AE$197=TRUE,IF(ISNUMBER('Summary figures'!$BY$1:$BY$197),'Summary figures'!$BY$1:$BY$197)))</f>
        <v>20.276411598872333</v>
      </c>
      <c r="AD42" s="20">
        <f t="array" ref="AD42">MEDIAN(IF('Summary figures'!$AE$1:$AE$197=TRUE,IF(ISNUMBER('Summary figures'!$BZ$1:$BZ$197),'Summary figures'!$BZ$1:$BZ$197)))</f>
        <v>4.0916958090163602</v>
      </c>
      <c r="AE42" s="20">
        <f t="array" ref="AE42">MEDIAN(IF('Summary figures'!$AE$1:$AE$197=TRUE,IF(ISNUMBER('Summary figures'!$CA$1:$CA$197),'Summary figures'!$CA$1:$CA$197)))</f>
        <v>112.42958926912539</v>
      </c>
      <c r="AF42" s="20">
        <f t="array" ref="AF42">MEDIAN(IF('Summary figures'!$AE$1:$AE$197=TRUE,IF(ISNUMBER('Summary figures'!$CB$1:$CB$197),'Summary figures'!$CB$1:$CB$197)))</f>
        <v>10.501660793395086</v>
      </c>
      <c r="AG42" s="20">
        <f t="array" ref="AG42">MEDIAN(IF('Summary figures'!$AE$1:$AE$197=TRUE,IF(ISNUMBER('Summary figures'!$CC$1:$CC$197),'Summary figures'!$CC$1:$CC$197)))</f>
        <v>3.3147038689160846</v>
      </c>
      <c r="AH42" s="20">
        <f t="array" ref="AH42">MEDIAN(IF('Summary figures'!$AE$1:$AE$197=TRUE,IF(ISNUMBER('Summary figures'!$CD$1:$CD$197),'Summary figures'!$CD$1:$CD$197)))</f>
        <v>66.89579247972091</v>
      </c>
      <c r="AI42" s="20">
        <f t="array" ref="AI42">MEDIAN(IF('Summary figures'!$AE$1:$AE$197=TRUE,IF(ISNUMBER('Summary figures'!$CE$1:$CE$197),'Summary figures'!$CE$1:$CE$197)))</f>
        <v>2.1302201637803733</v>
      </c>
      <c r="AJ42" s="20">
        <f t="array" ref="AJ42">MEDIAN(IF('Summary figures'!$AE$1:$AE$197=TRUE,IF(ISNUMBER('Summary figures'!$CF$1:$CF$197),'Summary figures'!$CF$1:$CF$197)))</f>
        <v>0.41554571228845288</v>
      </c>
      <c r="AK42" s="20">
        <f t="array" ref="AK42">MEDIAN(IF('Summary figures'!$AE$1:$AE$197=TRUE,IF(ISNUMBER('Summary figures'!$CG$1:$CG$197),'Summary figures'!$CG$1:$CG$197)))</f>
        <v>8.6822265012867899</v>
      </c>
      <c r="AL42" s="20">
        <f t="array" ref="AL42">MEDIAN(IF('Summary figures'!$AE$1:$AE$197=TRUE,IF(ISNUMBER('Summary figures'!$CH$1:$CH$197),'Summary figures'!$CH$1:$CH$197)))</f>
        <v>4.2598748154114645</v>
      </c>
      <c r="AM42" s="20">
        <f t="array" ref="AM42">MEDIAN(IF('Summary figures'!$AE$1:$AE$197=TRUE,IF(ISNUMBER('Summary figures'!$CI$1:$CI$197),'Summary figures'!$CI$1:$CI$197)))</f>
        <v>1.4036385085578016</v>
      </c>
      <c r="AN42" s="20">
        <f t="array" ref="AN42">MEDIAN(IF('Summary figures'!$AE$1:$AE$197=TRUE,IF(ISNUMBER('Summary figures'!$CJ$1:$CJ$197),'Summary figures'!$CJ$1:$CJ$197)))</f>
        <v>32.303609177532962</v>
      </c>
      <c r="AO42" s="23">
        <f t="array" ref="AO42">MEDIAN(IF('Summary figures'!$AE$1:$AE$197=TRUE,IF(ISNUMBER('Summary figures'!$CK$1:$CK$197),'Summary figures'!$CK$1:$CK$197)))</f>
        <v>0.5</v>
      </c>
      <c r="AP42" s="23">
        <f t="array" ref="AP42">MEDIAN(IF('Summary figures'!$AE$1:$AE$197=TRUE,IF(ISNUMBER('Summary figures'!$CL$1:$CL$197),'Summary figures'!$CL$1:$CL$197)))</f>
        <v>9.208871980359451E-2</v>
      </c>
      <c r="AQ42" s="23">
        <f t="array" ref="AQ42">MEDIAN(IF('Summary figures'!$AE$1:$AE$197=TRUE,IF(ISNUMBER('Summary figures'!$CM$1:$CM$197),'Summary figures'!$CM$1:$CM$197)))</f>
        <v>0.2692284098615999</v>
      </c>
      <c r="AR42" s="20">
        <f t="array" ref="AR42">MEDIAN(IF('Summary figures'!$AE$1:$AE$197=TRUE,IF(ISNUMBER('Summary figures'!$CN$1:$CN$197),'Summary figures'!$CN$1:$CN$197)))</f>
        <v>25.164999999999999</v>
      </c>
      <c r="AS42" s="20">
        <f t="array" ref="AS42">MEDIAN(IF('Summary figures'!$AE$1:$AE$197=TRUE,IF(ISNUMBER('Summary figures'!$CO$1:$CO$197),'Summary figures'!$CO$1:$CO$197)))</f>
        <v>12.271355171286707</v>
      </c>
      <c r="AT42" s="20">
        <f t="array" ref="AT42">MEDIAN(IF('Summary figures'!$AE$1:$AE$197=TRUE,IF(ISNUMBER('Summary figures'!$CP$1:$CP$197),'Summary figures'!$CP$1:$CP$197)))</f>
        <v>248.34303283188754</v>
      </c>
      <c r="AU42" s="20">
        <f t="array" ref="AU42">MEDIAN(IF('Summary figures'!$AE$1:$AE$197=TRUE,IF(ISNUMBER('Summary figures'!$CR$1:$CR$197),'Summary figures'!$CR$1:$CR$197)))</f>
        <v>11.085627804269915</v>
      </c>
      <c r="AV42" s="20"/>
      <c r="AW42" s="20"/>
      <c r="AX42" s="20"/>
    </row>
    <row r="43" spans="1:50" x14ac:dyDescent="0.2">
      <c r="A43" s="37" t="s">
        <v>484</v>
      </c>
      <c r="B43" s="20">
        <f t="array" ref="B43">MEDIAN(IF('Summary figures'!$AJ$1:$AJ$197=TRUE,IF(ISNUMBER('Summary figures'!$AN$1:$AN$197),'Summary figures'!$AN$1:$AN$197)))</f>
        <v>3980</v>
      </c>
      <c r="C43" s="23">
        <f t="array" ref="C43">MEDIAN(IF('Summary figures'!$AJ$1:$AJ$197=TRUE,IF(ISNUMBER('Summary figures'!$AO$1:$AO$197),'Summary figures'!$AO$1:$AO$197)))</f>
        <v>4.300000190734863E-2</v>
      </c>
      <c r="D43" s="23">
        <f t="array" ref="D43">MEDIAN(IF('Summary figures'!$AJ$1:$AJ$197=TRUE,IF(ISNUMBER('Summary figures'!$AP$1:$AP$197),'Summary figures'!$AP$1:$AP$197)))</f>
        <v>1.600000023841858E-2</v>
      </c>
      <c r="E43" s="20">
        <f t="array" ref="E43">MEDIAN(IF('Summary figures'!$AJ$1:$AJ$197=TRUE,IF(ISNUMBER('Summary figures'!$AQ$1:$AQ$197),'Summary figures'!$AQ$1:$AQ$197)))</f>
        <v>0.22041700740814205</v>
      </c>
      <c r="F43" s="20">
        <f t="array" ref="F43">MEDIAN(IF('Summary figures'!$AJ$1:$AJ$197=TRUE,IF(ISNUMBER('Summary figures'!$AR$1:$AR$197),'Summary figures'!$AR$1:$AR$197)))</f>
        <v>4.8798301168969868E-2</v>
      </c>
      <c r="G43" s="20">
        <f t="array" ref="G43">MEDIAN(IF('Summary figures'!$AJ$1:$AJ$197=TRUE,IF(ISNUMBER('Summary figures'!$AS$1:$AS$197),'Summary figures'!$AS$1:$AS$197)))</f>
        <v>5.0377471923828132E-2</v>
      </c>
      <c r="H43" s="23">
        <f t="array" ref="H43">MEDIAN(IF('Summary figures'!$AJ$1:$AJ$197=TRUE,IF(ISNUMBER('Summary figures'!$AT$1:$AT$197),'Summary figures'!$AT$1:$AT$197)))</f>
        <v>0.24510000000000001</v>
      </c>
      <c r="I43" s="20">
        <f t="array" ref="I43">MEDIAN(IF('Summary figures'!$AJ$1:$AJ$197=TRUE,IF(ISNUMBER('Summary figures'!$AU$1:$AU$197),'Summary figures'!$AU$1:$AU$197)))</f>
        <v>1023.124</v>
      </c>
      <c r="J43" s="20">
        <f t="array" ref="J43">MEDIAN(IF('Summary figures'!$AJ$1:$AJ$197=TRUE,IF(ISNUMBER('Summary figures'!$AV$1:$AV$197),'Summary figures'!$AV$1:$AV$197)))</f>
        <v>20734.800974631878</v>
      </c>
      <c r="K43" s="23">
        <f t="array" ref="K43">MEDIAN(IF('Summary figures'!$AJ$1:$AJ$197=TRUE,IF(ISNUMBER('Summary figures'!$AW$1:$AW$197),'Summary figures'!$AW$1:$AW$197)))</f>
        <v>0.29828802697898971</v>
      </c>
      <c r="L43" s="20">
        <f t="array" ref="L43">MEDIAN(IF('Summary figures'!$AJ$1:$AJ$197=TRUE,IF(ISNUMBER('Summary figures'!$AX$1:$AX$197),'Summary figures'!$AX$1:$AX$197)))</f>
        <v>1238.4901291952904</v>
      </c>
      <c r="M43" s="20">
        <f t="array" ref="M43">MEDIAN(IF('Summary figures'!$AJ$1:$AJ$197=TRUE,IF(ISNUMBER('Summary figures'!$AY$1:$AY$197),'Summary figures'!$AY$1:$AY$197)))</f>
        <v>23705.392749913684</v>
      </c>
      <c r="N43" s="20">
        <f t="array" ref="N43">MEDIAN(IF('Summary figures'!$AJ$1:$AJ$197=TRUE,IF(ISNUMBER('Summary figures'!$BC$1:$BC$197),'Summary figures'!$BC$1:$BC$197)))</f>
        <v>241.43433333333337</v>
      </c>
      <c r="O43" s="20">
        <f t="array" ref="O43">MEDIAN(IF('Summary figures'!$AJ$1:$AJ$197=TRUE,IF(ISNUMBER('Summary figures'!$BD$1:$BD$197),'Summary figures'!$BD$1:$BD$197)))</f>
        <v>198.85666666666665</v>
      </c>
      <c r="P43" s="20">
        <f t="array" ref="P43">MEDIAN(IF('Summary figures'!$AJ$1:$AJ$197=TRUE,IF(ISNUMBER('Summary figures'!$BE$1:$BE$197),'Summary figures'!$BE$1:$BE$197)))</f>
        <v>40.623892383745634</v>
      </c>
      <c r="Q43" s="20">
        <f t="array" ref="Q43">MEDIAN(IF('Summary figures'!$AJ$1:$AJ$197=TRUE,IF(ISNUMBER('Summary figures'!$BF$1:$BF$197),'Summary figures'!$BF$1:$BF$197)))</f>
        <v>735.8392770244327</v>
      </c>
      <c r="R43" s="20">
        <f t="array" ref="R43">MEDIAN(IF('Summary figures'!$AJ$1:$AJ$197=TRUE,IF(ISNUMBER('Summary figures'!$BG$1:$BG$197),'Summary figures'!$BG$1:$BG$197)))</f>
        <v>702.92827538286133</v>
      </c>
      <c r="S43" s="20">
        <f t="array" ref="S43">MEDIAN(IF('Summary figures'!$AJ$1:$AJ$197=TRUE,IF(ISNUMBER('Summary figures'!$BH$1:$BH$197),'Summary figures'!$BH$1:$BH$197)))</f>
        <v>7.3</v>
      </c>
      <c r="T43" s="20">
        <f t="array" ref="T43">MEDIAN(IF('Summary figures'!$AJ$1:$AJ$197=TRUE,IF(ISNUMBER('Summary figures'!$BI$1:$BI$197),'Summary figures'!$BI$1:$BI$197)))</f>
        <v>159.20000000000002</v>
      </c>
      <c r="U43" s="20">
        <f t="array" ref="U43">MEDIAN(IF('Summary figures'!$AJ$1:$AJ$197=TRUE,IF(ISNUMBER('Summary figures'!$BJ$1:$BJ$197),'Summary figures'!$BJ$1:$BJ$197)))</f>
        <v>111.56190357203702</v>
      </c>
      <c r="V43" s="20"/>
      <c r="W43" s="20">
        <f t="array" ref="W43">MEDIAN(IF('Summary figures'!$AJ$1:$AJ$197=TRUE,IF(ISNUMBER('Summary figures'!$BK$1:$BK$197),'Summary figures'!$BK$1:$BK$197)))</f>
        <v>31.354224708683759</v>
      </c>
      <c r="X43" s="20">
        <f t="array" ref="X43">MEDIAN(IF('Summary figures'!$AJ$1:$AJ$197=TRUE,IF(ISNUMBER('Summary figures'!$BL$1:$BL$197),'Summary figures'!$BL$1:$BL$197)))</f>
        <v>325.09834586303805</v>
      </c>
      <c r="Y43" s="20">
        <f t="array" ref="Y43">MEDIAN(IF('Summary figures'!$AJ$1:$AJ$197=TRUE,IF(ISNUMBER('Summary figures'!$BQ$1:$BQ$197),'Summary figures'!$BQ$1:$BQ$197)))</f>
        <v>-207.6699801905562</v>
      </c>
      <c r="Z43" s="20">
        <f t="array" ref="Z43">MEDIAN(IF('Summary figures'!$AJ$1:$AJ$197=TRUE,IF(ISNUMBER('Summary figures'!$BR$1:$BR$197),'Summary figures'!$BR$1:$BR$197)))</f>
        <v>21.045857279693482</v>
      </c>
      <c r="AA43" s="23">
        <f t="array" ref="AA43">MEDIAN(IF('Summary figures'!$AJ$1:$AJ$197=TRUE,IF(ISNUMBER('Summary figures'!$BS$1:$BS$197),'Summary figures'!$BS$1:$BS$197)))</f>
        <v>-5.8090432690952092E-2</v>
      </c>
      <c r="AB43" s="20">
        <f t="array" ref="AB43">MEDIAN(IF('Summary figures'!$AJ$1:$AJ$197=TRUE,IF(ISNUMBER('Summary figures'!$BT$1:$BT$197),'Summary figures'!$BT$1:$BT$197)))</f>
        <v>38.568330038700005</v>
      </c>
      <c r="AC43" s="20">
        <f t="array" ref="AC43">MEDIAN(IF('Summary figures'!$AJ$1:$AJ$197=TRUE,IF(ISNUMBER('Summary figures'!$BY$1:$BY$197),'Summary figures'!$BY$1:$BY$197)))</f>
        <v>26.205514834205932</v>
      </c>
      <c r="AD43" s="20">
        <f t="array" ref="AD43">MEDIAN(IF('Summary figures'!$AJ$1:$AJ$197=TRUE,IF(ISNUMBER('Summary figures'!$BZ$1:$BZ$197),'Summary figures'!$BZ$1:$BZ$197)))</f>
        <v>3.2069201095265214</v>
      </c>
      <c r="AE43" s="20">
        <f t="array" ref="AE43">MEDIAN(IF('Summary figures'!$AJ$1:$AJ$197=TRUE,IF(ISNUMBER('Summary figures'!$CA$1:$CA$197),'Summary figures'!$CA$1:$CA$197)))</f>
        <v>60.939775087340252</v>
      </c>
      <c r="AF43" s="20">
        <f t="array" ref="AF43">MEDIAN(IF('Summary figures'!$AJ$1:$AJ$197=TRUE,IF(ISNUMBER('Summary figures'!$CB$1:$CB$197),'Summary figures'!$CB$1:$CB$197)))</f>
        <v>14.23459289837562</v>
      </c>
      <c r="AG43" s="20">
        <f t="array" ref="AG43">MEDIAN(IF('Summary figures'!$AJ$1:$AJ$197=TRUE,IF(ISNUMBER('Summary figures'!$CC$1:$CC$197),'Summary figures'!$CC$1:$CC$197)))</f>
        <v>3.4521666962804813</v>
      </c>
      <c r="AH43" s="20">
        <f t="array" ref="AH43">MEDIAN(IF('Summary figures'!$AJ$1:$AJ$197=TRUE,IF(ISNUMBER('Summary figures'!$CD$1:$CD$197),'Summary figures'!$CD$1:$CD$197)))</f>
        <v>57.412631155035442</v>
      </c>
      <c r="AI43" s="20">
        <f t="array" ref="AI43">MEDIAN(IF('Summary figures'!$AJ$1:$AJ$197=TRUE,IF(ISNUMBER('Summary figures'!$CE$1:$CE$197),'Summary figures'!$CE$1:$CE$197)))</f>
        <v>3.4147909115317496</v>
      </c>
      <c r="AJ43" s="20">
        <f t="array" ref="AJ43">MEDIAN(IF('Summary figures'!$AJ$1:$AJ$197=TRUE,IF(ISNUMBER('Summary figures'!$CF$1:$CF$197),'Summary figures'!$CF$1:$CF$197)))</f>
        <v>0.29567561673423304</v>
      </c>
      <c r="AK43" s="20">
        <f t="array" ref="AK43">MEDIAN(IF('Summary figures'!$AJ$1:$AJ$197=TRUE,IF(ISNUMBER('Summary figures'!$CG$1:$CG$197),'Summary figures'!$CG$1:$CG$197)))</f>
        <v>4.2197861485956434</v>
      </c>
      <c r="AL43" s="20">
        <f t="array" ref="AL43">MEDIAN(IF('Summary figures'!$AJ$1:$AJ$197=TRUE,IF(ISNUMBER('Summary figures'!$CH$1:$CH$197),'Summary figures'!$CH$1:$CH$197)))</f>
        <v>8.0111884145522883</v>
      </c>
      <c r="AM43" s="20">
        <f t="array" ref="AM43">MEDIAN(IF('Summary figures'!$AJ$1:$AJ$197=TRUE,IF(ISNUMBER('Summary figures'!$CI$1:$CI$197),'Summary figures'!$CI$1:$CI$197)))</f>
        <v>1.1364125772252087</v>
      </c>
      <c r="AN43" s="20">
        <f t="array" ref="AN43">MEDIAN(IF('Summary figures'!$AJ$1:$AJ$197=TRUE,IF(ISNUMBER('Summary figures'!$CJ$1:$CJ$197),'Summary figures'!$CJ$1:$CJ$197)))</f>
        <v>23.11644621727644</v>
      </c>
      <c r="AO43" s="23">
        <f t="array" ref="AO43">MEDIAN(IF('Summary figures'!$AJ$1:$AJ$197=TRUE,IF(ISNUMBER('Summary figures'!$CK$1:$CK$197),'Summary figures'!$CK$1:$CK$197)))</f>
        <v>0.5</v>
      </c>
      <c r="AP43" s="23">
        <f t="array" ref="AP43">MEDIAN(IF('Summary figures'!$AJ$1:$AJ$197=TRUE,IF(ISNUMBER('Summary figures'!$CL$1:$CL$197),'Summary figures'!$CL$1:$CL$197)))</f>
        <v>9.734229639932003E-2</v>
      </c>
      <c r="AQ43" s="23">
        <f t="array" ref="AQ43">MEDIAN(IF('Summary figures'!$AJ$1:$AJ$197=TRUE,IF(ISNUMBER('Summary figures'!$CM$1:$CM$197),'Summary figures'!$CM$1:$CM$197)))</f>
        <v>0.28118749999999998</v>
      </c>
      <c r="AR43" s="20">
        <f t="array" ref="AR43">MEDIAN(IF('Summary figures'!$AJ$1:$AJ$197=TRUE,IF(ISNUMBER('Summary figures'!$CN$1:$CN$197),'Summary figures'!$CN$1:$CN$197)))</f>
        <v>42.280700000000003</v>
      </c>
      <c r="AS43" s="20">
        <f t="array" ref="AS43">MEDIAN(IF('Summary figures'!$AJ$1:$AJ$197=TRUE,IF(ISNUMBER('Summary figures'!$CO$1:$CO$197),'Summary figures'!$CO$1:$CO$197)))</f>
        <v>13.859566946531153</v>
      </c>
      <c r="AT43" s="20">
        <f t="array" ref="AT43">MEDIAN(IF('Summary figures'!$AJ$1:$AJ$197=TRUE,IF(ISNUMBER('Summary figures'!$CP$1:$CP$197),'Summary figures'!$CP$1:$CP$197)))</f>
        <v>196.66487979904446</v>
      </c>
      <c r="AU43" s="20">
        <f t="array" ref="AU43">MEDIAN(IF('Summary figures'!$AJ$1:$AJ$197=TRUE,IF(ISNUMBER('Summary figures'!$CR$1:$CR$197),'Summary figures'!$CR$1:$CR$197)))</f>
        <v>10.627509705323222</v>
      </c>
      <c r="AV43" s="20"/>
      <c r="AW43" s="20"/>
      <c r="AX43" s="20"/>
    </row>
    <row r="44" spans="1:50" x14ac:dyDescent="0.2">
      <c r="A44" s="37" t="s">
        <v>489</v>
      </c>
      <c r="B44" s="20">
        <f t="array" ref="B44">MEDIAN(IF('Summary figures'!$AK$1:$AK$197=TRUE,IF(ISNUMBER('Summary figures'!$AN$1:$AN$197),'Summary figures'!$AN$1:$AN$197)))</f>
        <v>1770</v>
      </c>
      <c r="C44" s="23">
        <f t="array" ref="C44">MEDIAN(IF('Summary figures'!$AK$1:$AK$197=TRUE,IF(ISNUMBER('Summary figures'!$AO$1:$AO$197),'Summary figures'!$AO$1:$AO$197)))</f>
        <v>0.17499999999999999</v>
      </c>
      <c r="D44" s="23">
        <f t="array" ref="D44">MEDIAN(IF('Summary figures'!$AK$1:$AK$197=TRUE,IF(ISNUMBER('Summary figures'!$AP$1:$AP$197),'Summary figures'!$AP$1:$AP$197)))</f>
        <v>7.9000000953674321E-2</v>
      </c>
      <c r="E44" s="20">
        <f t="array" ref="E44">MEDIAN(IF('Summary figures'!$AK$1:$AK$197=TRUE,IF(ISNUMBER('Summary figures'!$AQ$1:$AQ$197),'Summary figures'!$AQ$1:$AQ$197)))</f>
        <v>1.1047280309867857</v>
      </c>
      <c r="F44" s="20">
        <f t="array" ref="F44">MEDIAN(IF('Summary figures'!$AK$1:$AK$197=TRUE,IF(ISNUMBER('Summary figures'!$AR$1:$AR$197),'Summary figures'!$AR$1:$AR$197)))</f>
        <v>0.20059599605560302</v>
      </c>
      <c r="G44" s="20">
        <f t="array" ref="G44">MEDIAN(IF('Summary figures'!$AK$1:$AK$197=TRUE,IF(ISNUMBER('Summary figures'!$AS$1:$AS$197),'Summary figures'!$AS$1:$AS$197)))</f>
        <v>0.25157084655761719</v>
      </c>
      <c r="H44" s="23">
        <f t="array" ref="H44">MEDIAN(IF('Summary figures'!$AK$1:$AK$197=TRUE,IF(ISNUMBER('Summary figures'!$AT$1:$AT$197),'Summary figures'!$AT$1:$AT$197)))</f>
        <v>0.19700000000000001</v>
      </c>
      <c r="I44" s="20">
        <f t="array" ref="I44">MEDIAN(IF('Summary figures'!$AK$1:$AK$197=TRUE,IF(ISNUMBER('Summary figures'!$AU$1:$AU$197),'Summary figures'!$AU$1:$AU$197)))</f>
        <v>423.80900000000003</v>
      </c>
      <c r="J44" s="20">
        <f t="array" ref="J44">MEDIAN(IF('Summary figures'!$AK$1:$AK$197=TRUE,IF(ISNUMBER('Summary figures'!$AV$1:$AV$197),'Summary figures'!$AV$1:$AV$197)))</f>
        <v>2326.5947905396511</v>
      </c>
      <c r="K44" s="23">
        <f t="array" ref="K44">MEDIAN(IF('Summary figures'!$AK$1:$AK$197=TRUE,IF(ISNUMBER('Summary figures'!$AW$1:$AW$197),'Summary figures'!$AW$1:$AW$197)))</f>
        <v>0.23090653098744521</v>
      </c>
      <c r="L44" s="20">
        <f t="array" ref="L44">MEDIAN(IF('Summary figures'!$AK$1:$AK$197=TRUE,IF(ISNUMBER('Summary figures'!$AX$1:$AX$197),'Summary figures'!$AX$1:$AX$197)))</f>
        <v>499.43982930451091</v>
      </c>
      <c r="M44" s="20">
        <f t="array" ref="M44">MEDIAN(IF('Summary figures'!$AK$1:$AK$197=TRUE,IF(ISNUMBER('Summary figures'!$AY$1:$AY$197),'Summary figures'!$AY$1:$AY$197)))</f>
        <v>2697.5735886001967</v>
      </c>
      <c r="N44" s="20">
        <f t="array" ref="N44">MEDIAN(IF('Summary figures'!$AK$1:$AK$197=TRUE,IF(ISNUMBER('Summary figures'!$BC$1:$BC$197),'Summary figures'!$BC$1:$BC$197)))</f>
        <v>344.23866666666663</v>
      </c>
      <c r="O44" s="20">
        <f t="array" ref="O44">MEDIAN(IF('Summary figures'!$AK$1:$AK$197=TRUE,IF(ISNUMBER('Summary figures'!$BD$1:$BD$197),'Summary figures'!$BD$1:$BD$197)))</f>
        <v>266.23666666666668</v>
      </c>
      <c r="P44" s="20">
        <f t="array" ref="P44">MEDIAN(IF('Summary figures'!$AK$1:$AK$197=TRUE,IF(ISNUMBER('Summary figures'!$BE$1:$BE$197),'Summary figures'!$BE$1:$BE$197)))</f>
        <v>44.694543297746151</v>
      </c>
      <c r="Q44" s="20">
        <f t="array" ref="Q44">MEDIAN(IF('Summary figures'!$AK$1:$AK$197=TRUE,IF(ISNUMBER('Summary figures'!$BF$1:$BF$197),'Summary figures'!$BF$1:$BF$197)))</f>
        <v>358.18449127927357</v>
      </c>
      <c r="R44" s="20">
        <f t="array" ref="R44">MEDIAN(IF('Summary figures'!$AK$1:$AK$197=TRUE,IF(ISNUMBER('Summary figures'!$BG$1:$BG$197),'Summary figures'!$BG$1:$BG$197)))</f>
        <v>189.44197480598876</v>
      </c>
      <c r="S44" s="20">
        <f t="array" ref="S44">MEDIAN(IF('Summary figures'!$AK$1:$AK$197=TRUE,IF(ISNUMBER('Summary figures'!$BH$1:$BH$197),'Summary figures'!$BH$1:$BH$197)))</f>
        <v>11.353333333333333</v>
      </c>
      <c r="T44" s="20">
        <f t="array" ref="T44">MEDIAN(IF('Summary figures'!$AK$1:$AK$197=TRUE,IF(ISNUMBER('Summary figures'!$BI$1:$BI$197),'Summary figures'!$BI$1:$BI$197)))</f>
        <v>75.2</v>
      </c>
      <c r="U44" s="20">
        <f t="array" ref="U44">MEDIAN(IF('Summary figures'!$AK$1:$AK$197=TRUE,IF(ISNUMBER('Summary figures'!$BJ$1:$BJ$197),'Summary figures'!$BJ$1:$BJ$197)))</f>
        <v>110.87805557938074</v>
      </c>
      <c r="V44" s="20"/>
      <c r="W44" s="20">
        <f t="array" ref="W44">MEDIAN(IF('Summary figures'!$AK$1:$AK$197=TRUE,IF(ISNUMBER('Summary figures'!$BK$1:$BK$197),'Summary figures'!$BK$1:$BK$197)))</f>
        <v>42.545761938509365</v>
      </c>
      <c r="X44" s="20">
        <f t="array" ref="X44">MEDIAN(IF('Summary figures'!$AK$1:$AK$197=TRUE,IF(ISNUMBER('Summary figures'!$BL$1:$BL$197),'Summary figures'!$BL$1:$BL$197)))</f>
        <v>249.26571912138951</v>
      </c>
      <c r="Y44" s="20">
        <f t="array" ref="Y44">MEDIAN(IF('Summary figures'!$AK$1:$AK$197=TRUE,IF(ISNUMBER('Summary figures'!$BQ$1:$BQ$197),'Summary figures'!$BQ$1:$BQ$197)))</f>
        <v>-12.025189378631978</v>
      </c>
      <c r="Z44" s="20">
        <f t="array" ref="Z44">MEDIAN(IF('Summary figures'!$AK$1:$AK$197=TRUE,IF(ISNUMBER('Summary figures'!$BR$1:$BR$197),'Summary figures'!$BR$1:$BR$197)))</f>
        <v>26.704608889819273</v>
      </c>
      <c r="AA44" s="23">
        <f t="array" ref="AA44">MEDIAN(IF('Summary figures'!$AK$1:$AK$197=TRUE,IF(ISNUMBER('Summary figures'!$BS$1:$BS$197),'Summary figures'!$BS$1:$BS$197)))</f>
        <v>0</v>
      </c>
      <c r="AB44" s="20">
        <f t="array" ref="AB44">MEDIAN(IF('Summary figures'!$AK$1:$AK$197=TRUE,IF(ISNUMBER('Summary figures'!$BT$1:$BT$197),'Summary figures'!$BT$1:$BT$197)))</f>
        <v>9.0748492411500017</v>
      </c>
      <c r="AC44" s="20">
        <f t="array" ref="AC44">MEDIAN(IF('Summary figures'!$AK$1:$AK$197=TRUE,IF(ISNUMBER('Summary figures'!$BY$1:$BY$197),'Summary figures'!$BY$1:$BY$197)))</f>
        <v>24.258871660625587</v>
      </c>
      <c r="AD44" s="20">
        <f t="array" ref="AD44">MEDIAN(IF('Summary figures'!$AK$1:$AK$197=TRUE,IF(ISNUMBER('Summary figures'!$BZ$1:$BZ$197),'Summary figures'!$BZ$1:$BZ$197)))</f>
        <v>6.267064563147474</v>
      </c>
      <c r="AE44" s="20">
        <f t="array" ref="AE44">MEDIAN(IF('Summary figures'!$AK$1:$AK$197=TRUE,IF(ISNUMBER('Summary figures'!$CA$1:$CA$197),'Summary figures'!$CA$1:$CA$197)))</f>
        <v>48.997796075679851</v>
      </c>
      <c r="AF44" s="20">
        <f t="array" ref="AF44">MEDIAN(IF('Summary figures'!$AK$1:$AK$197=TRUE,IF(ISNUMBER('Summary figures'!$CB$1:$CB$197),'Summary figures'!$CB$1:$CB$197)))</f>
        <v>38.801468317895015</v>
      </c>
      <c r="AG44" s="20">
        <f t="array" ref="AG44">MEDIAN(IF('Summary figures'!$AK$1:$AK$197=TRUE,IF(ISNUMBER('Summary figures'!$CC$1:$CC$197),'Summary figures'!$CC$1:$CC$197)))</f>
        <v>7.6515594297876959</v>
      </c>
      <c r="AH44" s="20">
        <f t="array" ref="AH44">MEDIAN(IF('Summary figures'!$AK$1:$AK$197=TRUE,IF(ISNUMBER('Summary figures'!$CD$1:$CD$197),'Summary figures'!$CD$1:$CD$197)))</f>
        <v>35.828214906885663</v>
      </c>
      <c r="AI44" s="20">
        <f t="array" ref="AI44">MEDIAN(IF('Summary figures'!$AK$1:$AK$197=TRUE,IF(ISNUMBER('Summary figures'!$CE$1:$CE$197),'Summary figures'!$CE$1:$CE$197)))</f>
        <v>3.3991821049805342</v>
      </c>
      <c r="AJ44" s="20">
        <f t="array" ref="AJ44">MEDIAN(IF('Summary figures'!$AK$1:$AK$197=TRUE,IF(ISNUMBER('Summary figures'!$CF$1:$CF$197),'Summary figures'!$CF$1:$CF$197)))</f>
        <v>0.34738910266202749</v>
      </c>
      <c r="AK44" s="20">
        <f t="array" ref="AK44">MEDIAN(IF('Summary figures'!$AK$1:$AK$197=TRUE,IF(ISNUMBER('Summary figures'!$CG$1:$CG$197),'Summary figures'!$CG$1:$CG$197)))</f>
        <v>1.370721977543587</v>
      </c>
      <c r="AL44" s="20">
        <f t="array" ref="AL44">MEDIAN(IF('Summary figures'!$AK$1:$AK$197=TRUE,IF(ISNUMBER('Summary figures'!$CH$1:$CH$197),'Summary figures'!$CH$1:$CH$197)))</f>
        <v>14.291903275607464</v>
      </c>
      <c r="AM44" s="20">
        <f t="array" ref="AM44">MEDIAN(IF('Summary figures'!$AK$1:$AK$197=TRUE,IF(ISNUMBER('Summary figures'!$CI$1:$CI$197),'Summary figures'!$CI$1:$CI$197)))</f>
        <v>1.86651379473621</v>
      </c>
      <c r="AN44" s="20">
        <f t="array" ref="AN44">MEDIAN(IF('Summary figures'!$AK$1:$AK$197=TRUE,IF(ISNUMBER('Summary figures'!$CJ$1:$CJ$197),'Summary figures'!$CJ$1:$CJ$197)))</f>
        <v>17.898212877666765</v>
      </c>
      <c r="AO44" s="23">
        <f t="array" ref="AO44">MEDIAN(IF('Summary figures'!$AK$1:$AK$197=TRUE,IF(ISNUMBER('Summary figures'!$CK$1:$CK$197),'Summary figures'!$CK$1:$CK$197)))</f>
        <v>0.53</v>
      </c>
      <c r="AP44" s="23">
        <f t="array" ref="AP44">MEDIAN(IF('Summary figures'!$AK$1:$AK$197=TRUE,IF(ISNUMBER('Summary figures'!$CL$1:$CL$197),'Summary figures'!$CL$1:$CL$197)))</f>
        <v>0.1290715667311412</v>
      </c>
      <c r="AQ44" s="23">
        <f t="array" ref="AQ44">MEDIAN(IF('Summary figures'!$AK$1:$AK$197=TRUE,IF(ISNUMBER('Summary figures'!$CM$1:$CM$197),'Summary figures'!$CM$1:$CM$197)))</f>
        <v>0.33876768191975126</v>
      </c>
      <c r="AR44" s="20">
        <f t="array" ref="AR44">MEDIAN(IF('Summary figures'!$AK$1:$AK$197=TRUE,IF(ISNUMBER('Summary figures'!$CN$1:$CN$197),'Summary figures'!$CN$1:$CN$197)))</f>
        <v>235.58666666666667</v>
      </c>
      <c r="AS44" s="20">
        <f t="array" ref="AS44">MEDIAN(IF('Summary figures'!$AK$1:$AK$197=TRUE,IF(ISNUMBER('Summary figures'!$CO$1:$CO$197),'Summary figures'!$CO$1:$CO$197)))</f>
        <v>43.680000000000007</v>
      </c>
      <c r="AT44" s="20">
        <f t="array" ref="AT44">MEDIAN(IF('Summary figures'!$AK$1:$AK$197=TRUE,IF(ISNUMBER('Summary figures'!$CP$1:$CP$197),'Summary figures'!$CP$1:$CP$197)))</f>
        <v>308.99503048317968</v>
      </c>
      <c r="AU44" s="20">
        <f t="array" ref="AU44">MEDIAN(IF('Summary figures'!$AK$1:$AK$197=TRUE,IF(ISNUMBER('Summary figures'!$CR$1:$CR$197),'Summary figures'!$CR$1:$CR$197)))</f>
        <v>15.555775199794168</v>
      </c>
      <c r="AV44" s="20"/>
      <c r="AW44" s="20"/>
      <c r="AX44" s="20"/>
    </row>
    <row r="45" spans="1:50" x14ac:dyDescent="0.2">
      <c r="B45" s="20"/>
      <c r="C45" s="23"/>
      <c r="D45" s="23"/>
      <c r="E45" s="20"/>
      <c r="F45" s="20"/>
      <c r="G45" s="20"/>
      <c r="H45" s="23"/>
      <c r="I45" s="20"/>
      <c r="J45" s="20"/>
      <c r="K45" s="23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3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3"/>
      <c r="AP45" s="23"/>
      <c r="AQ45" s="23"/>
      <c r="AR45" s="20"/>
      <c r="AS45" s="20"/>
      <c r="AT45" s="20"/>
      <c r="AU45" s="20"/>
      <c r="AV45" s="20"/>
      <c r="AW45" s="20"/>
      <c r="AX45" s="20"/>
    </row>
  </sheetData>
  <pageMargins left="0.7" right="0.7" top="0.75" bottom="0.75" header="0.3" footer="0.3"/>
  <pageSetup paperSize="9" scale="3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C9" sqref="C9"/>
    </sheetView>
  </sheetViews>
  <sheetFormatPr defaultColWidth="10.625" defaultRowHeight="12.75" x14ac:dyDescent="0.2"/>
  <cols>
    <col min="1" max="1" width="27" style="37" bestFit="1" customWidth="1"/>
    <col min="2" max="2" width="24.125" style="38" bestFit="1" customWidth="1"/>
    <col min="3" max="3" width="16.625" style="38" bestFit="1" customWidth="1"/>
    <col min="4" max="16384" width="10.625" style="38"/>
  </cols>
  <sheetData>
    <row r="1" spans="1:4" s="37" customFormat="1" x14ac:dyDescent="0.2">
      <c r="A1" s="37" t="s">
        <v>564</v>
      </c>
      <c r="B1" s="71"/>
      <c r="C1" s="71" t="s">
        <v>631</v>
      </c>
      <c r="D1" s="71" t="s">
        <v>632</v>
      </c>
    </row>
    <row r="2" spans="1:4" x14ac:dyDescent="0.2">
      <c r="A2" s="111" t="s">
        <v>543</v>
      </c>
      <c r="B2" s="19" t="s">
        <v>544</v>
      </c>
      <c r="C2" s="70">
        <v>0.62</v>
      </c>
      <c r="D2" s="70">
        <v>0.31</v>
      </c>
    </row>
    <row r="3" spans="1:4" x14ac:dyDescent="0.2">
      <c r="A3" s="111"/>
      <c r="B3" s="19" t="s">
        <v>545</v>
      </c>
      <c r="C3" s="70">
        <v>0.37599998474121088</v>
      </c>
      <c r="D3" s="70">
        <v>0.17299999237060551</v>
      </c>
    </row>
    <row r="4" spans="1:4" x14ac:dyDescent="0.2">
      <c r="A4" s="111" t="s">
        <v>546</v>
      </c>
      <c r="B4" s="19" t="s">
        <v>547</v>
      </c>
      <c r="C4" s="70">
        <v>0.18149999618530277</v>
      </c>
      <c r="D4" s="70">
        <v>3.6999999284744262E-2</v>
      </c>
    </row>
    <row r="5" spans="1:4" x14ac:dyDescent="0.2">
      <c r="A5" s="111"/>
      <c r="B5" s="19" t="s">
        <v>548</v>
      </c>
      <c r="C5" s="70">
        <v>6.8000001907348631E-2</v>
      </c>
      <c r="D5" s="70">
        <v>2.2000000476837159E-2</v>
      </c>
    </row>
    <row r="6" spans="1:4" x14ac:dyDescent="0.2">
      <c r="A6" s="37" t="s">
        <v>549</v>
      </c>
      <c r="B6" s="19" t="s">
        <v>550</v>
      </c>
      <c r="C6" s="70">
        <v>2.0999999046325678E-2</v>
      </c>
      <c r="D6" s="70">
        <v>7.4999999999999997E-3</v>
      </c>
    </row>
  </sheetData>
  <mergeCells count="2">
    <mergeCell ref="A2:A3"/>
    <mergeCell ref="A4:A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E8" sqref="E8"/>
    </sheetView>
  </sheetViews>
  <sheetFormatPr defaultColWidth="11" defaultRowHeight="12.75" x14ac:dyDescent="0.25"/>
  <cols>
    <col min="1" max="1" width="32.5" style="74" bestFit="1" customWidth="1"/>
    <col min="2" max="5" width="11" style="18"/>
    <col min="6" max="6" width="11.625" style="18" bestFit="1" customWidth="1"/>
    <col min="7" max="7" width="11.875" style="18" bestFit="1" customWidth="1"/>
    <col min="8" max="16384" width="11" style="18"/>
  </cols>
  <sheetData>
    <row r="1" spans="1:7" s="74" customFormat="1" x14ac:dyDescent="0.25">
      <c r="A1" s="74" t="s">
        <v>619</v>
      </c>
      <c r="B1" s="74" t="s">
        <v>530</v>
      </c>
      <c r="C1" s="74" t="s">
        <v>551</v>
      </c>
      <c r="D1" s="74" t="s">
        <v>552</v>
      </c>
      <c r="E1" s="74" t="s">
        <v>553</v>
      </c>
      <c r="F1" s="74" t="s">
        <v>633</v>
      </c>
      <c r="G1" s="74" t="s">
        <v>634</v>
      </c>
    </row>
    <row r="2" spans="1:7" ht="15.95" customHeight="1" x14ac:dyDescent="0.25">
      <c r="A2" s="74" t="s">
        <v>62</v>
      </c>
      <c r="B2" s="18" t="s">
        <v>63</v>
      </c>
      <c r="C2" s="72">
        <v>77.537494194637958</v>
      </c>
      <c r="D2" s="72">
        <v>59.186827105763143</v>
      </c>
      <c r="E2" s="72">
        <v>314.03233642588236</v>
      </c>
      <c r="F2" s="73">
        <v>0</v>
      </c>
    </row>
    <row r="3" spans="1:7" x14ac:dyDescent="0.25">
      <c r="A3" s="74" t="s">
        <v>231</v>
      </c>
      <c r="B3" s="18" t="s">
        <v>232</v>
      </c>
      <c r="C3" s="72">
        <v>77.682578052957453</v>
      </c>
      <c r="D3" s="72">
        <v>19.493083915162693</v>
      </c>
      <c r="E3" s="72">
        <v>75.490922063120337</v>
      </c>
      <c r="F3" s="73">
        <v>0</v>
      </c>
    </row>
    <row r="4" spans="1:7" x14ac:dyDescent="0.25">
      <c r="A4" s="74" t="s">
        <v>153</v>
      </c>
      <c r="B4" s="18" t="s">
        <v>154</v>
      </c>
      <c r="C4" s="72">
        <v>77.408674180405896</v>
      </c>
      <c r="D4" s="72">
        <v>39.044282831359702</v>
      </c>
      <c r="E4" s="72">
        <v>159.58026600522527</v>
      </c>
      <c r="F4" s="73">
        <v>0</v>
      </c>
    </row>
    <row r="5" spans="1:7" x14ac:dyDescent="0.25">
      <c r="A5" s="74" t="s">
        <v>155</v>
      </c>
      <c r="B5" s="18" t="s">
        <v>156</v>
      </c>
      <c r="C5" s="72">
        <v>77.506844247325859</v>
      </c>
      <c r="D5" s="72">
        <v>36.302008870336557</v>
      </c>
      <c r="E5" s="72">
        <v>234.21086804321166</v>
      </c>
      <c r="F5" s="73">
        <v>0</v>
      </c>
    </row>
    <row r="6" spans="1:7" x14ac:dyDescent="0.25">
      <c r="A6" s="74" t="s">
        <v>54</v>
      </c>
      <c r="B6" s="18" t="s">
        <v>55</v>
      </c>
      <c r="C6" s="72">
        <v>77.652337731811699</v>
      </c>
      <c r="D6" s="72">
        <v>25.228601997146935</v>
      </c>
      <c r="E6" s="72">
        <v>78.759980238991574</v>
      </c>
      <c r="F6" s="73">
        <v>0</v>
      </c>
    </row>
    <row r="7" spans="1:7" x14ac:dyDescent="0.25">
      <c r="A7" s="74" t="s">
        <v>64</v>
      </c>
      <c r="B7" s="18" t="s">
        <v>65</v>
      </c>
      <c r="C7" s="72">
        <v>77.69389956360321</v>
      </c>
      <c r="D7" s="72">
        <v>62.477821924053927</v>
      </c>
      <c r="E7" s="72">
        <v>54.340481847435598</v>
      </c>
      <c r="F7" s="73">
        <v>0</v>
      </c>
    </row>
    <row r="8" spans="1:7" x14ac:dyDescent="0.25">
      <c r="A8" s="74" t="s">
        <v>523</v>
      </c>
      <c r="B8" s="18" t="s">
        <v>82</v>
      </c>
      <c r="C8" s="72">
        <v>77.678329742277242</v>
      </c>
      <c r="D8" s="72">
        <v>26.452901612999227</v>
      </c>
      <c r="E8" s="72">
        <v>74.066511977944188</v>
      </c>
      <c r="F8" s="73">
        <v>0</v>
      </c>
    </row>
    <row r="9" spans="1:7" x14ac:dyDescent="0.25">
      <c r="A9" s="74" t="s">
        <v>227</v>
      </c>
      <c r="B9" s="18" t="s">
        <v>228</v>
      </c>
      <c r="C9" s="72">
        <v>77.47049611398964</v>
      </c>
      <c r="D9" s="72">
        <v>44.387564766839382</v>
      </c>
      <c r="E9" s="72">
        <v>27.423679323881061</v>
      </c>
      <c r="F9" s="73">
        <v>0</v>
      </c>
    </row>
    <row r="10" spans="1:7" x14ac:dyDescent="0.25">
      <c r="A10" s="74" t="s">
        <v>116</v>
      </c>
      <c r="B10" s="18" t="s">
        <v>117</v>
      </c>
      <c r="C10" s="72">
        <v>77.497084425799684</v>
      </c>
      <c r="D10" s="72">
        <v>35.393812270582067</v>
      </c>
      <c r="E10" s="72">
        <v>178.17046943419507</v>
      </c>
      <c r="F10" s="73">
        <v>0</v>
      </c>
    </row>
    <row r="11" spans="1:7" x14ac:dyDescent="0.25">
      <c r="A11" s="74" t="s">
        <v>20</v>
      </c>
      <c r="B11" s="18" t="s">
        <v>21</v>
      </c>
      <c r="C11" s="72">
        <v>77.440464355428475</v>
      </c>
      <c r="D11" s="72">
        <v>40.360652132075998</v>
      </c>
      <c r="E11" s="72">
        <v>50.805008222137452</v>
      </c>
      <c r="F11" s="73">
        <v>0</v>
      </c>
    </row>
    <row r="12" spans="1:7" x14ac:dyDescent="0.25">
      <c r="A12" s="74" t="s">
        <v>149</v>
      </c>
      <c r="B12" s="18" t="s">
        <v>150</v>
      </c>
      <c r="C12" s="72">
        <v>77.45164400494437</v>
      </c>
      <c r="D12" s="72">
        <v>49.737948084054395</v>
      </c>
      <c r="E12" s="72">
        <v>83.639485383126569</v>
      </c>
      <c r="F12" s="73">
        <v>0</v>
      </c>
    </row>
    <row r="13" spans="1:7" x14ac:dyDescent="0.25">
      <c r="A13" s="74" t="s">
        <v>194</v>
      </c>
      <c r="B13" s="18" t="s">
        <v>195</v>
      </c>
      <c r="C13" s="72">
        <v>77.822463358881265</v>
      </c>
      <c r="D13" s="72">
        <v>47.298372999865535</v>
      </c>
      <c r="E13" s="72">
        <v>29.394853218182394</v>
      </c>
      <c r="F13" s="73">
        <v>0</v>
      </c>
    </row>
    <row r="14" spans="1:7" x14ac:dyDescent="0.25">
      <c r="A14" s="74" t="s">
        <v>96</v>
      </c>
      <c r="B14" s="18" t="s">
        <v>97</v>
      </c>
      <c r="C14" s="72">
        <v>77.434986507324595</v>
      </c>
      <c r="D14" s="72">
        <v>34.526599845797996</v>
      </c>
      <c r="E14" s="72">
        <v>53.436312366774779</v>
      </c>
      <c r="F14" s="73">
        <v>0</v>
      </c>
    </row>
    <row r="15" spans="1:7" x14ac:dyDescent="0.25">
      <c r="A15" s="74" t="s">
        <v>235</v>
      </c>
      <c r="B15" s="18" t="s">
        <v>236</v>
      </c>
      <c r="C15" s="72">
        <v>77.457104265035994</v>
      </c>
      <c r="D15" s="72">
        <v>51.743168975926935</v>
      </c>
      <c r="E15" s="72">
        <v>89.528732832365975</v>
      </c>
      <c r="F15" s="73">
        <v>0</v>
      </c>
    </row>
    <row r="16" spans="1:7" x14ac:dyDescent="0.25">
      <c r="A16" s="74" t="s">
        <v>269</v>
      </c>
      <c r="B16" s="18" t="s">
        <v>270</v>
      </c>
      <c r="C16" s="72">
        <v>77.696853244787789</v>
      </c>
      <c r="D16" s="72">
        <v>68.900634727022208</v>
      </c>
      <c r="E16" s="72">
        <v>34.160543205232877</v>
      </c>
      <c r="F16" s="73">
        <v>0</v>
      </c>
    </row>
    <row r="17" spans="1:7" x14ac:dyDescent="0.25">
      <c r="A17" s="74" t="s">
        <v>182</v>
      </c>
      <c r="B17" s="18" t="s">
        <v>183</v>
      </c>
      <c r="C17" s="72">
        <v>77.586692652887422</v>
      </c>
      <c r="D17" s="72">
        <v>45.875790232238202</v>
      </c>
      <c r="E17" s="72">
        <v>80.03484818946967</v>
      </c>
      <c r="F17" s="73">
        <v>0</v>
      </c>
    </row>
    <row r="18" spans="1:7" x14ac:dyDescent="0.25">
      <c r="A18" s="74" t="s">
        <v>161</v>
      </c>
      <c r="B18" s="18" t="s">
        <v>162</v>
      </c>
      <c r="C18" s="72">
        <v>77.713494871258106</v>
      </c>
      <c r="D18" s="72">
        <v>57.808143186100061</v>
      </c>
      <c r="E18" s="72">
        <v>90.112905315782001</v>
      </c>
      <c r="F18" s="73">
        <v>0</v>
      </c>
    </row>
    <row r="19" spans="1:7" x14ac:dyDescent="0.25">
      <c r="A19" s="74" t="s">
        <v>52</v>
      </c>
      <c r="B19" s="18" t="s">
        <v>53</v>
      </c>
      <c r="C19" s="72">
        <v>77.600464256784122</v>
      </c>
      <c r="D19" s="72">
        <v>68.7377480761442</v>
      </c>
      <c r="E19" s="72">
        <v>54.171036042673826</v>
      </c>
      <c r="F19" s="73">
        <v>0</v>
      </c>
    </row>
    <row r="20" spans="1:7" x14ac:dyDescent="0.25">
      <c r="A20" s="74" t="s">
        <v>70</v>
      </c>
      <c r="B20" s="18" t="s">
        <v>71</v>
      </c>
      <c r="C20" s="72">
        <v>77.409350961538465</v>
      </c>
      <c r="D20" s="72">
        <v>30.400000000000002</v>
      </c>
      <c r="E20" s="72">
        <v>122.94675274639938</v>
      </c>
      <c r="F20" s="73">
        <v>0</v>
      </c>
    </row>
    <row r="21" spans="1:7" x14ac:dyDescent="0.25">
      <c r="A21" s="74" t="s">
        <v>40</v>
      </c>
      <c r="B21" s="18" t="s">
        <v>41</v>
      </c>
      <c r="C21" s="72">
        <v>77.514052759881594</v>
      </c>
      <c r="D21" s="72">
        <v>79.557025944628236</v>
      </c>
      <c r="E21" s="72">
        <v>95.647381794546519</v>
      </c>
      <c r="F21" s="73">
        <v>0</v>
      </c>
    </row>
    <row r="22" spans="1:7" x14ac:dyDescent="0.25">
      <c r="A22" s="74" t="s">
        <v>255</v>
      </c>
      <c r="B22" s="18" t="s">
        <v>256</v>
      </c>
      <c r="C22" s="72">
        <v>77.454563884369918</v>
      </c>
      <c r="D22" s="72">
        <v>40.283318733575278</v>
      </c>
      <c r="E22" s="72">
        <v>115.07979721489872</v>
      </c>
      <c r="F22" s="73">
        <v>0</v>
      </c>
    </row>
    <row r="23" spans="1:7" x14ac:dyDescent="0.25">
      <c r="A23" s="74" t="s">
        <v>524</v>
      </c>
      <c r="B23" s="18" t="s">
        <v>105</v>
      </c>
      <c r="C23" s="72">
        <v>77.626492606284657</v>
      </c>
      <c r="D23" s="72">
        <v>40.187615526802219</v>
      </c>
      <c r="E23" s="72">
        <v>23.961968686829017</v>
      </c>
      <c r="F23" s="73">
        <v>0</v>
      </c>
    </row>
    <row r="24" spans="1:7" x14ac:dyDescent="0.25">
      <c r="A24" s="74" t="s">
        <v>212</v>
      </c>
      <c r="B24" s="18" t="s">
        <v>213</v>
      </c>
      <c r="C24" s="72">
        <v>77.387523398128153</v>
      </c>
      <c r="D24" s="72">
        <v>54.200143988480924</v>
      </c>
      <c r="E24" s="72">
        <v>63.29011303289947</v>
      </c>
      <c r="F24" s="73">
        <v>0</v>
      </c>
    </row>
    <row r="25" spans="1:7" x14ac:dyDescent="0.25">
      <c r="A25" s="74" t="s">
        <v>284</v>
      </c>
      <c r="B25" s="18" t="s">
        <v>285</v>
      </c>
      <c r="C25" s="72">
        <v>111.56190357203702</v>
      </c>
      <c r="D25" s="72">
        <v>83.737179851212431</v>
      </c>
      <c r="E25" s="72">
        <v>163.92735454225701</v>
      </c>
      <c r="F25" s="73">
        <v>0</v>
      </c>
    </row>
    <row r="26" spans="1:7" x14ac:dyDescent="0.25">
      <c r="A26" s="71" t="s">
        <v>525</v>
      </c>
      <c r="B26" s="18" t="s">
        <v>81</v>
      </c>
      <c r="C26" s="72">
        <v>77.610906774658389</v>
      </c>
      <c r="D26" s="72">
        <v>23.16</v>
      </c>
      <c r="E26" s="72">
        <v>49.580721101476605</v>
      </c>
      <c r="F26" s="73">
        <v>0</v>
      </c>
    </row>
    <row r="27" spans="1:7" x14ac:dyDescent="0.25">
      <c r="A27" s="74" t="s">
        <v>120</v>
      </c>
      <c r="B27" s="18" t="s">
        <v>121</v>
      </c>
      <c r="C27" s="72">
        <v>77.113599388104021</v>
      </c>
      <c r="D27" s="72">
        <v>27.798434266174752</v>
      </c>
      <c r="E27" s="72">
        <v>42.545761938509365</v>
      </c>
      <c r="F27" s="73">
        <v>0</v>
      </c>
    </row>
    <row r="28" spans="1:7" x14ac:dyDescent="0.25">
      <c r="A28" s="74" t="s">
        <v>249</v>
      </c>
      <c r="B28" s="18" t="s">
        <v>250</v>
      </c>
      <c r="C28" s="72">
        <v>77.593996378467111</v>
      </c>
      <c r="D28" s="72">
        <v>53.114078286033404</v>
      </c>
      <c r="E28" s="72">
        <v>17.842301428683076</v>
      </c>
      <c r="F28" s="73">
        <v>0</v>
      </c>
    </row>
    <row r="29" spans="1:7" x14ac:dyDescent="0.25">
      <c r="A29" s="74" t="s">
        <v>114</v>
      </c>
      <c r="B29" s="18" t="s">
        <v>115</v>
      </c>
      <c r="C29" s="72">
        <v>77.493462805485322</v>
      </c>
      <c r="D29" s="72">
        <v>50.714778211905305</v>
      </c>
      <c r="E29" s="72">
        <v>36.976932366454122</v>
      </c>
      <c r="F29" s="73">
        <v>0</v>
      </c>
    </row>
    <row r="30" spans="1:7" x14ac:dyDescent="0.25">
      <c r="A30" s="74" t="s">
        <v>223</v>
      </c>
      <c r="B30" s="18" t="s">
        <v>224</v>
      </c>
      <c r="C30" s="72">
        <v>77.52988216521419</v>
      </c>
      <c r="D30" s="72">
        <v>91.052780164477724</v>
      </c>
      <c r="E30" s="72">
        <v>68.608384773927526</v>
      </c>
      <c r="F30" s="73">
        <v>0</v>
      </c>
    </row>
    <row r="31" spans="1:7" x14ac:dyDescent="0.25">
      <c r="A31" s="74" t="s">
        <v>98</v>
      </c>
      <c r="B31" s="18" t="s">
        <v>99</v>
      </c>
      <c r="C31" s="72">
        <v>77.385694890035808</v>
      </c>
      <c r="D31" s="72">
        <v>41.16036639233738</v>
      </c>
      <c r="E31" s="72">
        <v>23.745487713571531</v>
      </c>
      <c r="G31" s="73">
        <v>0</v>
      </c>
    </row>
    <row r="32" spans="1:7" x14ac:dyDescent="0.25">
      <c r="A32" s="74" t="s">
        <v>77</v>
      </c>
      <c r="B32" s="18" t="s">
        <v>78</v>
      </c>
      <c r="C32" s="72">
        <v>111.51154661527343</v>
      </c>
      <c r="D32" s="72">
        <v>112.57046494820524</v>
      </c>
      <c r="E32" s="72">
        <v>106.54963592490157</v>
      </c>
      <c r="G32" s="73">
        <v>0</v>
      </c>
    </row>
    <row r="33" spans="1:7" x14ac:dyDescent="0.25">
      <c r="A33" s="74" t="s">
        <v>245</v>
      </c>
      <c r="B33" s="18" t="s">
        <v>246</v>
      </c>
      <c r="C33" s="72">
        <v>77.223776525924308</v>
      </c>
      <c r="D33" s="72">
        <v>39.6</v>
      </c>
      <c r="E33" s="72">
        <v>103.04506314153979</v>
      </c>
      <c r="G33" s="73">
        <v>0</v>
      </c>
    </row>
    <row r="34" spans="1:7" x14ac:dyDescent="0.25">
      <c r="A34" s="74" t="s">
        <v>535</v>
      </c>
      <c r="B34" s="18" t="s">
        <v>283</v>
      </c>
      <c r="C34" s="72">
        <v>77.389128134186407</v>
      </c>
      <c r="D34" s="72">
        <v>63.025834342037015</v>
      </c>
      <c r="E34" s="72">
        <v>65.735111131463725</v>
      </c>
      <c r="G34" s="73">
        <v>0</v>
      </c>
    </row>
    <row r="35" spans="1:7" x14ac:dyDescent="0.25">
      <c r="A35" s="74" t="s">
        <v>137</v>
      </c>
      <c r="B35" s="18" t="s">
        <v>138</v>
      </c>
      <c r="C35" s="72">
        <v>111.37332829581362</v>
      </c>
      <c r="D35" s="72">
        <v>62.287491903986187</v>
      </c>
      <c r="E35" s="72">
        <v>57.882013284935056</v>
      </c>
      <c r="G35" s="73">
        <v>0</v>
      </c>
    </row>
    <row r="36" spans="1:7" x14ac:dyDescent="0.25">
      <c r="A36" s="74" t="s">
        <v>196</v>
      </c>
      <c r="B36" s="18" t="s">
        <v>197</v>
      </c>
      <c r="C36" s="72">
        <v>111.58821498404595</v>
      </c>
      <c r="D36" s="72">
        <v>104.66833439693684</v>
      </c>
      <c r="E36" s="72">
        <v>81.832789956677232</v>
      </c>
      <c r="G36" s="73">
        <v>0</v>
      </c>
    </row>
    <row r="37" spans="1:7" x14ac:dyDescent="0.25">
      <c r="A37" s="74" t="s">
        <v>34</v>
      </c>
      <c r="B37" s="18" t="s">
        <v>35</v>
      </c>
      <c r="C37" s="72">
        <v>120.51687782506251</v>
      </c>
      <c r="D37" s="72">
        <v>37.683568955568376</v>
      </c>
      <c r="E37" s="72">
        <v>11.387967296141898</v>
      </c>
      <c r="G37" s="73">
        <v>0</v>
      </c>
    </row>
    <row r="38" spans="1:7" x14ac:dyDescent="0.25">
      <c r="A38" s="74" t="s">
        <v>108</v>
      </c>
      <c r="B38" s="18" t="s">
        <v>109</v>
      </c>
      <c r="C38" s="72">
        <v>111.36534720336682</v>
      </c>
      <c r="D38" s="72">
        <v>74.715177844148798</v>
      </c>
      <c r="E38" s="72">
        <v>33.433030414085529</v>
      </c>
      <c r="G38" s="73">
        <v>0</v>
      </c>
    </row>
    <row r="39" spans="1:7" x14ac:dyDescent="0.25">
      <c r="A39" s="74" t="s">
        <v>60</v>
      </c>
      <c r="B39" s="18" t="s">
        <v>61</v>
      </c>
      <c r="C39" s="72">
        <v>111.51614474430667</v>
      </c>
      <c r="D39" s="72">
        <v>54.4</v>
      </c>
      <c r="E39" s="72">
        <v>36.245857038687248</v>
      </c>
      <c r="G39" s="73">
        <v>0</v>
      </c>
    </row>
    <row r="40" spans="1:7" x14ac:dyDescent="0.25">
      <c r="A40" s="74" t="s">
        <v>302</v>
      </c>
      <c r="B40" s="18" t="s">
        <v>222</v>
      </c>
      <c r="C40" s="72">
        <v>111.48143540669857</v>
      </c>
      <c r="D40" s="72">
        <v>70.8</v>
      </c>
      <c r="E40" s="72">
        <v>61.577846037333565</v>
      </c>
      <c r="G40" s="73">
        <v>0</v>
      </c>
    </row>
    <row r="41" spans="1:7" x14ac:dyDescent="0.25">
      <c r="A41" s="74" t="s">
        <v>286</v>
      </c>
      <c r="B41" s="18" t="s">
        <v>287</v>
      </c>
      <c r="C41" s="72">
        <v>77.48139537633773</v>
      </c>
      <c r="D41" s="72">
        <v>10.590906403358362</v>
      </c>
      <c r="E41" s="72">
        <v>50.845919998008156</v>
      </c>
      <c r="G41" s="73">
        <v>0</v>
      </c>
    </row>
    <row r="42" spans="1:7" x14ac:dyDescent="0.25">
      <c r="A42" s="74" t="s">
        <v>190</v>
      </c>
      <c r="B42" s="18" t="s">
        <v>191</v>
      </c>
      <c r="C42" s="72">
        <v>76.946859640831761</v>
      </c>
      <c r="D42" s="72">
        <v>27.866864704293818</v>
      </c>
      <c r="E42" s="72">
        <v>14.02593652537516</v>
      </c>
      <c r="G42" s="73">
        <v>0</v>
      </c>
    </row>
    <row r="43" spans="1:7" x14ac:dyDescent="0.25">
      <c r="A43" s="74" t="s">
        <v>204</v>
      </c>
      <c r="B43" s="18" t="s">
        <v>205</v>
      </c>
      <c r="C43" s="72">
        <v>111.21705155618912</v>
      </c>
      <c r="D43" s="72">
        <v>44.253504395343313</v>
      </c>
      <c r="E43" s="72">
        <v>108.00765982582507</v>
      </c>
      <c r="G43" s="73">
        <v>0</v>
      </c>
    </row>
    <row r="44" spans="1:7" x14ac:dyDescent="0.25">
      <c r="A44" s="74" t="s">
        <v>239</v>
      </c>
      <c r="B44" s="18" t="s">
        <v>240</v>
      </c>
      <c r="C44" s="72">
        <v>111.41139285026017</v>
      </c>
      <c r="D44" s="72">
        <v>95.144417259893999</v>
      </c>
      <c r="E44" s="72">
        <v>30.373789453157041</v>
      </c>
      <c r="G44" s="73">
        <v>0</v>
      </c>
    </row>
    <row r="45" spans="1:7" x14ac:dyDescent="0.25">
      <c r="A45" s="74" t="s">
        <v>200</v>
      </c>
      <c r="B45" s="18" t="s">
        <v>201</v>
      </c>
      <c r="C45" s="72">
        <v>111.23059502823509</v>
      </c>
      <c r="D45" s="72">
        <v>50.197038055115684</v>
      </c>
      <c r="E45" s="72">
        <v>8.8136533567352835</v>
      </c>
      <c r="G45" s="73">
        <v>0</v>
      </c>
    </row>
    <row r="46" spans="1:7" x14ac:dyDescent="0.25">
      <c r="A46" s="74" t="s">
        <v>58</v>
      </c>
      <c r="B46" s="18" t="s">
        <v>59</v>
      </c>
      <c r="C46" s="72">
        <v>90.886175674012065</v>
      </c>
      <c r="D46" s="72">
        <v>38.989535885756496</v>
      </c>
      <c r="E46" s="72">
        <v>0</v>
      </c>
      <c r="G46" s="73">
        <v>0</v>
      </c>
    </row>
    <row r="47" spans="1:7" x14ac:dyDescent="0.25">
      <c r="A47" s="74" t="s">
        <v>192</v>
      </c>
      <c r="B47" s="18" t="s">
        <v>193</v>
      </c>
      <c r="C47" s="72">
        <v>110.96348130469372</v>
      </c>
      <c r="D47" s="72">
        <v>85.2</v>
      </c>
      <c r="E47" s="72">
        <v>22.637907691445371</v>
      </c>
      <c r="G47" s="73">
        <v>0</v>
      </c>
    </row>
    <row r="48" spans="1:7" x14ac:dyDescent="0.25">
      <c r="A48" s="74" t="s">
        <v>165</v>
      </c>
      <c r="B48" s="18" t="s">
        <v>166</v>
      </c>
      <c r="C48" s="72">
        <v>79.610059471365645</v>
      </c>
      <c r="D48" s="72">
        <v>65.185903083700438</v>
      </c>
      <c r="E48" s="72">
        <v>30.948447201830678</v>
      </c>
      <c r="G48" s="73">
        <v>0</v>
      </c>
    </row>
    <row r="49" spans="1:7" x14ac:dyDescent="0.25">
      <c r="A49" s="74" t="s">
        <v>184</v>
      </c>
      <c r="B49" s="18" t="s">
        <v>185</v>
      </c>
      <c r="C49" s="72">
        <v>85.845380087641118</v>
      </c>
      <c r="D49" s="72">
        <v>15.81045751633987</v>
      </c>
      <c r="E49" s="72">
        <v>16.872597988569499</v>
      </c>
      <c r="G49" s="73">
        <v>0</v>
      </c>
    </row>
    <row r="50" spans="1:7" x14ac:dyDescent="0.25">
      <c r="C50" s="72"/>
      <c r="D50" s="72"/>
      <c r="E50" s="72"/>
    </row>
    <row r="51" spans="1:7" x14ac:dyDescent="0.25">
      <c r="C51" s="72"/>
      <c r="D51" s="72"/>
      <c r="E51" s="7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I8" sqref="I8"/>
    </sheetView>
  </sheetViews>
  <sheetFormatPr defaultColWidth="11" defaultRowHeight="12.75" x14ac:dyDescent="0.2"/>
  <cols>
    <col min="1" max="1" width="17.125" style="37" bestFit="1" customWidth="1"/>
    <col min="2" max="16384" width="11" style="38"/>
  </cols>
  <sheetData>
    <row r="1" spans="1:10" s="36" customFormat="1" ht="51" x14ac:dyDescent="0.2">
      <c r="A1" s="36" t="s">
        <v>619</v>
      </c>
      <c r="B1" s="36" t="s">
        <v>554</v>
      </c>
      <c r="C1" s="36" t="s">
        <v>635</v>
      </c>
      <c r="D1" s="36" t="s">
        <v>636</v>
      </c>
      <c r="E1" s="36" t="s">
        <v>555</v>
      </c>
      <c r="F1" s="36" t="s">
        <v>556</v>
      </c>
      <c r="G1" s="36" t="s">
        <v>557</v>
      </c>
      <c r="H1" s="36" t="s">
        <v>558</v>
      </c>
      <c r="I1" s="36" t="s">
        <v>637</v>
      </c>
      <c r="J1" s="36" t="s">
        <v>638</v>
      </c>
    </row>
    <row r="2" spans="1:10" x14ac:dyDescent="0.2">
      <c r="A2" s="37" t="s">
        <v>112</v>
      </c>
      <c r="B2" s="38" t="s">
        <v>113</v>
      </c>
      <c r="C2" s="75">
        <v>0.44303797468354428</v>
      </c>
      <c r="D2" s="75">
        <v>0.65500000000000003</v>
      </c>
      <c r="E2" s="75">
        <v>0.6399999999999999</v>
      </c>
      <c r="F2" s="75">
        <v>0.65500000000000003</v>
      </c>
      <c r="G2" s="75">
        <v>0.44303797468354428</v>
      </c>
      <c r="H2" s="75">
        <v>0.57928805696202523</v>
      </c>
      <c r="I2" s="75">
        <v>0.57934599156118138</v>
      </c>
      <c r="J2" s="75">
        <v>0.21196202531645575</v>
      </c>
    </row>
    <row r="3" spans="1:10" x14ac:dyDescent="0.2">
      <c r="A3" s="37" t="s">
        <v>559</v>
      </c>
      <c r="B3" s="38" t="s">
        <v>67</v>
      </c>
      <c r="C3" s="75">
        <v>0.37999999999999995</v>
      </c>
      <c r="D3" s="75">
        <v>0.73417721518987333</v>
      </c>
      <c r="E3" s="75">
        <v>0.37999999999999995</v>
      </c>
      <c r="F3" s="75">
        <v>0.72499999999999987</v>
      </c>
      <c r="G3" s="75">
        <v>0.73417721518987333</v>
      </c>
      <c r="H3" s="75">
        <v>0.71078219465827452</v>
      </c>
      <c r="I3" s="75">
        <v>0.61305907172995766</v>
      </c>
      <c r="J3" s="75">
        <v>0.35417721518987338</v>
      </c>
    </row>
    <row r="4" spans="1:10" x14ac:dyDescent="0.2">
      <c r="A4" s="37" t="s">
        <v>34</v>
      </c>
      <c r="B4" s="38" t="s">
        <v>35</v>
      </c>
      <c r="C4" s="75">
        <v>0.53164556962025311</v>
      </c>
      <c r="D4" s="75">
        <v>0.74500000000000011</v>
      </c>
      <c r="E4" s="75">
        <v>0.60000000000000009</v>
      </c>
      <c r="F4" s="75">
        <v>0.74500000000000011</v>
      </c>
      <c r="G4" s="75">
        <v>0.53164556962025311</v>
      </c>
      <c r="H4" s="75">
        <v>0.62548596835443038</v>
      </c>
      <c r="I4" s="75">
        <v>0.62554852320675114</v>
      </c>
      <c r="J4" s="75">
        <v>0.213354430379747</v>
      </c>
    </row>
    <row r="5" spans="1:10" x14ac:dyDescent="0.2">
      <c r="A5" s="37" t="s">
        <v>210</v>
      </c>
      <c r="B5" s="38" t="s">
        <v>211</v>
      </c>
      <c r="C5" s="75">
        <v>0.53164556962025311</v>
      </c>
      <c r="D5" s="75">
        <v>0.7350000000000001</v>
      </c>
      <c r="E5" s="75">
        <v>0.64999999999999991</v>
      </c>
      <c r="F5" s="75">
        <v>0.7350000000000001</v>
      </c>
      <c r="G5" s="75">
        <v>0.53164556962025311</v>
      </c>
      <c r="H5" s="75">
        <v>0.63881796835443039</v>
      </c>
      <c r="I5" s="75">
        <v>0.63888185654008434</v>
      </c>
      <c r="J5" s="75">
        <v>0.20335443037974699</v>
      </c>
    </row>
    <row r="6" spans="1:10" x14ac:dyDescent="0.2">
      <c r="A6" s="37" t="s">
        <v>92</v>
      </c>
      <c r="B6" s="38" t="s">
        <v>93</v>
      </c>
      <c r="C6" s="75">
        <v>0.53164556962025311</v>
      </c>
      <c r="D6" s="75">
        <v>0.7</v>
      </c>
      <c r="E6" s="75">
        <v>0.69</v>
      </c>
      <c r="F6" s="75">
        <v>0.7</v>
      </c>
      <c r="G6" s="75">
        <v>0.53164556962025311</v>
      </c>
      <c r="H6" s="75">
        <v>0.6404844683544304</v>
      </c>
      <c r="I6" s="75">
        <v>0.64054852320675104</v>
      </c>
      <c r="J6" s="75">
        <v>0.16835443037974684</v>
      </c>
    </row>
    <row r="7" spans="1:10" x14ac:dyDescent="0.2">
      <c r="A7" s="37" t="s">
        <v>30</v>
      </c>
      <c r="B7" s="38" t="s">
        <v>31</v>
      </c>
      <c r="C7" s="75">
        <v>0.56000000000000005</v>
      </c>
      <c r="D7" s="75">
        <v>0.7350000000000001</v>
      </c>
      <c r="E7" s="75">
        <v>0.56000000000000005</v>
      </c>
      <c r="F7" s="75">
        <v>0.7350000000000001</v>
      </c>
      <c r="G7" s="75">
        <v>0.68354430379746833</v>
      </c>
      <c r="H7" s="75">
        <v>0.65944881645569609</v>
      </c>
      <c r="I7" s="75">
        <v>0.65951476793248942</v>
      </c>
      <c r="J7" s="75">
        <v>0.17500000000000004</v>
      </c>
    </row>
    <row r="8" spans="1:10" x14ac:dyDescent="0.2">
      <c r="A8" s="37" t="s">
        <v>87</v>
      </c>
      <c r="B8" s="38" t="s">
        <v>88</v>
      </c>
      <c r="C8" s="75">
        <v>0.59493670886075944</v>
      </c>
      <c r="D8" s="75">
        <v>0.7</v>
      </c>
      <c r="E8" s="75">
        <v>0.7</v>
      </c>
      <c r="F8" s="75">
        <v>0.69</v>
      </c>
      <c r="G8" s="75">
        <v>0.59493670886075944</v>
      </c>
      <c r="H8" s="75">
        <v>0.66157940506329116</v>
      </c>
      <c r="I8" s="75">
        <v>0.66164556962025312</v>
      </c>
      <c r="J8" s="75">
        <v>0.10506329113924051</v>
      </c>
    </row>
    <row r="9" spans="1:10" x14ac:dyDescent="0.2">
      <c r="A9" s="37" t="s">
        <v>153</v>
      </c>
      <c r="B9" s="38" t="s">
        <v>154</v>
      </c>
      <c r="C9" s="75">
        <v>0.47000000000000003</v>
      </c>
      <c r="D9" s="75">
        <v>0.86499999999999999</v>
      </c>
      <c r="E9" s="75">
        <v>0.47000000000000003</v>
      </c>
      <c r="F9" s="75">
        <v>0.86499999999999999</v>
      </c>
      <c r="G9" s="75">
        <v>0.69620253164556967</v>
      </c>
      <c r="H9" s="75">
        <v>0.67699980379746827</v>
      </c>
      <c r="I9" s="75">
        <v>0.67706751054852321</v>
      </c>
      <c r="J9" s="75">
        <v>0.39499999999999996</v>
      </c>
    </row>
    <row r="10" spans="1:10" x14ac:dyDescent="0.2">
      <c r="A10" s="37" t="s">
        <v>98</v>
      </c>
      <c r="B10" s="38" t="s">
        <v>99</v>
      </c>
      <c r="C10" s="75">
        <v>0.60759493670886067</v>
      </c>
      <c r="D10" s="75">
        <v>0.79499999999999993</v>
      </c>
      <c r="E10" s="75">
        <v>0.66999999999999993</v>
      </c>
      <c r="F10" s="75">
        <v>0.79499999999999993</v>
      </c>
      <c r="G10" s="75">
        <v>0.60759493670886067</v>
      </c>
      <c r="H10" s="75">
        <v>0.69079589240506323</v>
      </c>
      <c r="I10" s="75">
        <v>0.6908649789029534</v>
      </c>
      <c r="J10" s="75">
        <v>0.18740506329113926</v>
      </c>
    </row>
    <row r="11" spans="1:10" x14ac:dyDescent="0.2">
      <c r="A11" s="37" t="s">
        <v>206</v>
      </c>
      <c r="B11" s="38" t="s">
        <v>207</v>
      </c>
      <c r="C11" s="75">
        <v>0.59493670886075944</v>
      </c>
      <c r="D11" s="75">
        <v>0.78</v>
      </c>
      <c r="E11" s="75">
        <v>0.78</v>
      </c>
      <c r="F11" s="75">
        <v>0.77</v>
      </c>
      <c r="G11" s="75">
        <v>0.59493670886075944</v>
      </c>
      <c r="H11" s="75">
        <v>0.7149074050632912</v>
      </c>
      <c r="I11" s="75">
        <v>0.71497890295358646</v>
      </c>
      <c r="J11" s="75">
        <v>0.18506329113924058</v>
      </c>
    </row>
    <row r="12" spans="1:10" x14ac:dyDescent="0.2">
      <c r="A12" s="37" t="s">
        <v>68</v>
      </c>
      <c r="B12" s="38" t="s">
        <v>69</v>
      </c>
      <c r="C12" s="75">
        <v>0.59000000000000008</v>
      </c>
      <c r="D12" s="75">
        <v>0.89500000000000002</v>
      </c>
      <c r="E12" s="75">
        <v>0.59000000000000008</v>
      </c>
      <c r="F12" s="75">
        <v>0.89500000000000002</v>
      </c>
      <c r="G12" s="75">
        <v>0.68354430379746833</v>
      </c>
      <c r="H12" s="75">
        <v>0.72277581645569622</v>
      </c>
      <c r="I12" s="75">
        <v>0.72284810126582277</v>
      </c>
      <c r="J12" s="75">
        <v>0.30499999999999994</v>
      </c>
    </row>
    <row r="13" spans="1:10" x14ac:dyDescent="0.2">
      <c r="A13" s="37" t="s">
        <v>124</v>
      </c>
      <c r="B13" s="38" t="s">
        <v>125</v>
      </c>
      <c r="C13" s="75">
        <v>0.71</v>
      </c>
      <c r="D13" s="75">
        <v>0.73417721518987333</v>
      </c>
      <c r="E13" s="75">
        <v>0.71</v>
      </c>
      <c r="F13" s="75">
        <v>0.72500000000000009</v>
      </c>
      <c r="G13" s="75">
        <v>0.73417721518987333</v>
      </c>
      <c r="H13" s="75">
        <v>0.72298676582278476</v>
      </c>
      <c r="I13" s="75">
        <v>0.72305907172995776</v>
      </c>
      <c r="J13" s="75">
        <v>2.4177215189873369E-2</v>
      </c>
    </row>
    <row r="14" spans="1:10" x14ac:dyDescent="0.2">
      <c r="A14" s="37" t="s">
        <v>122</v>
      </c>
      <c r="B14" s="38" t="s">
        <v>123</v>
      </c>
      <c r="C14" s="75">
        <v>0.49367088607594939</v>
      </c>
      <c r="D14" s="75">
        <v>0.87000000000000011</v>
      </c>
      <c r="E14" s="75">
        <v>0.87000000000000011</v>
      </c>
      <c r="F14" s="75">
        <v>0.82499999999999996</v>
      </c>
      <c r="G14" s="75">
        <v>0.49367088607594939</v>
      </c>
      <c r="H14" s="75">
        <v>0.72948400632911392</v>
      </c>
      <c r="I14" s="75">
        <v>0.7295569620253165</v>
      </c>
      <c r="J14" s="75">
        <v>0.37632911392405072</v>
      </c>
    </row>
    <row r="15" spans="1:10" x14ac:dyDescent="0.2">
      <c r="A15" s="37" t="s">
        <v>200</v>
      </c>
      <c r="B15" s="38" t="s">
        <v>201</v>
      </c>
      <c r="C15" s="75">
        <v>0.620253164556962</v>
      </c>
      <c r="D15" s="75">
        <v>0.83000000000000007</v>
      </c>
      <c r="E15" s="75">
        <v>0.83000000000000007</v>
      </c>
      <c r="F15" s="75">
        <v>0.74500000000000011</v>
      </c>
      <c r="G15" s="75">
        <v>0.620253164556962</v>
      </c>
      <c r="H15" s="75">
        <v>0.7316778797468354</v>
      </c>
      <c r="I15" s="75">
        <v>0.73175105485232061</v>
      </c>
      <c r="J15" s="75">
        <v>0.20974683544303807</v>
      </c>
    </row>
    <row r="16" spans="1:10" x14ac:dyDescent="0.2">
      <c r="A16" s="37" t="s">
        <v>269</v>
      </c>
      <c r="B16" s="38" t="s">
        <v>270</v>
      </c>
      <c r="C16" s="75">
        <v>0.64556962025316456</v>
      </c>
      <c r="D16" s="75">
        <v>0.89500000000000002</v>
      </c>
      <c r="E16" s="75">
        <v>0.66999999999999993</v>
      </c>
      <c r="F16" s="75">
        <v>0.89500000000000002</v>
      </c>
      <c r="G16" s="75">
        <v>0.64556962025316456</v>
      </c>
      <c r="H16" s="75">
        <v>0.73678285443037972</v>
      </c>
      <c r="I16" s="75">
        <v>0.73685654008438817</v>
      </c>
      <c r="J16" s="75">
        <v>0.24943037974683546</v>
      </c>
    </row>
    <row r="17" spans="1:10" x14ac:dyDescent="0.2">
      <c r="A17" s="37" t="s">
        <v>237</v>
      </c>
      <c r="B17" s="38" t="s">
        <v>238</v>
      </c>
      <c r="C17" s="75">
        <v>0.64556962025316456</v>
      </c>
      <c r="D17" s="75">
        <v>0.80499999999999994</v>
      </c>
      <c r="E17" s="75">
        <v>0.78</v>
      </c>
      <c r="F17" s="75">
        <v>0.80499999999999994</v>
      </c>
      <c r="G17" s="75">
        <v>0.64556962025316456</v>
      </c>
      <c r="H17" s="75">
        <v>0.74344885443037967</v>
      </c>
      <c r="I17" s="75">
        <v>0.74352320675105477</v>
      </c>
      <c r="J17" s="75">
        <v>0.15943037974683538</v>
      </c>
    </row>
    <row r="18" spans="1:10" x14ac:dyDescent="0.2">
      <c r="A18" s="37" t="s">
        <v>263</v>
      </c>
      <c r="B18" s="38" t="s">
        <v>264</v>
      </c>
      <c r="C18" s="75">
        <v>0.54</v>
      </c>
      <c r="D18" s="75">
        <v>0.95</v>
      </c>
      <c r="E18" s="75">
        <v>0.54</v>
      </c>
      <c r="F18" s="75">
        <v>0.95</v>
      </c>
      <c r="G18" s="75">
        <v>0.78481012658227844</v>
      </c>
      <c r="H18" s="75">
        <v>0.75819421518987329</v>
      </c>
      <c r="I18" s="75">
        <v>0.75827004219409277</v>
      </c>
      <c r="J18" s="75">
        <v>0.40999999999999992</v>
      </c>
    </row>
    <row r="19" spans="1:10" x14ac:dyDescent="0.2">
      <c r="A19" s="37" t="s">
        <v>52</v>
      </c>
      <c r="B19" s="38" t="s">
        <v>53</v>
      </c>
      <c r="C19" s="75">
        <v>0.79</v>
      </c>
      <c r="D19" s="75">
        <v>0.83000000000000007</v>
      </c>
      <c r="E19" s="75">
        <v>0.79</v>
      </c>
      <c r="F19" s="75">
        <v>0.83000000000000007</v>
      </c>
      <c r="G19" s="75">
        <v>0.82278481012658222</v>
      </c>
      <c r="H19" s="75">
        <v>0.81418017721518987</v>
      </c>
      <c r="I19" s="75">
        <v>0.81426160337552744</v>
      </c>
      <c r="J19" s="75">
        <v>4.0000000000000036E-2</v>
      </c>
    </row>
    <row r="20" spans="1:10" x14ac:dyDescent="0.2">
      <c r="A20" s="37" t="s">
        <v>108</v>
      </c>
      <c r="B20" s="38" t="s">
        <v>109</v>
      </c>
      <c r="C20" s="75">
        <v>0.65822784810126578</v>
      </c>
      <c r="D20" s="75">
        <v>1.1100000000000001</v>
      </c>
      <c r="E20" s="75">
        <v>1.1100000000000001</v>
      </c>
      <c r="F20" s="75">
        <v>0.67999999999999994</v>
      </c>
      <c r="G20" s="75">
        <v>0.65822784810126578</v>
      </c>
      <c r="H20" s="75">
        <v>0.81599434177215191</v>
      </c>
      <c r="I20" s="75">
        <v>0.8160759493670886</v>
      </c>
      <c r="J20" s="75">
        <v>0.45177215189873432</v>
      </c>
    </row>
    <row r="21" spans="1:10" x14ac:dyDescent="0.2">
      <c r="A21" s="37" t="s">
        <v>75</v>
      </c>
      <c r="B21" s="38" t="s">
        <v>76</v>
      </c>
      <c r="C21" s="75">
        <v>0.59493670886075944</v>
      </c>
      <c r="D21" s="75">
        <v>1.1500000000000001</v>
      </c>
      <c r="E21" s="75">
        <v>1.1500000000000001</v>
      </c>
      <c r="F21" s="75">
        <v>0.8</v>
      </c>
      <c r="G21" s="75">
        <v>0.59493670886075944</v>
      </c>
      <c r="H21" s="75">
        <v>0.8482274050632912</v>
      </c>
      <c r="I21" s="75">
        <v>0.84831223628691987</v>
      </c>
      <c r="J21" s="75">
        <v>0.55506329113924069</v>
      </c>
    </row>
    <row r="22" spans="1:10" x14ac:dyDescent="0.2">
      <c r="A22" s="37" t="s">
        <v>137</v>
      </c>
      <c r="B22" s="38" t="s">
        <v>138</v>
      </c>
      <c r="C22" s="75">
        <v>0.77215189873417711</v>
      </c>
      <c r="D22" s="75">
        <v>1.1100000000000001</v>
      </c>
      <c r="E22" s="75">
        <v>1.1100000000000001</v>
      </c>
      <c r="F22" s="75">
        <v>0.90500000000000003</v>
      </c>
      <c r="G22" s="75">
        <v>0.77215189873417711</v>
      </c>
      <c r="H22" s="75">
        <v>0.92895772784810116</v>
      </c>
      <c r="I22" s="75">
        <v>0.92905063291139245</v>
      </c>
      <c r="J22" s="75">
        <v>0.33784810126582299</v>
      </c>
    </row>
    <row r="23" spans="1:10" x14ac:dyDescent="0.2">
      <c r="A23" s="37" t="s">
        <v>192</v>
      </c>
      <c r="B23" s="38" t="s">
        <v>193</v>
      </c>
      <c r="C23" s="75">
        <v>0.82278481012658222</v>
      </c>
      <c r="D23" s="75">
        <v>1.06</v>
      </c>
      <c r="E23" s="75">
        <v>0.94</v>
      </c>
      <c r="F23" s="75">
        <v>1.06</v>
      </c>
      <c r="G23" s="75">
        <v>0.82278481012658222</v>
      </c>
      <c r="H23" s="75">
        <v>0.9408341772151898</v>
      </c>
      <c r="I23" s="75">
        <v>0.94092827004219404</v>
      </c>
      <c r="J23" s="75">
        <v>0.23721518987341783</v>
      </c>
    </row>
    <row r="24" spans="1:10" x14ac:dyDescent="0.2">
      <c r="A24" s="37" t="s">
        <v>255</v>
      </c>
      <c r="B24" s="38" t="s">
        <v>256</v>
      </c>
      <c r="C24" s="75">
        <v>0.68354430379746833</v>
      </c>
      <c r="D24" s="75">
        <v>1.1600000000000001</v>
      </c>
      <c r="E24" s="75">
        <v>1.1600000000000001</v>
      </c>
      <c r="F24" s="75">
        <v>1</v>
      </c>
      <c r="G24" s="75">
        <v>0.68354430379746833</v>
      </c>
      <c r="H24" s="75">
        <v>0.94775331645569616</v>
      </c>
      <c r="I24" s="75">
        <v>0.94784810126582286</v>
      </c>
      <c r="J24" s="75">
        <v>0.47645569620253181</v>
      </c>
    </row>
    <row r="25" spans="1:10" x14ac:dyDescent="0.2">
      <c r="A25" s="37" t="s">
        <v>261</v>
      </c>
      <c r="B25" s="38" t="s">
        <v>262</v>
      </c>
      <c r="C25" s="75">
        <v>0.810126582278481</v>
      </c>
      <c r="D25" s="75">
        <v>1.1700000000000002</v>
      </c>
      <c r="E25" s="75">
        <v>1.1700000000000002</v>
      </c>
      <c r="F25" s="75">
        <v>1.0249999999999999</v>
      </c>
      <c r="G25" s="75">
        <v>0.810126582278481</v>
      </c>
      <c r="H25" s="75">
        <v>1.0016086898734178</v>
      </c>
      <c r="I25" s="75">
        <v>1.0017088607594937</v>
      </c>
      <c r="J25" s="75">
        <v>0.35987341772151915</v>
      </c>
    </row>
    <row r="26" spans="1:10" x14ac:dyDescent="0.2">
      <c r="A26" s="37" t="s">
        <v>50</v>
      </c>
      <c r="B26" s="38" t="s">
        <v>51</v>
      </c>
      <c r="C26" s="75">
        <v>0.94936708860759489</v>
      </c>
      <c r="D26" s="75">
        <v>1.1300000000000001</v>
      </c>
      <c r="E26" s="75">
        <v>1.1300000000000001</v>
      </c>
      <c r="F26" s="75">
        <v>0.96500000000000008</v>
      </c>
      <c r="G26" s="75">
        <v>0.94936708860759489</v>
      </c>
      <c r="H26" s="75">
        <v>1.0146875506329114</v>
      </c>
      <c r="I26" s="75">
        <v>1.014789029535865</v>
      </c>
      <c r="J26" s="75">
        <v>0.18063291139240523</v>
      </c>
    </row>
    <row r="27" spans="1:10" x14ac:dyDescent="0.2">
      <c r="A27" s="37" t="s">
        <v>233</v>
      </c>
      <c r="B27" s="38" t="s">
        <v>234</v>
      </c>
      <c r="C27" s="75">
        <v>0.95</v>
      </c>
      <c r="D27" s="75">
        <v>1.25</v>
      </c>
      <c r="E27" s="75">
        <v>1.25</v>
      </c>
      <c r="F27" s="75">
        <v>0.95</v>
      </c>
      <c r="G27" s="75">
        <v>0.97468354430379744</v>
      </c>
      <c r="H27" s="75">
        <v>1.0581220253164556</v>
      </c>
      <c r="I27" s="75">
        <v>1.0582278481012659</v>
      </c>
      <c r="J27" s="75">
        <v>0.30000000000000004</v>
      </c>
    </row>
    <row r="28" spans="1:10" x14ac:dyDescent="0.2">
      <c r="A28" s="37" t="s">
        <v>180</v>
      </c>
      <c r="B28" s="38" t="s">
        <v>181</v>
      </c>
      <c r="C28" s="75">
        <v>1</v>
      </c>
      <c r="D28" s="75">
        <v>1.24</v>
      </c>
      <c r="E28" s="75">
        <v>1.24</v>
      </c>
      <c r="F28" s="75">
        <v>1</v>
      </c>
      <c r="G28" s="75">
        <v>1.0632911392405062</v>
      </c>
      <c r="H28" s="75">
        <v>1.1009869367088607</v>
      </c>
      <c r="I28" s="75">
        <v>1.1010970464135021</v>
      </c>
      <c r="J28" s="75">
        <v>0.24</v>
      </c>
    </row>
    <row r="29" spans="1:10" x14ac:dyDescent="0.2">
      <c r="A29" s="37" t="s">
        <v>186</v>
      </c>
      <c r="B29" s="38" t="s">
        <v>187</v>
      </c>
      <c r="C29" s="75">
        <v>1.0506329113924049</v>
      </c>
      <c r="D29" s="75">
        <v>1.36</v>
      </c>
      <c r="E29" s="75">
        <v>1.36</v>
      </c>
      <c r="F29" s="75">
        <v>1.105</v>
      </c>
      <c r="G29" s="75">
        <v>1.0506329113924049</v>
      </c>
      <c r="H29" s="75">
        <v>1.1717604493670883</v>
      </c>
      <c r="I29" s="75">
        <v>1.1718776371308015</v>
      </c>
      <c r="J29" s="75">
        <v>0.30936708860759521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workbookViewId="0">
      <selection activeCell="F14" sqref="F14"/>
    </sheetView>
  </sheetViews>
  <sheetFormatPr defaultColWidth="11" defaultRowHeight="12.75" x14ac:dyDescent="0.25"/>
  <cols>
    <col min="1" max="1" width="15.875" style="74" customWidth="1"/>
    <col min="2" max="2" width="23.625" style="18" bestFit="1" customWidth="1"/>
    <col min="3" max="3" width="11" style="18"/>
    <col min="4" max="4" width="17.625" style="76" customWidth="1"/>
    <col min="5" max="5" width="20" style="76" customWidth="1"/>
    <col min="6" max="6" width="13.625" style="72" customWidth="1"/>
    <col min="7" max="7" width="16.5" style="72" bestFit="1" customWidth="1"/>
    <col min="8" max="16384" width="11" style="18"/>
  </cols>
  <sheetData>
    <row r="1" spans="1:7" s="74" customFormat="1" x14ac:dyDescent="0.25">
      <c r="A1" s="74" t="s">
        <v>639</v>
      </c>
      <c r="B1" s="74" t="s">
        <v>619</v>
      </c>
      <c r="C1" s="74" t="s">
        <v>530</v>
      </c>
      <c r="D1" s="80" t="s">
        <v>560</v>
      </c>
      <c r="E1" s="80" t="s">
        <v>640</v>
      </c>
      <c r="F1" s="81" t="s">
        <v>561</v>
      </c>
      <c r="G1" s="81"/>
    </row>
    <row r="2" spans="1:7" x14ac:dyDescent="0.25">
      <c r="A2" s="74" t="s">
        <v>295</v>
      </c>
      <c r="B2" s="18" t="s">
        <v>54</v>
      </c>
      <c r="C2" s="18" t="s">
        <v>55</v>
      </c>
      <c r="D2" s="76">
        <v>0.1444</v>
      </c>
      <c r="E2" s="76">
        <v>2.7206810042706392E-2</v>
      </c>
      <c r="F2" s="72">
        <v>290</v>
      </c>
    </row>
    <row r="3" spans="1:7" x14ac:dyDescent="0.25">
      <c r="A3" s="74" t="s">
        <v>295</v>
      </c>
      <c r="B3" s="18" t="s">
        <v>155</v>
      </c>
      <c r="C3" s="18" t="s">
        <v>156</v>
      </c>
      <c r="D3" s="76">
        <v>0.18</v>
      </c>
      <c r="E3" s="76">
        <v>8.069606260245088E-2</v>
      </c>
      <c r="F3" s="72">
        <v>320</v>
      </c>
    </row>
    <row r="4" spans="1:7" x14ac:dyDescent="0.25">
      <c r="A4" s="74" t="s">
        <v>295</v>
      </c>
      <c r="B4" s="18" t="s">
        <v>194</v>
      </c>
      <c r="C4" s="18" t="s">
        <v>195</v>
      </c>
      <c r="D4" s="76">
        <v>0.1812</v>
      </c>
      <c r="E4" s="76">
        <v>2.7507779666855581E-2</v>
      </c>
      <c r="F4" s="72">
        <v>360</v>
      </c>
    </row>
    <row r="5" spans="1:7" x14ac:dyDescent="0.25">
      <c r="A5" s="74" t="s">
        <v>295</v>
      </c>
      <c r="B5" s="18" t="s">
        <v>149</v>
      </c>
      <c r="C5" s="18" t="s">
        <v>150</v>
      </c>
      <c r="D5" s="76">
        <v>0.21929999999999999</v>
      </c>
      <c r="E5" s="76">
        <v>3.9204391259794635E-2</v>
      </c>
      <c r="F5" s="72">
        <v>380</v>
      </c>
    </row>
    <row r="6" spans="1:7" x14ac:dyDescent="0.25">
      <c r="A6" s="74" t="s">
        <v>295</v>
      </c>
      <c r="B6" s="18" t="s">
        <v>62</v>
      </c>
      <c r="C6" s="18" t="s">
        <v>63</v>
      </c>
      <c r="D6" s="76">
        <v>8.2000000000000003E-2</v>
      </c>
      <c r="E6" s="76">
        <v>1.6194529787325232E-2</v>
      </c>
      <c r="F6" s="72">
        <v>390</v>
      </c>
    </row>
    <row r="7" spans="1:7" x14ac:dyDescent="0.25">
      <c r="A7" s="74" t="s">
        <v>295</v>
      </c>
      <c r="B7" s="18" t="s">
        <v>235</v>
      </c>
      <c r="C7" s="18" t="s">
        <v>236</v>
      </c>
      <c r="D7" s="76">
        <v>0.28599999999999998</v>
      </c>
      <c r="E7" s="76">
        <v>8.171550893691204E-3</v>
      </c>
      <c r="F7" s="72">
        <v>390</v>
      </c>
    </row>
    <row r="8" spans="1:7" x14ac:dyDescent="0.25">
      <c r="A8" s="74" t="s">
        <v>295</v>
      </c>
      <c r="B8" s="18" t="s">
        <v>153</v>
      </c>
      <c r="C8" s="18" t="s">
        <v>154</v>
      </c>
      <c r="D8" s="76">
        <v>0.10150000000000001</v>
      </c>
      <c r="E8" s="76">
        <v>4.7233424950322317E-2</v>
      </c>
      <c r="F8" s="72">
        <v>400</v>
      </c>
    </row>
    <row r="9" spans="1:7" x14ac:dyDescent="0.25">
      <c r="A9" s="74" t="s">
        <v>295</v>
      </c>
      <c r="B9" s="18" t="s">
        <v>182</v>
      </c>
      <c r="C9" s="18" t="s">
        <v>183</v>
      </c>
      <c r="D9" s="76">
        <v>0.25509999999999999</v>
      </c>
      <c r="E9" s="76">
        <v>1.6075861442079287E-2</v>
      </c>
      <c r="F9" s="72">
        <v>420</v>
      </c>
    </row>
    <row r="10" spans="1:7" x14ac:dyDescent="0.25">
      <c r="A10" s="74" t="s">
        <v>295</v>
      </c>
      <c r="B10" s="18" t="s">
        <v>296</v>
      </c>
      <c r="C10" s="18" t="s">
        <v>105</v>
      </c>
      <c r="D10" s="76">
        <v>0.18509999999999999</v>
      </c>
      <c r="E10" s="76">
        <v>3.6111535693446689E-2</v>
      </c>
      <c r="F10" s="72">
        <v>450</v>
      </c>
    </row>
    <row r="11" spans="1:7" x14ac:dyDescent="0.25">
      <c r="A11" s="74" t="s">
        <v>295</v>
      </c>
      <c r="B11" s="18" t="s">
        <v>523</v>
      </c>
      <c r="C11" s="18" t="s">
        <v>82</v>
      </c>
      <c r="D11" s="76">
        <v>0.13300000000000001</v>
      </c>
      <c r="E11" s="76">
        <v>1.7682554772017856E-2</v>
      </c>
      <c r="F11" s="72">
        <v>450</v>
      </c>
    </row>
    <row r="12" spans="1:7" x14ac:dyDescent="0.25">
      <c r="A12" s="74" t="s">
        <v>295</v>
      </c>
      <c r="B12" s="18" t="s">
        <v>231</v>
      </c>
      <c r="C12" s="18" t="s">
        <v>232</v>
      </c>
      <c r="D12" s="76">
        <v>1.8700000000000001E-2</v>
      </c>
      <c r="E12" s="76">
        <v>4.1299999999999996E-2</v>
      </c>
      <c r="F12" s="72">
        <v>499.8</v>
      </c>
    </row>
    <row r="13" spans="1:7" x14ac:dyDescent="0.25">
      <c r="A13" s="74" t="s">
        <v>295</v>
      </c>
      <c r="B13" s="18" t="s">
        <v>227</v>
      </c>
      <c r="C13" s="18" t="s">
        <v>228</v>
      </c>
      <c r="D13" s="76">
        <v>0.1011</v>
      </c>
      <c r="E13" s="76">
        <v>1.3844952795577251E-2</v>
      </c>
      <c r="F13" s="72">
        <v>510</v>
      </c>
    </row>
    <row r="14" spans="1:7" x14ac:dyDescent="0.25">
      <c r="A14" s="74" t="s">
        <v>295</v>
      </c>
      <c r="B14" s="18" t="s">
        <v>96</v>
      </c>
      <c r="C14" s="18" t="s">
        <v>97</v>
      </c>
      <c r="D14" s="76">
        <v>0.13100000000000001</v>
      </c>
      <c r="E14" s="76">
        <v>2.8286445361861395E-2</v>
      </c>
      <c r="F14" s="72">
        <v>520</v>
      </c>
    </row>
    <row r="15" spans="1:7" x14ac:dyDescent="0.25">
      <c r="A15" s="74" t="s">
        <v>295</v>
      </c>
      <c r="B15" s="18" t="s">
        <v>20</v>
      </c>
      <c r="C15" s="18" t="s">
        <v>21</v>
      </c>
      <c r="D15" s="76">
        <v>0.11899999999999999</v>
      </c>
      <c r="E15" s="76">
        <v>1.6842310978818248E-2</v>
      </c>
      <c r="F15" s="72">
        <v>570</v>
      </c>
    </row>
    <row r="16" spans="1:7" x14ac:dyDescent="0.25">
      <c r="A16" s="74" t="s">
        <v>295</v>
      </c>
      <c r="B16" s="18" t="s">
        <v>525</v>
      </c>
      <c r="C16" s="18" t="s">
        <v>81</v>
      </c>
      <c r="D16" s="76">
        <v>0.17</v>
      </c>
      <c r="E16" s="76">
        <v>3.6707600851270533E-2</v>
      </c>
      <c r="F16" s="72">
        <v>579</v>
      </c>
    </row>
    <row r="17" spans="1:6" x14ac:dyDescent="0.25">
      <c r="A17" s="74" t="s">
        <v>295</v>
      </c>
      <c r="B17" s="18" t="s">
        <v>269</v>
      </c>
      <c r="C17" s="18" t="s">
        <v>270</v>
      </c>
      <c r="D17" s="76">
        <v>0.12429999999999999</v>
      </c>
      <c r="E17" s="76">
        <v>4.1905659163562897E-2</v>
      </c>
      <c r="F17" s="72">
        <v>600</v>
      </c>
    </row>
    <row r="18" spans="1:6" x14ac:dyDescent="0.25">
      <c r="A18" s="74" t="s">
        <v>295</v>
      </c>
      <c r="B18" s="18" t="s">
        <v>255</v>
      </c>
      <c r="C18" s="18" t="s">
        <v>256</v>
      </c>
      <c r="D18" s="76">
        <v>0.22889999999999999</v>
      </c>
      <c r="E18" s="76">
        <v>1.1797152364809133E-2</v>
      </c>
      <c r="F18" s="72">
        <v>610</v>
      </c>
    </row>
    <row r="19" spans="1:6" x14ac:dyDescent="0.25">
      <c r="A19" s="74" t="s">
        <v>295</v>
      </c>
      <c r="B19" s="18" t="s">
        <v>52</v>
      </c>
      <c r="C19" s="18" t="s">
        <v>53</v>
      </c>
      <c r="D19" s="76">
        <v>0.16</v>
      </c>
      <c r="E19" s="76">
        <v>3.2408569471311294E-2</v>
      </c>
      <c r="F19" s="72">
        <v>610</v>
      </c>
    </row>
    <row r="20" spans="1:6" x14ac:dyDescent="0.25">
      <c r="A20" s="74" t="s">
        <v>295</v>
      </c>
      <c r="B20" s="18" t="s">
        <v>64</v>
      </c>
      <c r="C20" s="18" t="s">
        <v>65</v>
      </c>
      <c r="D20" s="76">
        <v>9.6000000000000002E-2</v>
      </c>
      <c r="E20" s="76">
        <v>1.2307842638367178E-2</v>
      </c>
      <c r="F20" s="72">
        <v>630</v>
      </c>
    </row>
    <row r="21" spans="1:6" x14ac:dyDescent="0.25">
      <c r="A21" s="74" t="s">
        <v>295</v>
      </c>
      <c r="B21" s="18" t="s">
        <v>116</v>
      </c>
      <c r="C21" s="18" t="s">
        <v>117</v>
      </c>
      <c r="D21" s="76">
        <v>0.13789999999999999</v>
      </c>
      <c r="E21" s="76">
        <v>4.6914008800147428E-2</v>
      </c>
      <c r="F21" s="72">
        <v>660</v>
      </c>
    </row>
    <row r="22" spans="1:6" x14ac:dyDescent="0.25">
      <c r="A22" s="74" t="s">
        <v>295</v>
      </c>
      <c r="B22" s="18" t="s">
        <v>212</v>
      </c>
      <c r="C22" s="18" t="s">
        <v>213</v>
      </c>
      <c r="D22" s="76">
        <v>0.16619999999999999</v>
      </c>
      <c r="E22" s="76">
        <v>2.9746785863996733E-2</v>
      </c>
      <c r="F22" s="72">
        <v>720</v>
      </c>
    </row>
    <row r="23" spans="1:6" x14ac:dyDescent="0.25">
      <c r="A23" s="74" t="s">
        <v>295</v>
      </c>
      <c r="B23" s="18" t="s">
        <v>98</v>
      </c>
      <c r="C23" s="18" t="s">
        <v>99</v>
      </c>
      <c r="D23" s="76">
        <v>0.14380000000000001</v>
      </c>
      <c r="E23" s="76">
        <v>5.7024953015349183E-2</v>
      </c>
      <c r="F23" s="72">
        <v>740</v>
      </c>
    </row>
    <row r="24" spans="1:6" x14ac:dyDescent="0.25">
      <c r="A24" s="74" t="s">
        <v>295</v>
      </c>
      <c r="B24" s="18" t="s">
        <v>70</v>
      </c>
      <c r="C24" s="18" t="s">
        <v>71</v>
      </c>
      <c r="D24" s="76">
        <v>0.1651</v>
      </c>
      <c r="E24" s="76">
        <v>2.3946311378858248E-2</v>
      </c>
      <c r="F24" s="72">
        <v>760</v>
      </c>
    </row>
    <row r="25" spans="1:6" x14ac:dyDescent="0.25">
      <c r="A25" s="74" t="s">
        <v>295</v>
      </c>
      <c r="B25" s="18" t="s">
        <v>120</v>
      </c>
      <c r="C25" s="18" t="s">
        <v>121</v>
      </c>
      <c r="D25" s="76">
        <v>0.1341</v>
      </c>
      <c r="E25" s="76">
        <v>2.8955819259737503E-2</v>
      </c>
      <c r="F25" s="72">
        <v>760</v>
      </c>
    </row>
    <row r="26" spans="1:6" x14ac:dyDescent="0.25">
      <c r="A26" s="74" t="s">
        <v>295</v>
      </c>
      <c r="B26" s="18" t="s">
        <v>161</v>
      </c>
      <c r="C26" s="18" t="s">
        <v>162</v>
      </c>
      <c r="D26" s="76">
        <v>0.1643</v>
      </c>
      <c r="E26" s="76">
        <v>3.2591397601298699E-3</v>
      </c>
      <c r="F26" s="72">
        <v>770</v>
      </c>
    </row>
    <row r="27" spans="1:6" x14ac:dyDescent="0.25">
      <c r="A27" s="74" t="s">
        <v>295</v>
      </c>
      <c r="B27" s="18" t="s">
        <v>190</v>
      </c>
      <c r="C27" s="18" t="s">
        <v>191</v>
      </c>
      <c r="D27" s="76">
        <v>0.19420000000000001</v>
      </c>
      <c r="E27" s="76">
        <v>3.6354154017225415E-2</v>
      </c>
      <c r="F27" s="72">
        <v>790</v>
      </c>
    </row>
    <row r="28" spans="1:6" x14ac:dyDescent="0.25">
      <c r="A28" s="74" t="s">
        <v>295</v>
      </c>
      <c r="B28" s="18" t="s">
        <v>40</v>
      </c>
      <c r="C28" s="18" t="s">
        <v>41</v>
      </c>
      <c r="D28" s="76">
        <v>0.16700000000000001</v>
      </c>
      <c r="E28" s="76">
        <v>3.1309424255495405E-2</v>
      </c>
      <c r="F28" s="72">
        <v>800</v>
      </c>
    </row>
    <row r="29" spans="1:6" x14ac:dyDescent="0.25">
      <c r="A29" s="74" t="s">
        <v>295</v>
      </c>
      <c r="B29" s="18" t="s">
        <v>114</v>
      </c>
      <c r="C29" s="18" t="s">
        <v>115</v>
      </c>
      <c r="D29" s="76">
        <v>0.17810000000000001</v>
      </c>
      <c r="E29" s="76">
        <v>1.0888044626565091E-2</v>
      </c>
      <c r="F29" s="72">
        <v>820</v>
      </c>
    </row>
    <row r="30" spans="1:6" x14ac:dyDescent="0.25">
      <c r="A30" s="74" t="s">
        <v>295</v>
      </c>
      <c r="B30" s="18" t="s">
        <v>249</v>
      </c>
      <c r="C30" s="18" t="s">
        <v>250</v>
      </c>
      <c r="D30" s="76">
        <v>0.1182</v>
      </c>
      <c r="E30" s="76">
        <v>2.3382199138982512E-2</v>
      </c>
      <c r="F30" s="72">
        <v>905.23963410060605</v>
      </c>
    </row>
    <row r="31" spans="1:6" x14ac:dyDescent="0.25">
      <c r="A31" s="74" t="s">
        <v>295</v>
      </c>
      <c r="B31" s="18" t="s">
        <v>286</v>
      </c>
      <c r="C31" s="18" t="s">
        <v>287</v>
      </c>
      <c r="D31" s="76">
        <v>0.23300000000000001</v>
      </c>
      <c r="E31" s="76">
        <v>0</v>
      </c>
      <c r="F31" s="72">
        <v>910</v>
      </c>
    </row>
    <row r="32" spans="1:6" x14ac:dyDescent="0.25">
      <c r="A32" s="74" t="s">
        <v>295</v>
      </c>
      <c r="B32" s="18" t="s">
        <v>223</v>
      </c>
      <c r="C32" s="18" t="s">
        <v>224</v>
      </c>
      <c r="D32" s="76">
        <v>0.22209999999999999</v>
      </c>
      <c r="E32" s="76">
        <v>1.883151868488453E-2</v>
      </c>
      <c r="F32" s="72">
        <v>950</v>
      </c>
    </row>
    <row r="33" spans="1:8" x14ac:dyDescent="0.25">
      <c r="A33" s="74" t="s">
        <v>295</v>
      </c>
      <c r="B33" s="18" t="s">
        <v>247</v>
      </c>
      <c r="C33" s="18" t="s">
        <v>248</v>
      </c>
      <c r="D33" s="76">
        <v>0.23449999999999999</v>
      </c>
      <c r="E33" s="76">
        <v>4.8410847710910865E-2</v>
      </c>
      <c r="F33" s="72">
        <v>990</v>
      </c>
    </row>
    <row r="34" spans="1:8" x14ac:dyDescent="0.25">
      <c r="A34" s="74" t="s">
        <v>295</v>
      </c>
      <c r="B34" s="18" t="s">
        <v>245</v>
      </c>
      <c r="C34" s="18" t="s">
        <v>246</v>
      </c>
      <c r="D34" s="76">
        <v>0.2006</v>
      </c>
      <c r="E34" s="76">
        <v>4.258541276620062E-2</v>
      </c>
      <c r="F34" s="72">
        <v>990</v>
      </c>
    </row>
    <row r="35" spans="1:8" s="77" customFormat="1" x14ac:dyDescent="0.25">
      <c r="A35" s="82" t="s">
        <v>295</v>
      </c>
      <c r="B35" s="77" t="s">
        <v>299</v>
      </c>
      <c r="C35" s="77" t="s">
        <v>283</v>
      </c>
      <c r="D35" s="78">
        <v>0.22999999999999998</v>
      </c>
      <c r="E35" s="78">
        <v>1.5330821532001215E-2</v>
      </c>
      <c r="F35" s="79">
        <v>990</v>
      </c>
      <c r="G35" s="79"/>
      <c r="H35" s="18"/>
    </row>
    <row r="36" spans="1:8" x14ac:dyDescent="0.25">
      <c r="A36" s="83" t="s">
        <v>294</v>
      </c>
      <c r="B36" s="18" t="s">
        <v>165</v>
      </c>
      <c r="C36" s="18" t="s">
        <v>166</v>
      </c>
      <c r="D36" s="76">
        <v>0.27529999999999999</v>
      </c>
      <c r="E36" s="76">
        <v>3.3792585489551996E-2</v>
      </c>
      <c r="F36" s="72">
        <v>1100</v>
      </c>
    </row>
    <row r="37" spans="1:8" x14ac:dyDescent="0.25">
      <c r="A37" s="83" t="s">
        <v>294</v>
      </c>
      <c r="B37" s="18" t="s">
        <v>300</v>
      </c>
      <c r="C37" s="18" t="s">
        <v>143</v>
      </c>
      <c r="D37" s="76">
        <v>0.33400000000000002</v>
      </c>
      <c r="E37" s="76">
        <v>2.7360446016900908E-2</v>
      </c>
      <c r="F37" s="72">
        <v>1130</v>
      </c>
    </row>
    <row r="38" spans="1:8" x14ac:dyDescent="0.25">
      <c r="A38" s="83" t="s">
        <v>294</v>
      </c>
      <c r="B38" s="18" t="s">
        <v>184</v>
      </c>
      <c r="C38" s="18" t="s">
        <v>185</v>
      </c>
      <c r="D38" s="76">
        <v>0.1817</v>
      </c>
      <c r="E38" s="76">
        <v>1.6151344374559035E-2</v>
      </c>
      <c r="F38" s="72">
        <v>1190</v>
      </c>
    </row>
    <row r="39" spans="1:8" x14ac:dyDescent="0.25">
      <c r="A39" s="83" t="s">
        <v>294</v>
      </c>
      <c r="B39" s="18" t="s">
        <v>58</v>
      </c>
      <c r="C39" s="18" t="s">
        <v>59</v>
      </c>
      <c r="D39" s="76">
        <v>0.15939999999999999</v>
      </c>
      <c r="E39" s="76">
        <v>3.0596864944853142E-2</v>
      </c>
      <c r="F39" s="72">
        <v>1230</v>
      </c>
    </row>
    <row r="40" spans="1:8" x14ac:dyDescent="0.25">
      <c r="A40" s="83" t="s">
        <v>294</v>
      </c>
      <c r="B40" s="18" t="s">
        <v>147</v>
      </c>
      <c r="C40" s="18" t="s">
        <v>148</v>
      </c>
      <c r="D40" s="76">
        <v>0.50549999999999995</v>
      </c>
      <c r="E40" s="76">
        <v>0.10111068046014327</v>
      </c>
      <c r="F40" s="72">
        <v>1280</v>
      </c>
    </row>
    <row r="41" spans="1:8" x14ac:dyDescent="0.25">
      <c r="A41" s="83" t="s">
        <v>294</v>
      </c>
      <c r="B41" s="18" t="s">
        <v>284</v>
      </c>
      <c r="C41" s="18" t="s">
        <v>285</v>
      </c>
      <c r="D41" s="76">
        <v>0.17519999999999999</v>
      </c>
      <c r="E41" s="76">
        <v>2.6570072992700727E-2</v>
      </c>
      <c r="F41" s="72">
        <v>1300</v>
      </c>
    </row>
    <row r="42" spans="1:8" x14ac:dyDescent="0.25">
      <c r="A42" s="83" t="s">
        <v>294</v>
      </c>
      <c r="B42" s="18" t="s">
        <v>301</v>
      </c>
      <c r="C42" s="18" t="s">
        <v>72</v>
      </c>
      <c r="D42" s="76">
        <v>0.40689999999999998</v>
      </c>
      <c r="E42" s="76">
        <v>6.7056094911816799E-2</v>
      </c>
      <c r="F42" s="72">
        <v>1360</v>
      </c>
    </row>
    <row r="43" spans="1:8" x14ac:dyDescent="0.25">
      <c r="A43" s="83" t="s">
        <v>294</v>
      </c>
      <c r="B43" s="18" t="s">
        <v>60</v>
      </c>
      <c r="C43" s="18" t="s">
        <v>61</v>
      </c>
      <c r="D43" s="76">
        <v>0.17829999999999999</v>
      </c>
      <c r="E43" s="76">
        <v>3.2996592803934494E-2</v>
      </c>
      <c r="F43" s="72">
        <v>1360</v>
      </c>
    </row>
    <row r="44" spans="1:8" x14ac:dyDescent="0.25">
      <c r="A44" s="83" t="s">
        <v>294</v>
      </c>
      <c r="B44" s="18" t="s">
        <v>137</v>
      </c>
      <c r="C44" s="18" t="s">
        <v>138</v>
      </c>
      <c r="D44" s="76">
        <v>0.17749999999999999</v>
      </c>
      <c r="E44" s="76">
        <v>1.254958811433976E-2</v>
      </c>
      <c r="F44" s="72">
        <v>1440</v>
      </c>
    </row>
    <row r="45" spans="1:8" x14ac:dyDescent="0.25">
      <c r="A45" s="83" t="s">
        <v>294</v>
      </c>
      <c r="B45" s="18" t="s">
        <v>34</v>
      </c>
      <c r="C45" s="18" t="s">
        <v>35</v>
      </c>
      <c r="D45" s="76">
        <v>9.1999999999999998E-2</v>
      </c>
      <c r="E45" s="76">
        <v>4.7541296874957478E-2</v>
      </c>
      <c r="F45" s="72">
        <v>1470</v>
      </c>
    </row>
    <row r="46" spans="1:8" x14ac:dyDescent="0.25">
      <c r="A46" s="83" t="s">
        <v>294</v>
      </c>
      <c r="B46" s="18" t="s">
        <v>108</v>
      </c>
      <c r="C46" s="18" t="s">
        <v>109</v>
      </c>
      <c r="D46" s="76">
        <v>0.16600000000000001</v>
      </c>
      <c r="E46" s="76">
        <v>3.2952297540906561E-2</v>
      </c>
      <c r="F46" s="72">
        <v>1490</v>
      </c>
    </row>
    <row r="47" spans="1:8" x14ac:dyDescent="0.25">
      <c r="A47" s="83" t="s">
        <v>294</v>
      </c>
      <c r="B47" s="18" t="s">
        <v>77</v>
      </c>
      <c r="C47" s="18" t="s">
        <v>78</v>
      </c>
      <c r="D47" s="76">
        <v>0.19700000000000001</v>
      </c>
      <c r="E47" s="76">
        <v>3.1063882507653767E-2</v>
      </c>
      <c r="F47" s="72">
        <v>1540</v>
      </c>
    </row>
    <row r="48" spans="1:8" x14ac:dyDescent="0.25">
      <c r="A48" s="83" t="s">
        <v>294</v>
      </c>
      <c r="B48" s="18" t="s">
        <v>200</v>
      </c>
      <c r="C48" s="18" t="s">
        <v>201</v>
      </c>
      <c r="D48" s="76">
        <v>0.1429</v>
      </c>
      <c r="E48" s="76">
        <v>3.6635492961145627E-2</v>
      </c>
      <c r="F48" s="72">
        <v>1580</v>
      </c>
    </row>
    <row r="49" spans="1:6" x14ac:dyDescent="0.25">
      <c r="A49" s="83" t="s">
        <v>294</v>
      </c>
      <c r="B49" s="18" t="s">
        <v>253</v>
      </c>
      <c r="C49" s="18" t="s">
        <v>254</v>
      </c>
      <c r="D49" s="76">
        <v>0.50480000000000003</v>
      </c>
      <c r="E49" s="76">
        <v>9.0041585617528508E-3</v>
      </c>
      <c r="F49" s="72">
        <v>1790</v>
      </c>
    </row>
    <row r="50" spans="1:6" x14ac:dyDescent="0.25">
      <c r="A50" s="83" t="s">
        <v>294</v>
      </c>
      <c r="B50" s="18" t="s">
        <v>124</v>
      </c>
      <c r="C50" s="18" t="s">
        <v>125</v>
      </c>
      <c r="D50" s="76">
        <v>0.19600000000000001</v>
      </c>
      <c r="E50" s="76">
        <v>6.3219945094325658E-2</v>
      </c>
      <c r="F50" s="72">
        <v>1820</v>
      </c>
    </row>
    <row r="51" spans="1:6" x14ac:dyDescent="0.25">
      <c r="A51" s="83" t="s">
        <v>294</v>
      </c>
      <c r="B51" s="18" t="s">
        <v>83</v>
      </c>
      <c r="C51" s="18" t="s">
        <v>84</v>
      </c>
      <c r="D51" s="76">
        <v>0.3034</v>
      </c>
      <c r="E51" s="76">
        <v>4.3466117949180927E-2</v>
      </c>
      <c r="F51" s="72">
        <v>1880</v>
      </c>
    </row>
    <row r="52" spans="1:6" x14ac:dyDescent="0.25">
      <c r="A52" s="83" t="s">
        <v>294</v>
      </c>
      <c r="B52" s="18" t="s">
        <v>229</v>
      </c>
      <c r="C52" s="18" t="s">
        <v>230</v>
      </c>
      <c r="D52" s="76">
        <v>0.36309999999999998</v>
      </c>
      <c r="E52" s="76">
        <v>6.5396344102495396E-2</v>
      </c>
      <c r="F52" s="72">
        <v>1920</v>
      </c>
    </row>
    <row r="53" spans="1:6" x14ac:dyDescent="0.25">
      <c r="A53" s="83" t="s">
        <v>294</v>
      </c>
      <c r="B53" s="18" t="s">
        <v>273</v>
      </c>
      <c r="C53" s="18" t="s">
        <v>274</v>
      </c>
      <c r="D53" s="76">
        <v>0.33860000000000001</v>
      </c>
      <c r="E53" s="76">
        <v>6.6864277035236952E-2</v>
      </c>
      <c r="F53" s="72">
        <v>1980</v>
      </c>
    </row>
    <row r="54" spans="1:6" x14ac:dyDescent="0.25">
      <c r="A54" s="83" t="s">
        <v>294</v>
      </c>
      <c r="B54" s="18" t="s">
        <v>196</v>
      </c>
      <c r="C54" s="18" t="s">
        <v>197</v>
      </c>
      <c r="D54" s="76">
        <v>5.6000000000000001E-2</v>
      </c>
      <c r="E54" s="76">
        <v>0.11499999999999999</v>
      </c>
      <c r="F54" s="72">
        <v>2080</v>
      </c>
    </row>
    <row r="55" spans="1:6" x14ac:dyDescent="0.25">
      <c r="A55" s="83" t="s">
        <v>294</v>
      </c>
      <c r="B55" s="18" t="s">
        <v>192</v>
      </c>
      <c r="C55" s="18" t="s">
        <v>193</v>
      </c>
      <c r="D55" s="76">
        <v>0.17700000000000002</v>
      </c>
      <c r="E55" s="76">
        <v>9.3133954651070661E-3</v>
      </c>
      <c r="F55" s="72">
        <v>2130</v>
      </c>
    </row>
    <row r="56" spans="1:6" x14ac:dyDescent="0.25">
      <c r="A56" s="83" t="s">
        <v>294</v>
      </c>
      <c r="B56" s="18" t="s">
        <v>303</v>
      </c>
      <c r="C56" s="18" t="s">
        <v>279</v>
      </c>
      <c r="D56" s="76">
        <v>0.23469999999999999</v>
      </c>
      <c r="E56" s="76">
        <v>0</v>
      </c>
      <c r="F56" s="72">
        <v>2170</v>
      </c>
    </row>
    <row r="57" spans="1:6" x14ac:dyDescent="0.25">
      <c r="A57" s="83" t="s">
        <v>294</v>
      </c>
      <c r="B57" s="18" t="s">
        <v>172</v>
      </c>
      <c r="C57" s="18" t="s">
        <v>173</v>
      </c>
      <c r="D57" s="76">
        <v>0.34079999999999999</v>
      </c>
      <c r="E57" s="76">
        <v>8.6799999999999988E-2</v>
      </c>
      <c r="F57" s="72">
        <v>2180</v>
      </c>
    </row>
    <row r="58" spans="1:6" x14ac:dyDescent="0.25">
      <c r="A58" s="83" t="s">
        <v>294</v>
      </c>
      <c r="B58" s="18" t="s">
        <v>122</v>
      </c>
      <c r="C58" s="18" t="s">
        <v>123</v>
      </c>
      <c r="D58" s="76">
        <v>0.24440000000000001</v>
      </c>
      <c r="E58" s="76">
        <v>7.7726381636168296E-2</v>
      </c>
      <c r="F58" s="72">
        <v>2250</v>
      </c>
    </row>
    <row r="59" spans="1:6" x14ac:dyDescent="0.25">
      <c r="A59" s="83" t="s">
        <v>294</v>
      </c>
      <c r="B59" s="18" t="s">
        <v>304</v>
      </c>
      <c r="C59" s="18" t="s">
        <v>144</v>
      </c>
      <c r="D59" s="76">
        <v>0.1867</v>
      </c>
      <c r="E59" s="76">
        <v>3.3317545949123756E-2</v>
      </c>
      <c r="F59" s="72">
        <v>2270</v>
      </c>
    </row>
    <row r="60" spans="1:6" x14ac:dyDescent="0.25">
      <c r="A60" s="83" t="s">
        <v>294</v>
      </c>
      <c r="B60" s="18" t="s">
        <v>239</v>
      </c>
      <c r="C60" s="18" t="s">
        <v>240</v>
      </c>
      <c r="D60" s="76">
        <v>0.1069</v>
      </c>
      <c r="E60" s="76">
        <v>5.7900000000000007E-2</v>
      </c>
      <c r="F60" s="72">
        <v>2378.61043149735</v>
      </c>
    </row>
    <row r="61" spans="1:6" x14ac:dyDescent="0.25">
      <c r="A61" s="83" t="s">
        <v>294</v>
      </c>
      <c r="B61" s="18" t="s">
        <v>271</v>
      </c>
      <c r="C61" s="18" t="s">
        <v>272</v>
      </c>
      <c r="D61" s="76">
        <v>0.4173</v>
      </c>
      <c r="E61" s="76">
        <v>1.8373333333333353E-2</v>
      </c>
      <c r="F61" s="72">
        <v>2388.0587514107001</v>
      </c>
    </row>
    <row r="62" spans="1:6" x14ac:dyDescent="0.25">
      <c r="A62" s="83" t="s">
        <v>294</v>
      </c>
      <c r="B62" s="18" t="s">
        <v>204</v>
      </c>
      <c r="C62" s="18" t="s">
        <v>205</v>
      </c>
      <c r="D62" s="76">
        <v>0.1686</v>
      </c>
      <c r="E62" s="76">
        <v>9.9999999999988987E-5</v>
      </c>
      <c r="F62" s="72">
        <v>2410</v>
      </c>
    </row>
    <row r="63" spans="1:6" x14ac:dyDescent="0.25">
      <c r="A63" s="83" t="s">
        <v>294</v>
      </c>
      <c r="B63" s="18" t="s">
        <v>42</v>
      </c>
      <c r="C63" s="18" t="s">
        <v>43</v>
      </c>
      <c r="D63" s="76">
        <v>0.20619999999999999</v>
      </c>
      <c r="E63" s="76">
        <v>3.0661643064002431E-2</v>
      </c>
      <c r="F63" s="72">
        <v>2720</v>
      </c>
    </row>
    <row r="64" spans="1:6" x14ac:dyDescent="0.25">
      <c r="A64" s="83" t="s">
        <v>294</v>
      </c>
      <c r="B64" s="18" t="s">
        <v>180</v>
      </c>
      <c r="C64" s="18" t="s">
        <v>181</v>
      </c>
      <c r="D64" s="76">
        <v>0.26</v>
      </c>
      <c r="E64" s="76">
        <v>0</v>
      </c>
      <c r="F64" s="72">
        <v>2863.1650919755298</v>
      </c>
    </row>
    <row r="65" spans="1:8" x14ac:dyDescent="0.25">
      <c r="A65" s="83" t="s">
        <v>294</v>
      </c>
      <c r="B65" s="18" t="s">
        <v>275</v>
      </c>
      <c r="C65" s="18" t="s">
        <v>276</v>
      </c>
      <c r="D65" s="76">
        <v>0.19350000000000001</v>
      </c>
      <c r="E65" s="76">
        <v>3.7406530987445202E-2</v>
      </c>
      <c r="F65" s="72">
        <v>2920</v>
      </c>
    </row>
    <row r="66" spans="1:8" x14ac:dyDescent="0.25">
      <c r="A66" s="83" t="s">
        <v>294</v>
      </c>
      <c r="B66" s="18" t="s">
        <v>243</v>
      </c>
      <c r="C66" s="18" t="s">
        <v>244</v>
      </c>
      <c r="D66" s="76">
        <v>0.28360000000000002</v>
      </c>
      <c r="E66" s="76">
        <v>6.0545948698213281E-2</v>
      </c>
      <c r="F66" s="72">
        <v>2960</v>
      </c>
    </row>
    <row r="67" spans="1:8" x14ac:dyDescent="0.25">
      <c r="A67" s="83" t="s">
        <v>294</v>
      </c>
      <c r="B67" s="18" t="s">
        <v>56</v>
      </c>
      <c r="C67" s="18" t="s">
        <v>57</v>
      </c>
      <c r="D67" s="76">
        <v>0.19789999999999999</v>
      </c>
      <c r="E67" s="76">
        <v>3.8672537132132673E-2</v>
      </c>
      <c r="F67" s="72">
        <v>2990</v>
      </c>
    </row>
    <row r="68" spans="1:8" x14ac:dyDescent="0.25">
      <c r="A68" s="83" t="s">
        <v>294</v>
      </c>
      <c r="B68" s="18" t="s">
        <v>306</v>
      </c>
      <c r="C68" s="18" t="s">
        <v>91</v>
      </c>
      <c r="D68" s="76">
        <v>0.18</v>
      </c>
      <c r="E68" s="76">
        <v>3.7871430000142869E-2</v>
      </c>
      <c r="F68" s="72">
        <v>3010</v>
      </c>
    </row>
    <row r="69" spans="1:8" x14ac:dyDescent="0.25">
      <c r="A69" s="83" t="s">
        <v>294</v>
      </c>
      <c r="B69" s="18" t="s">
        <v>44</v>
      </c>
      <c r="C69" s="18" t="s">
        <v>45</v>
      </c>
      <c r="D69" s="76">
        <v>0.373</v>
      </c>
      <c r="E69" s="76">
        <v>0</v>
      </c>
      <c r="F69" s="72">
        <v>3130</v>
      </c>
    </row>
    <row r="70" spans="1:8" x14ac:dyDescent="0.25">
      <c r="A70" s="83" t="s">
        <v>294</v>
      </c>
      <c r="B70" s="18" t="s">
        <v>305</v>
      </c>
      <c r="C70" s="18" t="s">
        <v>282</v>
      </c>
      <c r="D70" s="76">
        <v>0.21099999999999999</v>
      </c>
      <c r="E70" s="76">
        <v>4.5560610468341672E-2</v>
      </c>
      <c r="F70" s="72">
        <v>3180</v>
      </c>
    </row>
    <row r="71" spans="1:8" x14ac:dyDescent="0.25">
      <c r="A71" s="83" t="s">
        <v>294</v>
      </c>
      <c r="B71" s="18" t="s">
        <v>174</v>
      </c>
      <c r="C71" s="18" t="s">
        <v>175</v>
      </c>
      <c r="D71" s="76">
        <v>0.23400000000000001</v>
      </c>
      <c r="E71" s="76">
        <v>0</v>
      </c>
      <c r="F71" s="72">
        <v>3290</v>
      </c>
    </row>
    <row r="72" spans="1:8" x14ac:dyDescent="0.25">
      <c r="A72" s="83" t="s">
        <v>294</v>
      </c>
      <c r="B72" s="18" t="s">
        <v>26</v>
      </c>
      <c r="C72" s="18" t="s">
        <v>27</v>
      </c>
      <c r="D72" s="76">
        <v>0.35310000000000002</v>
      </c>
      <c r="E72" s="76">
        <v>5.3572270560389323E-2</v>
      </c>
      <c r="F72" s="72">
        <v>3330</v>
      </c>
    </row>
    <row r="73" spans="1:8" x14ac:dyDescent="0.25">
      <c r="A73" s="83" t="s">
        <v>294</v>
      </c>
      <c r="B73" s="18" t="s">
        <v>261</v>
      </c>
      <c r="C73" s="18" t="s">
        <v>262</v>
      </c>
      <c r="D73" s="76">
        <v>0.24310000000000001</v>
      </c>
      <c r="E73" s="76">
        <v>0</v>
      </c>
      <c r="F73" s="72">
        <v>3500</v>
      </c>
    </row>
    <row r="74" spans="1:8" x14ac:dyDescent="0.25">
      <c r="A74" s="83" t="s">
        <v>294</v>
      </c>
      <c r="B74" s="18" t="s">
        <v>126</v>
      </c>
      <c r="C74" s="18" t="s">
        <v>127</v>
      </c>
      <c r="D74" s="76">
        <v>0.12970000000000001</v>
      </c>
      <c r="E74" s="76">
        <v>4.6969572411786648E-2</v>
      </c>
      <c r="F74" s="72">
        <v>3540</v>
      </c>
    </row>
    <row r="75" spans="1:8" x14ac:dyDescent="0.25">
      <c r="A75" s="83" t="s">
        <v>294</v>
      </c>
      <c r="B75" s="18" t="s">
        <v>92</v>
      </c>
      <c r="C75" s="18" t="s">
        <v>93</v>
      </c>
      <c r="D75" s="76">
        <v>0.15720000000000001</v>
      </c>
      <c r="E75" s="76">
        <v>8.5264221000191043E-2</v>
      </c>
      <c r="F75" s="72">
        <v>3560</v>
      </c>
    </row>
    <row r="76" spans="1:8" x14ac:dyDescent="0.25">
      <c r="A76" s="83" t="s">
        <v>294</v>
      </c>
      <c r="B76" s="18" t="s">
        <v>210</v>
      </c>
      <c r="C76" s="18" t="s">
        <v>211</v>
      </c>
      <c r="D76" s="76">
        <v>0.15379999999999999</v>
      </c>
      <c r="E76" s="76">
        <v>7.7119354114852101E-2</v>
      </c>
      <c r="F76" s="72">
        <v>3660</v>
      </c>
    </row>
    <row r="77" spans="1:8" x14ac:dyDescent="0.25">
      <c r="A77" s="83" t="s">
        <v>294</v>
      </c>
      <c r="B77" s="18" t="s">
        <v>106</v>
      </c>
      <c r="C77" s="18" t="s">
        <v>107</v>
      </c>
      <c r="D77" s="76">
        <v>0.2722</v>
      </c>
      <c r="E77" s="76">
        <v>5.4578398204562117E-2</v>
      </c>
      <c r="F77" s="72">
        <v>3790</v>
      </c>
    </row>
    <row r="78" spans="1:8" x14ac:dyDescent="0.25">
      <c r="A78" s="83" t="s">
        <v>294</v>
      </c>
      <c r="B78" s="18" t="s">
        <v>237</v>
      </c>
      <c r="C78" s="18" t="s">
        <v>238</v>
      </c>
      <c r="D78" s="76">
        <v>0.13009999999999999</v>
      </c>
      <c r="E78" s="76">
        <v>4.2307107287070128E-2</v>
      </c>
      <c r="F78" s="72">
        <v>3840</v>
      </c>
    </row>
    <row r="79" spans="1:8" s="77" customFormat="1" x14ac:dyDescent="0.25">
      <c r="A79" s="82" t="s">
        <v>294</v>
      </c>
      <c r="B79" s="77" t="s">
        <v>141</v>
      </c>
      <c r="C79" s="77" t="s">
        <v>142</v>
      </c>
      <c r="D79" s="78">
        <v>0.251</v>
      </c>
      <c r="E79" s="78">
        <v>4.7288026978989706E-2</v>
      </c>
      <c r="F79" s="79">
        <v>3890</v>
      </c>
      <c r="G79" s="79"/>
      <c r="H79" s="18"/>
    </row>
    <row r="80" spans="1:8" x14ac:dyDescent="0.25">
      <c r="A80" s="84" t="s">
        <v>293</v>
      </c>
      <c r="B80" s="18" t="s">
        <v>206</v>
      </c>
      <c r="C80" s="18" t="s">
        <v>207</v>
      </c>
      <c r="D80" s="76">
        <v>0.182</v>
      </c>
      <c r="E80" s="76">
        <v>5.682651276340378E-2</v>
      </c>
      <c r="F80" s="72">
        <v>3920</v>
      </c>
    </row>
    <row r="81" spans="1:6" x14ac:dyDescent="0.25">
      <c r="A81" s="84" t="s">
        <v>293</v>
      </c>
      <c r="B81" s="18" t="s">
        <v>24</v>
      </c>
      <c r="C81" s="18" t="s">
        <v>25</v>
      </c>
      <c r="D81" s="76">
        <v>0.3044</v>
      </c>
      <c r="E81" s="76">
        <v>3.0640050357619297E-2</v>
      </c>
      <c r="F81" s="72">
        <v>3960</v>
      </c>
    </row>
    <row r="82" spans="1:6" x14ac:dyDescent="0.25">
      <c r="A82" s="84" t="s">
        <v>293</v>
      </c>
      <c r="B82" s="18" t="s">
        <v>133</v>
      </c>
      <c r="C82" s="18" t="s">
        <v>134</v>
      </c>
      <c r="D82" s="76">
        <v>0.22189999999999999</v>
      </c>
      <c r="E82" s="76">
        <v>0.1051914893617022</v>
      </c>
      <c r="F82" s="72">
        <v>3980</v>
      </c>
    </row>
    <row r="83" spans="1:6" x14ac:dyDescent="0.25">
      <c r="A83" s="84" t="s">
        <v>293</v>
      </c>
      <c r="B83" s="18" t="s">
        <v>30</v>
      </c>
      <c r="C83" s="18" t="s">
        <v>31</v>
      </c>
      <c r="D83" s="76">
        <v>0.24510000000000001</v>
      </c>
      <c r="E83" s="76">
        <v>0.1116495534528342</v>
      </c>
      <c r="F83" s="72">
        <v>4000</v>
      </c>
    </row>
    <row r="84" spans="1:6" x14ac:dyDescent="0.25">
      <c r="A84" s="84" t="s">
        <v>293</v>
      </c>
      <c r="B84" s="18" t="s">
        <v>112</v>
      </c>
      <c r="C84" s="18" t="s">
        <v>113</v>
      </c>
      <c r="D84" s="76">
        <v>0.1149</v>
      </c>
      <c r="E84" s="76">
        <v>8.1776525886811779E-2</v>
      </c>
      <c r="F84" s="72">
        <v>4060</v>
      </c>
    </row>
    <row r="85" spans="1:6" x14ac:dyDescent="0.25">
      <c r="A85" s="84" t="s">
        <v>293</v>
      </c>
      <c r="B85" s="18" t="s">
        <v>32</v>
      </c>
      <c r="C85" s="18" t="s">
        <v>33</v>
      </c>
      <c r="D85" s="76">
        <v>0.33750000000000002</v>
      </c>
      <c r="E85" s="76">
        <v>3.1849558238498554E-2</v>
      </c>
      <c r="F85" s="72">
        <v>4080</v>
      </c>
    </row>
    <row r="86" spans="1:6" x14ac:dyDescent="0.25">
      <c r="A86" s="84" t="s">
        <v>293</v>
      </c>
      <c r="B86" s="18" t="s">
        <v>22</v>
      </c>
      <c r="C86" s="18" t="s">
        <v>23</v>
      </c>
      <c r="D86" s="76">
        <v>0.25650000000000001</v>
      </c>
      <c r="E86" s="76">
        <v>5.1779309906674564E-2</v>
      </c>
      <c r="F86" s="72">
        <v>4320</v>
      </c>
    </row>
    <row r="87" spans="1:6" x14ac:dyDescent="0.25">
      <c r="A87" s="84" t="s">
        <v>293</v>
      </c>
      <c r="B87" s="18" t="s">
        <v>38</v>
      </c>
      <c r="C87" s="18" t="s">
        <v>39</v>
      </c>
      <c r="D87" s="76">
        <v>0.27600000000000002</v>
      </c>
      <c r="E87" s="76">
        <v>5.25998327492323E-2</v>
      </c>
      <c r="F87" s="72">
        <v>4390</v>
      </c>
    </row>
    <row r="88" spans="1:6" x14ac:dyDescent="0.25">
      <c r="A88" s="84" t="s">
        <v>293</v>
      </c>
      <c r="B88" s="18" t="s">
        <v>118</v>
      </c>
      <c r="C88" s="18" t="s">
        <v>119</v>
      </c>
      <c r="D88" s="76">
        <v>0.22939999999999999</v>
      </c>
      <c r="E88" s="76">
        <v>4.4586798953451579E-2</v>
      </c>
      <c r="F88" s="72">
        <v>4460</v>
      </c>
    </row>
    <row r="89" spans="1:6" x14ac:dyDescent="0.25">
      <c r="A89" s="84" t="s">
        <v>293</v>
      </c>
      <c r="B89" s="18" t="s">
        <v>186</v>
      </c>
      <c r="C89" s="18" t="s">
        <v>187</v>
      </c>
      <c r="D89" s="76">
        <v>0.35730000000000001</v>
      </c>
      <c r="E89" s="76">
        <v>0</v>
      </c>
      <c r="F89" s="72">
        <v>4600</v>
      </c>
    </row>
    <row r="90" spans="1:6" x14ac:dyDescent="0.25">
      <c r="A90" s="84" t="s">
        <v>293</v>
      </c>
      <c r="B90" s="18" t="s">
        <v>131</v>
      </c>
      <c r="C90" s="18" t="s">
        <v>132</v>
      </c>
      <c r="D90" s="76">
        <v>0.27700000000000002</v>
      </c>
      <c r="E90" s="76">
        <v>0</v>
      </c>
      <c r="F90" s="72">
        <v>4750</v>
      </c>
    </row>
    <row r="91" spans="1:6" x14ac:dyDescent="0.25">
      <c r="A91" s="84" t="s">
        <v>293</v>
      </c>
      <c r="B91" s="18" t="s">
        <v>129</v>
      </c>
      <c r="C91" s="18" t="s">
        <v>130</v>
      </c>
      <c r="D91" s="76">
        <v>0.27400000000000002</v>
      </c>
      <c r="E91" s="76">
        <v>5.6141036596060734E-3</v>
      </c>
      <c r="F91" s="72">
        <v>4770</v>
      </c>
    </row>
    <row r="92" spans="1:6" x14ac:dyDescent="0.25">
      <c r="A92" s="84" t="s">
        <v>293</v>
      </c>
      <c r="B92" s="18" t="s">
        <v>308</v>
      </c>
      <c r="C92" s="18" t="s">
        <v>102</v>
      </c>
      <c r="D92" s="76">
        <v>0.27939999999999998</v>
      </c>
      <c r="E92" s="76">
        <v>5.4239854191980574E-2</v>
      </c>
      <c r="F92" s="72">
        <v>4880</v>
      </c>
    </row>
    <row r="93" spans="1:6" x14ac:dyDescent="0.25">
      <c r="A93" s="84" t="s">
        <v>293</v>
      </c>
      <c r="B93" s="18" t="s">
        <v>46</v>
      </c>
      <c r="C93" s="18" t="s">
        <v>47</v>
      </c>
      <c r="D93" s="76">
        <v>0.42849999999999999</v>
      </c>
      <c r="E93" s="76">
        <v>8.1145390587690991E-2</v>
      </c>
      <c r="F93" s="72">
        <v>4940</v>
      </c>
    </row>
    <row r="94" spans="1:6" x14ac:dyDescent="0.25">
      <c r="A94" s="84" t="s">
        <v>293</v>
      </c>
      <c r="B94" s="18" t="s">
        <v>100</v>
      </c>
      <c r="C94" s="18" t="s">
        <v>101</v>
      </c>
      <c r="D94" s="76">
        <v>0.2571</v>
      </c>
      <c r="E94" s="76">
        <v>5.104515788964914E-2</v>
      </c>
      <c r="F94" s="72">
        <v>4970</v>
      </c>
    </row>
    <row r="95" spans="1:6" x14ac:dyDescent="0.25">
      <c r="A95" s="84" t="s">
        <v>293</v>
      </c>
      <c r="B95" s="18" t="s">
        <v>225</v>
      </c>
      <c r="C95" s="18" t="s">
        <v>226</v>
      </c>
      <c r="D95" s="76">
        <v>0.40189999999999998</v>
      </c>
      <c r="E95" s="76">
        <v>2.8154794520548032E-2</v>
      </c>
      <c r="F95" s="72">
        <v>5180</v>
      </c>
    </row>
    <row r="96" spans="1:6" x14ac:dyDescent="0.25">
      <c r="A96" s="84" t="s">
        <v>293</v>
      </c>
      <c r="B96" s="18" t="s">
        <v>36</v>
      </c>
      <c r="C96" s="18" t="s">
        <v>37</v>
      </c>
      <c r="D96" s="76">
        <v>0.41810000000000003</v>
      </c>
      <c r="E96" s="76">
        <v>7.008181818181819E-2</v>
      </c>
      <c r="F96" s="72">
        <v>5280</v>
      </c>
    </row>
    <row r="97" spans="1:6" x14ac:dyDescent="0.25">
      <c r="A97" s="84" t="s">
        <v>293</v>
      </c>
      <c r="B97" s="18" t="s">
        <v>309</v>
      </c>
      <c r="C97" s="18" t="s">
        <v>128</v>
      </c>
      <c r="D97" s="76">
        <v>0.16170000000000001</v>
      </c>
      <c r="E97" s="76">
        <v>4.0611201120112017E-2</v>
      </c>
      <c r="F97" s="72">
        <v>5400</v>
      </c>
    </row>
    <row r="98" spans="1:6" x14ac:dyDescent="0.25">
      <c r="A98" s="84" t="s">
        <v>293</v>
      </c>
      <c r="B98" s="18" t="s">
        <v>233</v>
      </c>
      <c r="C98" s="18" t="s">
        <v>234</v>
      </c>
      <c r="D98" s="76">
        <v>0.37969999999999998</v>
      </c>
      <c r="E98" s="76">
        <v>9.9999999999988987E-5</v>
      </c>
      <c r="F98" s="72">
        <v>5430</v>
      </c>
    </row>
    <row r="99" spans="1:6" x14ac:dyDescent="0.25">
      <c r="A99" s="84" t="s">
        <v>293</v>
      </c>
      <c r="B99" s="18" t="s">
        <v>68</v>
      </c>
      <c r="C99" s="18" t="s">
        <v>69</v>
      </c>
      <c r="D99" s="76">
        <v>0.26400000000000001</v>
      </c>
      <c r="E99" s="76">
        <v>7.7094528654336414E-2</v>
      </c>
      <c r="F99" s="72">
        <v>5830</v>
      </c>
    </row>
    <row r="100" spans="1:6" x14ac:dyDescent="0.25">
      <c r="A100" s="84" t="s">
        <v>293</v>
      </c>
      <c r="B100" s="18" t="s">
        <v>89</v>
      </c>
      <c r="C100" s="18" t="s">
        <v>90</v>
      </c>
      <c r="D100" s="76">
        <v>0.38800000000000001</v>
      </c>
      <c r="E100" s="76">
        <v>5.1390641191778719E-2</v>
      </c>
      <c r="F100" s="72">
        <v>5890</v>
      </c>
    </row>
    <row r="101" spans="1:6" x14ac:dyDescent="0.25">
      <c r="A101" s="84" t="s">
        <v>293</v>
      </c>
      <c r="B101" s="18" t="s">
        <v>251</v>
      </c>
      <c r="C101" s="18" t="s">
        <v>252</v>
      </c>
      <c r="D101" s="76">
        <v>0.22170000000000001</v>
      </c>
      <c r="E101" s="76">
        <v>9.0380000000000016E-2</v>
      </c>
      <c r="F101" s="72">
        <v>5960</v>
      </c>
    </row>
    <row r="102" spans="1:6" x14ac:dyDescent="0.25">
      <c r="A102" s="84" t="s">
        <v>293</v>
      </c>
      <c r="B102" s="18" t="s">
        <v>208</v>
      </c>
      <c r="C102" s="18" t="s">
        <v>209</v>
      </c>
      <c r="D102" s="76">
        <v>0.16669999999999999</v>
      </c>
      <c r="E102" s="76">
        <v>3.4546569718700293E-2</v>
      </c>
      <c r="F102" s="72">
        <v>5970</v>
      </c>
    </row>
    <row r="103" spans="1:6" x14ac:dyDescent="0.25">
      <c r="A103" s="84" t="s">
        <v>293</v>
      </c>
      <c r="B103" s="18" t="s">
        <v>241</v>
      </c>
      <c r="C103" s="18" t="s">
        <v>242</v>
      </c>
      <c r="D103" s="76">
        <v>0.22120000000000001</v>
      </c>
      <c r="E103" s="76">
        <v>3.7376974749146641E-2</v>
      </c>
      <c r="F103" s="72">
        <v>6020</v>
      </c>
    </row>
    <row r="104" spans="1:6" x14ac:dyDescent="0.25">
      <c r="A104" s="84" t="s">
        <v>293</v>
      </c>
      <c r="B104" s="18" t="s">
        <v>151</v>
      </c>
      <c r="C104" s="18" t="s">
        <v>152</v>
      </c>
      <c r="D104" s="76">
        <v>0.66359999999999997</v>
      </c>
      <c r="E104" s="76">
        <v>2.3104195829918295E-3</v>
      </c>
      <c r="F104" s="72">
        <v>6540</v>
      </c>
    </row>
    <row r="105" spans="1:6" x14ac:dyDescent="0.25">
      <c r="A105" s="84" t="s">
        <v>293</v>
      </c>
      <c r="B105" s="18" t="s">
        <v>103</v>
      </c>
      <c r="C105" s="18" t="s">
        <v>104</v>
      </c>
      <c r="D105" s="76">
        <v>0.2132</v>
      </c>
      <c r="E105" s="76">
        <v>2.6235138255466861E-2</v>
      </c>
      <c r="F105" s="72">
        <v>6610</v>
      </c>
    </row>
    <row r="106" spans="1:6" x14ac:dyDescent="0.25">
      <c r="A106" s="84" t="s">
        <v>293</v>
      </c>
      <c r="B106" s="18" t="s">
        <v>87</v>
      </c>
      <c r="C106" s="18" t="s">
        <v>88</v>
      </c>
      <c r="D106" s="76">
        <v>0.17449999999999999</v>
      </c>
      <c r="E106" s="76">
        <v>6.7740989966607157E-2</v>
      </c>
      <c r="F106" s="72">
        <v>6630</v>
      </c>
    </row>
    <row r="107" spans="1:6" x14ac:dyDescent="0.25">
      <c r="A107" s="84" t="s">
        <v>293</v>
      </c>
      <c r="B107" s="18" t="s">
        <v>265</v>
      </c>
      <c r="C107" s="18" t="s">
        <v>266</v>
      </c>
      <c r="D107" s="76">
        <v>0.1787</v>
      </c>
      <c r="E107" s="76">
        <v>1.505197702141034E-2</v>
      </c>
      <c r="F107" s="72">
        <v>6650</v>
      </c>
    </row>
    <row r="108" spans="1:6" x14ac:dyDescent="0.25">
      <c r="A108" s="84" t="s">
        <v>293</v>
      </c>
      <c r="B108" s="18" t="s">
        <v>48</v>
      </c>
      <c r="C108" s="18" t="s">
        <v>49</v>
      </c>
      <c r="D108" s="76">
        <v>0.3805</v>
      </c>
      <c r="E108" s="76">
        <v>4.4567345974719064E-2</v>
      </c>
      <c r="F108" s="72">
        <v>6820</v>
      </c>
    </row>
    <row r="109" spans="1:6" x14ac:dyDescent="0.25">
      <c r="A109" s="84" t="s">
        <v>293</v>
      </c>
      <c r="B109" s="18" t="s">
        <v>94</v>
      </c>
      <c r="C109" s="18" t="s">
        <v>95</v>
      </c>
      <c r="D109" s="76">
        <v>0.2535</v>
      </c>
      <c r="E109" s="76">
        <v>7.5358545277020017E-3</v>
      </c>
      <c r="F109" s="72">
        <v>7060</v>
      </c>
    </row>
    <row r="110" spans="1:6" x14ac:dyDescent="0.25">
      <c r="A110" s="84" t="s">
        <v>293</v>
      </c>
      <c r="B110" s="18" t="s">
        <v>176</v>
      </c>
      <c r="C110" s="18" t="s">
        <v>177</v>
      </c>
      <c r="D110" s="76">
        <v>0.43259999999999998</v>
      </c>
      <c r="E110" s="76">
        <v>8.2062703838772899E-2</v>
      </c>
      <c r="F110" s="72">
        <v>7350</v>
      </c>
    </row>
    <row r="111" spans="1:6" x14ac:dyDescent="0.25">
      <c r="A111" s="84" t="s">
        <v>293</v>
      </c>
      <c r="B111" s="18" t="s">
        <v>79</v>
      </c>
      <c r="C111" s="18" t="s">
        <v>80</v>
      </c>
      <c r="D111" s="76">
        <v>0.33589999999999998</v>
      </c>
      <c r="E111" s="76">
        <v>7.252990074083393E-2</v>
      </c>
      <c r="F111" s="72">
        <v>7602</v>
      </c>
    </row>
    <row r="112" spans="1:6" x14ac:dyDescent="0.25">
      <c r="A112" s="84" t="s">
        <v>293</v>
      </c>
      <c r="B112" s="18" t="s">
        <v>292</v>
      </c>
      <c r="C112" s="18" t="s">
        <v>310</v>
      </c>
      <c r="D112" s="76">
        <v>0.3901</v>
      </c>
      <c r="E112" s="76">
        <v>6.2359736034393709E-2</v>
      </c>
      <c r="F112" s="72">
        <v>7760</v>
      </c>
    </row>
    <row r="113" spans="1:8" x14ac:dyDescent="0.25">
      <c r="A113" s="84" t="s">
        <v>293</v>
      </c>
      <c r="B113" s="18" t="s">
        <v>135</v>
      </c>
      <c r="C113" s="18" t="s">
        <v>136</v>
      </c>
      <c r="D113" s="76">
        <v>0.16600000000000001</v>
      </c>
      <c r="E113" s="76">
        <v>3.3195625759416786E-2</v>
      </c>
      <c r="F113" s="72">
        <v>7890</v>
      </c>
    </row>
    <row r="114" spans="1:8" x14ac:dyDescent="0.25">
      <c r="A114" s="84" t="s">
        <v>293</v>
      </c>
      <c r="B114" s="18" t="s">
        <v>145</v>
      </c>
      <c r="C114" s="18" t="s">
        <v>146</v>
      </c>
      <c r="D114" s="76">
        <v>0.17369999999999999</v>
      </c>
      <c r="E114" s="76">
        <v>3.1553125000000015E-2</v>
      </c>
      <c r="F114" s="72">
        <v>8310</v>
      </c>
    </row>
    <row r="115" spans="1:8" x14ac:dyDescent="0.25">
      <c r="A115" s="84" t="s">
        <v>293</v>
      </c>
      <c r="B115" s="18" t="s">
        <v>50</v>
      </c>
      <c r="C115" s="18" t="s">
        <v>51</v>
      </c>
      <c r="D115" s="76">
        <v>0.3599</v>
      </c>
      <c r="E115" s="76">
        <v>0</v>
      </c>
      <c r="F115" s="72">
        <v>8580</v>
      </c>
    </row>
    <row r="116" spans="1:8" x14ac:dyDescent="0.25">
      <c r="A116" s="84" t="s">
        <v>293</v>
      </c>
      <c r="B116" s="18" t="s">
        <v>169</v>
      </c>
      <c r="C116" s="18" t="s">
        <v>170</v>
      </c>
      <c r="D116" s="76">
        <v>0.1875</v>
      </c>
      <c r="E116" s="76">
        <v>3.7421628189550443E-2</v>
      </c>
      <c r="F116" s="72">
        <v>8610</v>
      </c>
    </row>
    <row r="117" spans="1:8" x14ac:dyDescent="0.25">
      <c r="A117" s="84" t="s">
        <v>293</v>
      </c>
      <c r="B117" s="18" t="s">
        <v>66</v>
      </c>
      <c r="C117" s="18" t="s">
        <v>67</v>
      </c>
      <c r="D117" s="76">
        <v>0.28620000000000001</v>
      </c>
      <c r="E117" s="76">
        <v>9.9161711831659727E-2</v>
      </c>
      <c r="F117" s="72">
        <v>8690</v>
      </c>
    </row>
    <row r="118" spans="1:8" x14ac:dyDescent="0.25">
      <c r="A118" s="84" t="s">
        <v>293</v>
      </c>
      <c r="B118" s="18" t="s">
        <v>312</v>
      </c>
      <c r="C118" s="18" t="s">
        <v>290</v>
      </c>
      <c r="D118" s="76">
        <v>0.3553</v>
      </c>
      <c r="E118" s="76">
        <v>6.3093888051419078E-2</v>
      </c>
      <c r="F118" s="72">
        <v>9231.7202867861706</v>
      </c>
    </row>
    <row r="119" spans="1:8" x14ac:dyDescent="0.25">
      <c r="A119" s="84" t="s">
        <v>293</v>
      </c>
      <c r="B119" s="18" t="s">
        <v>159</v>
      </c>
      <c r="C119" s="18" t="s">
        <v>160</v>
      </c>
      <c r="D119" s="76">
        <v>0.30649999999999999</v>
      </c>
      <c r="E119" s="76">
        <v>5.0224635047091293E-2</v>
      </c>
      <c r="F119" s="72">
        <v>9570</v>
      </c>
    </row>
    <row r="120" spans="1:8" x14ac:dyDescent="0.25">
      <c r="A120" s="84" t="s">
        <v>293</v>
      </c>
      <c r="B120" s="18" t="s">
        <v>157</v>
      </c>
      <c r="C120" s="18" t="s">
        <v>158</v>
      </c>
      <c r="D120" s="76">
        <v>0.1893</v>
      </c>
      <c r="E120" s="76">
        <v>0.14676666666666663</v>
      </c>
      <c r="F120" s="72">
        <v>9650</v>
      </c>
    </row>
    <row r="121" spans="1:8" x14ac:dyDescent="0.25">
      <c r="A121" s="84" t="s">
        <v>293</v>
      </c>
      <c r="B121" s="18" t="s">
        <v>289</v>
      </c>
      <c r="C121" s="18" t="s">
        <v>311</v>
      </c>
      <c r="D121" s="76">
        <v>0.34989999999999999</v>
      </c>
      <c r="E121" s="76">
        <v>6.050276328544707E-2</v>
      </c>
      <c r="F121" s="72">
        <v>9970</v>
      </c>
    </row>
    <row r="122" spans="1:8" x14ac:dyDescent="0.25">
      <c r="A122" s="84" t="s">
        <v>293</v>
      </c>
      <c r="B122" s="18" t="s">
        <v>167</v>
      </c>
      <c r="C122" s="18" t="s">
        <v>168</v>
      </c>
      <c r="D122" s="76">
        <v>0.20430000000000001</v>
      </c>
      <c r="E122" s="76">
        <v>4.0676670716889435E-2</v>
      </c>
      <c r="F122" s="72">
        <v>10140</v>
      </c>
    </row>
    <row r="123" spans="1:8" x14ac:dyDescent="0.25">
      <c r="A123" s="84" t="s">
        <v>293</v>
      </c>
      <c r="B123" s="18" t="s">
        <v>263</v>
      </c>
      <c r="C123" s="18" t="s">
        <v>264</v>
      </c>
      <c r="D123" s="76">
        <v>0.34439999999999998</v>
      </c>
      <c r="E123" s="76">
        <v>8.0017850563087689E-2</v>
      </c>
      <c r="F123" s="72">
        <v>10930</v>
      </c>
    </row>
    <row r="124" spans="1:8" x14ac:dyDescent="0.25">
      <c r="A124" s="84" t="s">
        <v>293</v>
      </c>
      <c r="B124" s="18" t="s">
        <v>75</v>
      </c>
      <c r="C124" s="18" t="s">
        <v>76</v>
      </c>
      <c r="D124" s="76">
        <v>0.13569999999999999</v>
      </c>
      <c r="E124" s="76">
        <v>2.3958611028971566E-2</v>
      </c>
      <c r="F124" s="72">
        <v>11040</v>
      </c>
    </row>
    <row r="125" spans="1:8" s="77" customFormat="1" x14ac:dyDescent="0.25">
      <c r="A125" s="85" t="s">
        <v>293</v>
      </c>
      <c r="B125" s="77" t="s">
        <v>277</v>
      </c>
      <c r="C125" s="77" t="s">
        <v>278</v>
      </c>
      <c r="D125" s="78">
        <v>0.2359</v>
      </c>
      <c r="E125" s="78">
        <v>2.5738506008655571E-2</v>
      </c>
      <c r="F125" s="79">
        <v>12000</v>
      </c>
      <c r="G125" s="79"/>
      <c r="H125" s="18"/>
    </row>
    <row r="126" spans="1:8" x14ac:dyDescent="0.25">
      <c r="A126" s="74" t="s">
        <v>19</v>
      </c>
      <c r="B126" s="18" t="s">
        <v>291</v>
      </c>
      <c r="C126" s="18" t="s">
        <v>314</v>
      </c>
      <c r="D126" s="76">
        <v>0.39489999999999997</v>
      </c>
      <c r="E126" s="76">
        <v>6.3635820895522444E-2</v>
      </c>
      <c r="F126" s="72">
        <v>12430</v>
      </c>
    </row>
    <row r="127" spans="1:8" x14ac:dyDescent="0.25">
      <c r="A127" s="74" t="s">
        <v>19</v>
      </c>
      <c r="B127" s="18" t="s">
        <v>28</v>
      </c>
      <c r="C127" s="18" t="s">
        <v>29</v>
      </c>
      <c r="D127" s="76">
        <v>0.35699999999999998</v>
      </c>
      <c r="E127" s="76">
        <v>1.9972602739726064E-2</v>
      </c>
      <c r="F127" s="72">
        <v>13040</v>
      </c>
    </row>
    <row r="128" spans="1:8" x14ac:dyDescent="0.25">
      <c r="A128" s="74" t="s">
        <v>19</v>
      </c>
      <c r="B128" s="18" t="s">
        <v>202</v>
      </c>
      <c r="C128" s="18" t="s">
        <v>203</v>
      </c>
      <c r="D128" s="76">
        <v>0.13900000000000001</v>
      </c>
      <c r="E128" s="76">
        <v>4.6601381155572885E-2</v>
      </c>
      <c r="F128" s="72">
        <v>13100</v>
      </c>
    </row>
    <row r="129" spans="1:6" x14ac:dyDescent="0.25">
      <c r="A129" s="74" t="s">
        <v>19</v>
      </c>
      <c r="B129" s="18" t="s">
        <v>2</v>
      </c>
      <c r="C129" s="18" t="s">
        <v>3</v>
      </c>
      <c r="D129" s="76">
        <v>0.21049999999999999</v>
      </c>
      <c r="E129" s="76">
        <v>4.062384423852719E-2</v>
      </c>
      <c r="F129" s="72">
        <v>13610</v>
      </c>
    </row>
    <row r="130" spans="1:6" x14ac:dyDescent="0.25">
      <c r="A130" s="74" t="s">
        <v>19</v>
      </c>
      <c r="B130" s="18" t="s">
        <v>6</v>
      </c>
      <c r="C130" s="18" t="s">
        <v>7</v>
      </c>
      <c r="D130" s="76">
        <v>0.35260000000000002</v>
      </c>
      <c r="E130" s="76">
        <v>6.2143808970562708E-2</v>
      </c>
      <c r="F130" s="72">
        <v>15250</v>
      </c>
    </row>
  </sheetData>
  <autoFilter ref="A1:H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zoomScale="90" zoomScaleNormal="90" zoomScalePageLayoutView="90" workbookViewId="0">
      <selection activeCell="E12" sqref="E12"/>
    </sheetView>
  </sheetViews>
  <sheetFormatPr defaultColWidth="10.875" defaultRowHeight="12.75" x14ac:dyDescent="0.25"/>
  <cols>
    <col min="1" max="1" width="28.875" style="74" bestFit="1" customWidth="1"/>
    <col min="2" max="4" width="10.875" style="18"/>
    <col min="5" max="5" width="10.875" style="72"/>
    <col min="6" max="16384" width="10.875" style="18"/>
  </cols>
  <sheetData>
    <row r="1" spans="1:6" s="74" customFormat="1" x14ac:dyDescent="0.25">
      <c r="A1" s="74" t="s">
        <v>619</v>
      </c>
      <c r="B1" s="74" t="s">
        <v>530</v>
      </c>
      <c r="C1" s="74" t="s">
        <v>641</v>
      </c>
      <c r="D1" s="74" t="s">
        <v>642</v>
      </c>
      <c r="E1" s="81" t="s">
        <v>643</v>
      </c>
      <c r="F1" s="74" t="s">
        <v>644</v>
      </c>
    </row>
    <row r="2" spans="1:6" x14ac:dyDescent="0.25">
      <c r="A2" s="74" t="s">
        <v>54</v>
      </c>
      <c r="B2" s="18" t="s">
        <v>55</v>
      </c>
      <c r="C2" s="86">
        <v>24.882987456192428</v>
      </c>
      <c r="D2" s="86">
        <v>181.6409199679502</v>
      </c>
      <c r="E2" s="72">
        <v>290</v>
      </c>
      <c r="F2" s="87">
        <v>0.13698998805215767</v>
      </c>
    </row>
    <row r="3" spans="1:6" x14ac:dyDescent="0.25">
      <c r="A3" s="74" t="s">
        <v>155</v>
      </c>
      <c r="B3" s="18" t="s">
        <v>156</v>
      </c>
      <c r="C3" s="86">
        <v>41.711370016392138</v>
      </c>
      <c r="D3" s="86">
        <v>348.01972116087404</v>
      </c>
      <c r="E3" s="72">
        <v>320</v>
      </c>
      <c r="F3" s="87">
        <v>0.11985346657154185</v>
      </c>
    </row>
    <row r="4" spans="1:6" x14ac:dyDescent="0.25">
      <c r="A4" s="74" t="s">
        <v>194</v>
      </c>
      <c r="B4" s="18" t="s">
        <v>195</v>
      </c>
      <c r="C4" s="86">
        <v>37.567400340034006</v>
      </c>
      <c r="D4" s="86">
        <v>154.51568957692919</v>
      </c>
      <c r="E4" s="72">
        <v>360</v>
      </c>
      <c r="F4" s="87">
        <v>0.24313000474511823</v>
      </c>
    </row>
    <row r="5" spans="1:6" x14ac:dyDescent="0.25">
      <c r="A5" s="74" t="s">
        <v>149</v>
      </c>
      <c r="B5" s="18" t="s">
        <v>150</v>
      </c>
      <c r="C5" s="86">
        <v>49.11583433936098</v>
      </c>
      <c r="D5" s="86">
        <v>210.82907747212533</v>
      </c>
      <c r="E5" s="72">
        <v>380</v>
      </c>
      <c r="F5" s="87">
        <v>0.23296518169252439</v>
      </c>
    </row>
    <row r="6" spans="1:6" x14ac:dyDescent="0.25">
      <c r="A6" s="74" t="s">
        <v>235</v>
      </c>
      <c r="B6" s="18" t="s">
        <v>236</v>
      </c>
      <c r="C6" s="86">
        <v>57.363452424269781</v>
      </c>
      <c r="D6" s="86">
        <v>218.72900607332889</v>
      </c>
      <c r="E6" s="72">
        <v>390</v>
      </c>
      <c r="F6" s="87">
        <v>0.26225809486391888</v>
      </c>
    </row>
    <row r="7" spans="1:6" x14ac:dyDescent="0.25">
      <c r="A7" s="74" t="s">
        <v>62</v>
      </c>
      <c r="B7" s="18" t="s">
        <v>63</v>
      </c>
      <c r="C7" s="86">
        <v>19.147933308528422</v>
      </c>
      <c r="D7" s="86">
        <v>450.75665772628349</v>
      </c>
      <c r="E7" s="72">
        <v>390</v>
      </c>
      <c r="F7" s="87">
        <v>4.2479535200023094E-2</v>
      </c>
    </row>
    <row r="8" spans="1:6" x14ac:dyDescent="0.25">
      <c r="A8" s="74" t="s">
        <v>153</v>
      </c>
      <c r="B8" s="18" t="s">
        <v>154</v>
      </c>
      <c r="C8" s="86">
        <v>29.746684990064466</v>
      </c>
      <c r="D8" s="86">
        <v>276.03322301699086</v>
      </c>
      <c r="E8" s="72">
        <v>400</v>
      </c>
      <c r="F8" s="87">
        <v>0.10776487215900619</v>
      </c>
    </row>
    <row r="9" spans="1:6" x14ac:dyDescent="0.25">
      <c r="A9" s="74" t="s">
        <v>182</v>
      </c>
      <c r="B9" s="18" t="s">
        <v>183</v>
      </c>
      <c r="C9" s="86">
        <v>56.946930902836648</v>
      </c>
      <c r="D9" s="86">
        <v>203.49733107459531</v>
      </c>
      <c r="E9" s="72">
        <v>420</v>
      </c>
      <c r="F9" s="87">
        <v>0.27984116844245893</v>
      </c>
    </row>
    <row r="10" spans="1:6" x14ac:dyDescent="0.25">
      <c r="A10" s="74" t="s">
        <v>523</v>
      </c>
      <c r="B10" s="18" t="s">
        <v>82</v>
      </c>
      <c r="C10" s="86">
        <v>33.90357482370402</v>
      </c>
      <c r="D10" s="86">
        <v>178.19774333322067</v>
      </c>
      <c r="E10" s="72">
        <v>450</v>
      </c>
      <c r="F10" s="87">
        <v>0.19025816034216589</v>
      </c>
    </row>
    <row r="11" spans="1:6" x14ac:dyDescent="0.25">
      <c r="A11" s="74" t="s">
        <v>524</v>
      </c>
      <c r="B11" s="18" t="s">
        <v>105</v>
      </c>
      <c r="C11" s="86">
        <v>49.772595531025502</v>
      </c>
      <c r="D11" s="86">
        <v>141.77607681991589</v>
      </c>
      <c r="E11" s="72">
        <v>450</v>
      </c>
      <c r="F11" s="87">
        <v>0.35106483863456528</v>
      </c>
    </row>
    <row r="12" spans="1:6" x14ac:dyDescent="0.25">
      <c r="A12" s="74" t="s">
        <v>231</v>
      </c>
      <c r="B12" s="18" t="s">
        <v>232</v>
      </c>
      <c r="C12" s="86">
        <v>14.994</v>
      </c>
      <c r="D12" s="86">
        <v>172.66658403124049</v>
      </c>
      <c r="E12" s="72">
        <v>499.8</v>
      </c>
      <c r="F12" s="87">
        <v>8.6837879397018369E-2</v>
      </c>
    </row>
    <row r="13" spans="1:6" x14ac:dyDescent="0.25">
      <c r="A13" s="74" t="s">
        <v>227</v>
      </c>
      <c r="B13" s="18" t="s">
        <v>228</v>
      </c>
      <c r="C13" s="86">
        <v>29.310962962872196</v>
      </c>
      <c r="D13" s="86">
        <v>149.28174020471008</v>
      </c>
      <c r="E13" s="72">
        <v>510</v>
      </c>
      <c r="F13" s="87">
        <v>0.19634660557063485</v>
      </c>
    </row>
    <row r="14" spans="1:6" x14ac:dyDescent="0.25">
      <c r="A14" s="74" t="s">
        <v>96</v>
      </c>
      <c r="B14" s="18" t="s">
        <v>97</v>
      </c>
      <c r="C14" s="86">
        <v>41.414475794083963</v>
      </c>
      <c r="D14" s="86">
        <v>165.39789871989737</v>
      </c>
      <c r="E14" s="72">
        <v>520</v>
      </c>
      <c r="F14" s="87">
        <v>0.2503929984275054</v>
      </c>
    </row>
    <row r="15" spans="1:6" x14ac:dyDescent="0.25">
      <c r="A15" s="74" t="s">
        <v>20</v>
      </c>
      <c r="B15" s="18" t="s">
        <v>21</v>
      </c>
      <c r="C15" s="86">
        <v>38.715058628963199</v>
      </c>
      <c r="D15" s="86">
        <v>168.60612470964193</v>
      </c>
      <c r="E15" s="72">
        <v>570</v>
      </c>
      <c r="F15" s="87">
        <v>0.22961834094481884</v>
      </c>
    </row>
    <row r="16" spans="1:6" x14ac:dyDescent="0.25">
      <c r="A16" s="71" t="s">
        <v>525</v>
      </c>
      <c r="B16" s="18" t="s">
        <v>81</v>
      </c>
      <c r="C16" s="86">
        <v>59.84185044644282</v>
      </c>
      <c r="D16" s="86">
        <v>150.35162787613498</v>
      </c>
      <c r="E16" s="72">
        <v>579</v>
      </c>
      <c r="F16" s="87">
        <v>0.39801265401491137</v>
      </c>
    </row>
    <row r="17" spans="1:6" x14ac:dyDescent="0.25">
      <c r="A17" s="74" t="s">
        <v>269</v>
      </c>
      <c r="B17" s="18" t="s">
        <v>270</v>
      </c>
      <c r="C17" s="86">
        <v>49.861697749068867</v>
      </c>
      <c r="D17" s="86">
        <v>180.75803117704285</v>
      </c>
      <c r="E17" s="72">
        <v>600</v>
      </c>
      <c r="F17" s="87">
        <v>0.27584775859962751</v>
      </c>
    </row>
    <row r="18" spans="1:6" x14ac:dyDescent="0.25">
      <c r="A18" s="74" t="s">
        <v>255</v>
      </c>
      <c r="B18" s="18" t="s">
        <v>256</v>
      </c>
      <c r="C18" s="86">
        <v>73.412631471266778</v>
      </c>
      <c r="D18" s="86">
        <v>232.81767983284391</v>
      </c>
      <c r="E18" s="72">
        <v>610</v>
      </c>
      <c r="F18" s="87">
        <v>0.31532240817782753</v>
      </c>
    </row>
    <row r="19" spans="1:6" x14ac:dyDescent="0.25">
      <c r="A19" s="74" t="s">
        <v>52</v>
      </c>
      <c r="B19" s="18" t="s">
        <v>53</v>
      </c>
      <c r="C19" s="86">
        <v>58.684613688749948</v>
      </c>
      <c r="D19" s="86">
        <v>200.50924837560214</v>
      </c>
      <c r="E19" s="72">
        <v>610</v>
      </c>
      <c r="F19" s="87">
        <v>0.29267783987110418</v>
      </c>
    </row>
    <row r="20" spans="1:6" x14ac:dyDescent="0.25">
      <c r="A20" s="74" t="s">
        <v>64</v>
      </c>
      <c r="B20" s="18" t="s">
        <v>65</v>
      </c>
      <c r="C20" s="86">
        <v>34.116970431085662</v>
      </c>
      <c r="D20" s="86">
        <v>194.51220333509272</v>
      </c>
      <c r="E20" s="72">
        <v>630</v>
      </c>
      <c r="F20" s="87">
        <v>0.1753975835249329</v>
      </c>
    </row>
    <row r="21" spans="1:6" x14ac:dyDescent="0.25">
      <c r="A21" s="74" t="s">
        <v>116</v>
      </c>
      <c r="B21" s="18" t="s">
        <v>117</v>
      </c>
      <c r="C21" s="86">
        <v>60.988622904048647</v>
      </c>
      <c r="D21" s="86">
        <v>291.06136613057686</v>
      </c>
      <c r="E21" s="72">
        <v>660</v>
      </c>
      <c r="F21" s="87">
        <v>0.2095387090181105</v>
      </c>
    </row>
    <row r="22" spans="1:6" x14ac:dyDescent="0.25">
      <c r="A22" s="74" t="s">
        <v>212</v>
      </c>
      <c r="B22" s="18" t="s">
        <v>213</v>
      </c>
      <c r="C22" s="86">
        <v>70.540842911038823</v>
      </c>
      <c r="D22" s="86">
        <v>194.87778041950855</v>
      </c>
      <c r="E22" s="72">
        <v>720</v>
      </c>
      <c r="F22" s="87">
        <v>0.36197478624390783</v>
      </c>
    </row>
    <row r="23" spans="1:6" x14ac:dyDescent="0.25">
      <c r="A23" s="74" t="s">
        <v>98</v>
      </c>
      <c r="B23" s="18" t="s">
        <v>99</v>
      </c>
      <c r="C23" s="86">
        <v>74.305232615679202</v>
      </c>
      <c r="D23" s="86">
        <v>142.29154899594471</v>
      </c>
      <c r="E23" s="72">
        <v>740</v>
      </c>
      <c r="F23" s="87">
        <v>0.52220411640748177</v>
      </c>
    </row>
    <row r="24" spans="1:6" x14ac:dyDescent="0.25">
      <c r="A24" s="74" t="s">
        <v>120</v>
      </c>
      <c r="B24" s="18" t="s">
        <v>121</v>
      </c>
      <c r="C24" s="86">
        <v>61.961211318700251</v>
      </c>
      <c r="D24" s="86">
        <v>147.45779559278813</v>
      </c>
      <c r="E24" s="72">
        <v>760</v>
      </c>
      <c r="F24" s="87">
        <v>0.42019624035211511</v>
      </c>
    </row>
    <row r="25" spans="1:6" x14ac:dyDescent="0.25">
      <c r="A25" s="74" t="s">
        <v>70</v>
      </c>
      <c r="B25" s="18" t="s">
        <v>71</v>
      </c>
      <c r="C25" s="86">
        <v>71.837598323966134</v>
      </c>
      <c r="D25" s="86">
        <v>230.75610370793785</v>
      </c>
      <c r="E25" s="72">
        <v>760</v>
      </c>
      <c r="F25" s="87">
        <v>0.31131396816653295</v>
      </c>
    </row>
    <row r="26" spans="1:6" x14ac:dyDescent="0.25">
      <c r="A26" s="74" t="s">
        <v>161</v>
      </c>
      <c r="B26" s="18" t="s">
        <v>162</v>
      </c>
      <c r="C26" s="86">
        <v>64.510268807650007</v>
      </c>
      <c r="D26" s="86">
        <v>225.63454337314016</v>
      </c>
      <c r="E26" s="72">
        <v>770</v>
      </c>
      <c r="F26" s="87">
        <v>0.28590599578969161</v>
      </c>
    </row>
    <row r="27" spans="1:6" x14ac:dyDescent="0.25">
      <c r="A27" s="74" t="s">
        <v>190</v>
      </c>
      <c r="B27" s="18" t="s">
        <v>191</v>
      </c>
      <c r="C27" s="86">
        <v>91.068890836804044</v>
      </c>
      <c r="D27" s="86">
        <v>118.83966087050074</v>
      </c>
      <c r="E27" s="72">
        <v>790</v>
      </c>
      <c r="F27" s="87">
        <v>0.76631732344003889</v>
      </c>
    </row>
    <row r="28" spans="1:6" x14ac:dyDescent="0.25">
      <c r="A28" s="74" t="s">
        <v>40</v>
      </c>
      <c r="B28" s="18" t="s">
        <v>41</v>
      </c>
      <c r="C28" s="86">
        <v>79.323769702198163</v>
      </c>
      <c r="D28" s="86">
        <v>252.71846049905633</v>
      </c>
      <c r="E28" s="72">
        <v>800</v>
      </c>
      <c r="F28" s="87">
        <v>0.31388197579849675</v>
      </c>
    </row>
    <row r="29" spans="1:6" x14ac:dyDescent="0.25">
      <c r="A29" s="74" t="s">
        <v>114</v>
      </c>
      <c r="B29" s="18" t="s">
        <v>115</v>
      </c>
      <c r="C29" s="86">
        <v>77.485098296891692</v>
      </c>
      <c r="D29" s="86">
        <v>165.18517338384476</v>
      </c>
      <c r="E29" s="72">
        <v>820</v>
      </c>
      <c r="F29" s="87">
        <v>0.46908022499596685</v>
      </c>
    </row>
    <row r="30" spans="1:6" x14ac:dyDescent="0.25">
      <c r="A30" s="74" t="s">
        <v>249</v>
      </c>
      <c r="B30" s="18" t="s">
        <v>250</v>
      </c>
      <c r="C30" s="86">
        <v>64.082909071865842</v>
      </c>
      <c r="D30" s="86">
        <v>148.55037609318359</v>
      </c>
      <c r="E30" s="72">
        <v>905.23963410060605</v>
      </c>
      <c r="F30" s="87">
        <v>0.43138840006482049</v>
      </c>
    </row>
    <row r="31" spans="1:6" x14ac:dyDescent="0.25">
      <c r="A31" s="74" t="s">
        <v>286</v>
      </c>
      <c r="B31" s="18" t="s">
        <v>287</v>
      </c>
      <c r="C31" s="86">
        <v>106.015</v>
      </c>
      <c r="D31" s="86">
        <v>138.91822177770425</v>
      </c>
      <c r="E31" s="72">
        <v>910</v>
      </c>
      <c r="F31" s="87">
        <v>0.76314682583285809</v>
      </c>
    </row>
    <row r="32" spans="1:6" x14ac:dyDescent="0.25">
      <c r="A32" s="74" t="s">
        <v>223</v>
      </c>
      <c r="B32" s="18" t="s">
        <v>224</v>
      </c>
      <c r="C32" s="86">
        <v>114.44247137532015</v>
      </c>
      <c r="D32" s="86">
        <v>237.19104710361944</v>
      </c>
      <c r="E32" s="72">
        <v>950</v>
      </c>
      <c r="F32" s="87">
        <v>0.48249068745552076</v>
      </c>
    </row>
    <row r="33" spans="1:6" x14ac:dyDescent="0.25">
      <c r="A33" s="74" t="s">
        <v>245</v>
      </c>
      <c r="B33" s="18" t="s">
        <v>246</v>
      </c>
      <c r="C33" s="86">
        <v>120.3767793192693</v>
      </c>
      <c r="D33" s="86">
        <v>219.8688396674641</v>
      </c>
      <c r="E33" s="72">
        <v>990</v>
      </c>
      <c r="F33" s="87">
        <v>0.54749358527261338</v>
      </c>
    </row>
    <row r="34" spans="1:6" x14ac:dyDescent="0.25">
      <c r="A34" s="74" t="s">
        <v>299</v>
      </c>
      <c r="B34" s="18" t="s">
        <v>283</v>
      </c>
      <c r="C34" s="86">
        <v>121.43875665834059</v>
      </c>
      <c r="D34" s="86">
        <v>206.15007360768715</v>
      </c>
      <c r="E34" s="72">
        <v>990</v>
      </c>
      <c r="F34" s="87">
        <v>0.58907937568552127</v>
      </c>
    </row>
    <row r="35" spans="1:6" x14ac:dyDescent="0.25">
      <c r="A35" s="74" t="s">
        <v>247</v>
      </c>
      <c r="B35" s="18" t="s">
        <v>248</v>
      </c>
      <c r="C35" s="86">
        <v>140.04086961690086</v>
      </c>
      <c r="D35" s="86">
        <v>106.21241682222465</v>
      </c>
      <c r="E35" s="72">
        <v>990</v>
      </c>
      <c r="F35" s="87">
        <v>1.3184980984972532</v>
      </c>
    </row>
    <row r="36" spans="1:6" x14ac:dyDescent="0.25">
      <c r="A36" s="74" t="s">
        <v>165</v>
      </c>
      <c r="B36" s="18" t="s">
        <v>166</v>
      </c>
      <c r="C36" s="86">
        <v>170.00092201925358</v>
      </c>
      <c r="D36" s="86">
        <v>175.74440975689674</v>
      </c>
      <c r="E36" s="72">
        <v>1100</v>
      </c>
      <c r="F36" s="87">
        <v>0.967319087158516</v>
      </c>
    </row>
    <row r="37" spans="1:6" x14ac:dyDescent="0.25">
      <c r="A37" s="74" t="s">
        <v>300</v>
      </c>
      <c r="B37" s="18" t="s">
        <v>143</v>
      </c>
      <c r="C37" s="86">
        <v>204.16865199954901</v>
      </c>
      <c r="D37" s="86">
        <v>112.6955666068808</v>
      </c>
      <c r="E37" s="72">
        <v>1130</v>
      </c>
      <c r="F37" s="87">
        <v>1.8116830869820855</v>
      </c>
    </row>
    <row r="38" spans="1:6" x14ac:dyDescent="0.25">
      <c r="A38" s="74" t="s">
        <v>184</v>
      </c>
      <c r="B38" s="18" t="s">
        <v>185</v>
      </c>
      <c r="C38" s="86">
        <v>117.72154990286262</v>
      </c>
      <c r="D38" s="86">
        <v>118.52843559255048</v>
      </c>
      <c r="E38" s="72">
        <v>1190</v>
      </c>
      <c r="F38" s="87">
        <v>0.99319247161532109</v>
      </c>
    </row>
    <row r="39" spans="1:6" x14ac:dyDescent="0.25">
      <c r="A39" s="74" t="s">
        <v>58</v>
      </c>
      <c r="B39" s="18" t="s">
        <v>59</v>
      </c>
      <c r="C39" s="86">
        <v>116.84807194108467</v>
      </c>
      <c r="D39" s="86">
        <v>129.87571155976855</v>
      </c>
      <c r="E39" s="72">
        <v>1230</v>
      </c>
      <c r="F39" s="87">
        <v>0.89969148609677807</v>
      </c>
    </row>
    <row r="40" spans="1:6" x14ac:dyDescent="0.25">
      <c r="A40" s="74" t="s">
        <v>147</v>
      </c>
      <c r="B40" s="18" t="s">
        <v>148</v>
      </c>
      <c r="C40" s="86">
        <v>388.23083549449166</v>
      </c>
      <c r="D40" s="86">
        <v>298.90577111819448</v>
      </c>
      <c r="E40" s="72">
        <v>1280</v>
      </c>
      <c r="F40" s="87">
        <v>1.2988402132288572</v>
      </c>
    </row>
    <row r="41" spans="1:6" x14ac:dyDescent="0.25">
      <c r="A41" s="74" t="s">
        <v>284</v>
      </c>
      <c r="B41" s="18" t="s">
        <v>285</v>
      </c>
      <c r="C41" s="86">
        <v>131.15054744525546</v>
      </c>
      <c r="D41" s="86">
        <v>359.22643796550642</v>
      </c>
      <c r="E41" s="72">
        <v>1300</v>
      </c>
      <c r="F41" s="87">
        <v>0.36509157897183714</v>
      </c>
    </row>
    <row r="42" spans="1:6" x14ac:dyDescent="0.25">
      <c r="A42" s="74" t="s">
        <v>60</v>
      </c>
      <c r="B42" s="18" t="s">
        <v>61</v>
      </c>
      <c r="C42" s="86">
        <v>143.68168310667545</v>
      </c>
      <c r="D42" s="86">
        <v>202.16200178299391</v>
      </c>
      <c r="E42" s="72">
        <v>1360</v>
      </c>
      <c r="F42" s="87">
        <v>0.71072546690009131</v>
      </c>
    </row>
    <row r="43" spans="1:6" x14ac:dyDescent="0.25">
      <c r="A43" s="74" t="s">
        <v>301</v>
      </c>
      <c r="B43" s="18" t="s">
        <v>72</v>
      </c>
      <c r="C43" s="86">
        <v>322.29014454003539</v>
      </c>
      <c r="D43" s="86">
        <v>249.26571912138951</v>
      </c>
      <c r="E43" s="72">
        <v>1360</v>
      </c>
      <c r="F43" s="87">
        <v>1.2929581559632104</v>
      </c>
    </row>
    <row r="44" spans="1:6" x14ac:dyDescent="0.25">
      <c r="A44" s="74" t="s">
        <v>137</v>
      </c>
      <c r="B44" s="18" t="s">
        <v>138</v>
      </c>
      <c r="C44" s="86">
        <v>136.83570344232461</v>
      </c>
      <c r="D44" s="86">
        <v>231.54283348473487</v>
      </c>
      <c r="E44" s="72">
        <v>1440</v>
      </c>
      <c r="F44" s="87">
        <v>0.59097360683955646</v>
      </c>
    </row>
    <row r="45" spans="1:6" x14ac:dyDescent="0.25">
      <c r="A45" s="74" t="s">
        <v>34</v>
      </c>
      <c r="B45" s="18" t="s">
        <v>35</v>
      </c>
      <c r="C45" s="86">
        <v>102.56285320309375</v>
      </c>
      <c r="D45" s="86">
        <v>169.58841407677281</v>
      </c>
      <c r="E45" s="72">
        <v>1470</v>
      </c>
      <c r="F45" s="87">
        <v>0.60477511840321507</v>
      </c>
    </row>
    <row r="46" spans="1:6" x14ac:dyDescent="0.25">
      <c r="A46" s="74" t="s">
        <v>108</v>
      </c>
      <c r="B46" s="18" t="s">
        <v>109</v>
      </c>
      <c r="C46" s="86">
        <v>148.21946166797539</v>
      </c>
      <c r="D46" s="86">
        <v>219.51355546160113</v>
      </c>
      <c r="E46" s="72">
        <v>1490</v>
      </c>
      <c r="F46" s="87">
        <v>0.67521780764879902</v>
      </c>
    </row>
    <row r="47" spans="1:6" x14ac:dyDescent="0.25">
      <c r="A47" s="74" t="s">
        <v>77</v>
      </c>
      <c r="B47" s="18" t="s">
        <v>78</v>
      </c>
      <c r="C47" s="86">
        <v>175.60918953089342</v>
      </c>
      <c r="D47" s="86">
        <v>330.63164748838022</v>
      </c>
      <c r="E47" s="72">
        <v>1540</v>
      </c>
      <c r="F47" s="87">
        <v>0.53113242747600264</v>
      </c>
    </row>
    <row r="48" spans="1:6" x14ac:dyDescent="0.25">
      <c r="A48" s="74" t="s">
        <v>200</v>
      </c>
      <c r="B48" s="18" t="s">
        <v>201</v>
      </c>
      <c r="C48" s="86">
        <v>141.83303943930505</v>
      </c>
      <c r="D48" s="86">
        <v>170.24128644008604</v>
      </c>
      <c r="E48" s="72">
        <v>1580</v>
      </c>
      <c r="F48" s="87">
        <v>0.83312950932863816</v>
      </c>
    </row>
    <row r="49" spans="1:6" x14ac:dyDescent="0.25">
      <c r="A49" s="74" t="s">
        <v>302</v>
      </c>
      <c r="B49" s="18" t="s">
        <v>222</v>
      </c>
      <c r="C49" s="86">
        <v>173.76297819857976</v>
      </c>
      <c r="D49" s="86">
        <v>243.85928144403212</v>
      </c>
      <c r="E49" s="72">
        <v>1770</v>
      </c>
      <c r="F49" s="87">
        <v>0.71255429430296213</v>
      </c>
    </row>
    <row r="50" spans="1:6" x14ac:dyDescent="0.25">
      <c r="A50" s="74" t="s">
        <v>253</v>
      </c>
      <c r="B50" s="18" t="s">
        <v>254</v>
      </c>
      <c r="C50" s="86">
        <v>459.85472191276881</v>
      </c>
      <c r="D50" s="86">
        <v>231.97449659123774</v>
      </c>
      <c r="E50" s="72">
        <v>1790</v>
      </c>
      <c r="F50" s="87">
        <v>1.9823503388093513</v>
      </c>
    </row>
    <row r="51" spans="1:6" x14ac:dyDescent="0.25">
      <c r="A51" s="74" t="s">
        <v>124</v>
      </c>
      <c r="B51" s="18" t="s">
        <v>125</v>
      </c>
      <c r="C51" s="86">
        <v>235.89015003583634</v>
      </c>
      <c r="D51" s="86">
        <v>195.74952401656196</v>
      </c>
      <c r="E51" s="72">
        <v>1820</v>
      </c>
      <c r="F51" s="87">
        <v>1.2050611679437759</v>
      </c>
    </row>
    <row r="52" spans="1:6" x14ac:dyDescent="0.25">
      <c r="A52" s="74" t="s">
        <v>83</v>
      </c>
      <c r="B52" s="18" t="s">
        <v>84</v>
      </c>
      <c r="C52" s="86">
        <v>326.05415087223008</v>
      </c>
      <c r="D52" s="86">
        <v>253.47109065469147</v>
      </c>
      <c r="E52" s="72">
        <v>1880</v>
      </c>
      <c r="F52" s="87">
        <v>1.2863563652567382</v>
      </c>
    </row>
    <row r="53" spans="1:6" x14ac:dyDescent="0.25">
      <c r="A53" s="74" t="s">
        <v>229</v>
      </c>
      <c r="B53" s="18" t="s">
        <v>230</v>
      </c>
      <c r="C53" s="86">
        <v>411.35649033839559</v>
      </c>
      <c r="D53" s="86">
        <v>263.43404078580136</v>
      </c>
      <c r="E53" s="72">
        <v>1920</v>
      </c>
      <c r="F53" s="87">
        <v>1.5615160786030313</v>
      </c>
    </row>
    <row r="54" spans="1:6" x14ac:dyDescent="0.25">
      <c r="A54" s="74" t="s">
        <v>273</v>
      </c>
      <c r="B54" s="18" t="s">
        <v>274</v>
      </c>
      <c r="C54" s="86">
        <v>401.40963426488457</v>
      </c>
      <c r="D54" s="86">
        <v>202.9438488956898</v>
      </c>
      <c r="E54" s="72">
        <v>1980</v>
      </c>
      <c r="F54" s="87">
        <v>1.9779344702938169</v>
      </c>
    </row>
    <row r="55" spans="1:6" x14ac:dyDescent="0.25">
      <c r="A55" s="74" t="s">
        <v>196</v>
      </c>
      <c r="B55" s="18" t="s">
        <v>197</v>
      </c>
      <c r="C55" s="86">
        <v>177.83999999999997</v>
      </c>
      <c r="D55" s="86">
        <v>298.08933933766002</v>
      </c>
      <c r="E55" s="72">
        <v>2080</v>
      </c>
      <c r="F55" s="87">
        <v>0.59659966503717232</v>
      </c>
    </row>
    <row r="56" spans="1:6" x14ac:dyDescent="0.25">
      <c r="A56" s="74" t="s">
        <v>192</v>
      </c>
      <c r="B56" s="18" t="s">
        <v>193</v>
      </c>
      <c r="C56" s="86">
        <v>198.42376617033904</v>
      </c>
      <c r="D56" s="86">
        <v>218.80138899613911</v>
      </c>
      <c r="E56" s="72">
        <v>2130</v>
      </c>
      <c r="F56" s="87">
        <v>0.90686703169804994</v>
      </c>
    </row>
    <row r="57" spans="1:6" x14ac:dyDescent="0.25">
      <c r="A57" s="74" t="s">
        <v>303</v>
      </c>
      <c r="B57" s="18" t="s">
        <v>279</v>
      </c>
      <c r="C57" s="86">
        <v>254.64950000000002</v>
      </c>
      <c r="D57" s="86">
        <v>148.99379848897826</v>
      </c>
      <c r="E57" s="72">
        <v>2170</v>
      </c>
      <c r="F57" s="87">
        <v>1.7091281823977231</v>
      </c>
    </row>
    <row r="58" spans="1:6" x14ac:dyDescent="0.25">
      <c r="A58" s="74" t="s">
        <v>172</v>
      </c>
      <c r="B58" s="18" t="s">
        <v>173</v>
      </c>
      <c r="C58" s="86">
        <v>466.084</v>
      </c>
      <c r="D58" s="86">
        <v>197.7499109131403</v>
      </c>
      <c r="E58" s="72">
        <v>2180</v>
      </c>
      <c r="F58" s="87">
        <v>2.3569365864580476</v>
      </c>
    </row>
    <row r="59" spans="1:6" x14ac:dyDescent="0.25">
      <c r="A59" s="74" t="s">
        <v>122</v>
      </c>
      <c r="B59" s="18" t="s">
        <v>123</v>
      </c>
      <c r="C59" s="86">
        <v>362.39217934068932</v>
      </c>
      <c r="D59" s="86">
        <v>275.60630413244479</v>
      </c>
      <c r="E59" s="72">
        <v>2250</v>
      </c>
      <c r="F59" s="87">
        <v>1.3148907478057503</v>
      </c>
    </row>
    <row r="60" spans="1:6" x14ac:dyDescent="0.25">
      <c r="A60" s="74" t="s">
        <v>304</v>
      </c>
      <c r="B60" s="18" t="s">
        <v>144</v>
      </c>
      <c r="C60" s="86">
        <v>249.71991465225545</v>
      </c>
      <c r="D60" s="86">
        <v>167.82122269231502</v>
      </c>
      <c r="E60" s="72">
        <v>2270</v>
      </c>
      <c r="F60" s="87">
        <v>1.48801153183167</v>
      </c>
    </row>
    <row r="61" spans="1:6" x14ac:dyDescent="0.25">
      <c r="A61" s="74" t="s">
        <v>239</v>
      </c>
      <c r="B61" s="18" t="s">
        <v>240</v>
      </c>
      <c r="C61" s="86">
        <v>195.99749955538164</v>
      </c>
      <c r="D61" s="86">
        <v>236.9295995633112</v>
      </c>
      <c r="E61" s="72">
        <v>2378.61043149735</v>
      </c>
      <c r="F61" s="87">
        <v>0.82723939903088439</v>
      </c>
    </row>
    <row r="62" spans="1:6" x14ac:dyDescent="0.25">
      <c r="A62" s="74" t="s">
        <v>271</v>
      </c>
      <c r="B62" s="18" t="s">
        <v>272</v>
      </c>
      <c r="C62" s="86">
        <v>520.20675821146892</v>
      </c>
      <c r="D62" s="86">
        <v>206.07006029751506</v>
      </c>
      <c r="E62" s="72">
        <v>2388.0587514107001</v>
      </c>
      <c r="F62" s="87">
        <v>2.5244169747920533</v>
      </c>
    </row>
    <row r="63" spans="1:6" x14ac:dyDescent="0.25">
      <c r="A63" s="74" t="s">
        <v>204</v>
      </c>
      <c r="B63" s="18" t="s">
        <v>205</v>
      </c>
      <c r="C63" s="86">
        <v>203.28349999999998</v>
      </c>
      <c r="D63" s="86">
        <v>263.47821577735749</v>
      </c>
      <c r="E63" s="72">
        <v>2410</v>
      </c>
      <c r="F63" s="87">
        <v>0.77153816834624833</v>
      </c>
    </row>
    <row r="64" spans="1:6" x14ac:dyDescent="0.25">
      <c r="A64" s="74" t="s">
        <v>42</v>
      </c>
      <c r="B64" s="18" t="s">
        <v>43</v>
      </c>
      <c r="C64" s="86">
        <v>322.13183456704331</v>
      </c>
      <c r="D64" s="86">
        <v>219.66538555691554</v>
      </c>
      <c r="E64" s="72">
        <v>2720</v>
      </c>
      <c r="F64" s="87">
        <v>1.4664660695190805</v>
      </c>
    </row>
    <row r="65" spans="1:6" x14ac:dyDescent="0.25">
      <c r="A65" s="74" t="s">
        <v>180</v>
      </c>
      <c r="B65" s="18" t="s">
        <v>181</v>
      </c>
      <c r="C65" s="86">
        <v>372.21146195681888</v>
      </c>
      <c r="D65" s="86">
        <v>238.70942498228672</v>
      </c>
      <c r="E65" s="72">
        <v>2863.1650919755298</v>
      </c>
      <c r="F65" s="87">
        <v>1.5592658814558267</v>
      </c>
    </row>
    <row r="66" spans="1:6" x14ac:dyDescent="0.25">
      <c r="A66" s="74" t="s">
        <v>275</v>
      </c>
      <c r="B66" s="18" t="s">
        <v>276</v>
      </c>
      <c r="C66" s="86">
        <v>337.12353524167003</v>
      </c>
      <c r="D66" s="86">
        <v>325.09834586303805</v>
      </c>
      <c r="E66" s="72">
        <v>2920</v>
      </c>
      <c r="F66" s="87">
        <v>1.0369893896159599</v>
      </c>
    </row>
    <row r="67" spans="1:6" x14ac:dyDescent="0.25">
      <c r="A67" s="74" t="s">
        <v>243</v>
      </c>
      <c r="B67" s="18" t="s">
        <v>244</v>
      </c>
      <c r="C67" s="86">
        <v>509.3360040733557</v>
      </c>
      <c r="D67" s="86">
        <v>319.98046242555461</v>
      </c>
      <c r="E67" s="72">
        <v>2960</v>
      </c>
      <c r="F67" s="87">
        <v>1.5917721982536852</v>
      </c>
    </row>
    <row r="68" spans="1:6" x14ac:dyDescent="0.25">
      <c r="A68" s="74" t="s">
        <v>56</v>
      </c>
      <c r="B68" s="18" t="s">
        <v>57</v>
      </c>
      <c r="C68" s="86">
        <v>353.67594301253831</v>
      </c>
      <c r="D68" s="86">
        <v>274.21055663514721</v>
      </c>
      <c r="E68" s="72">
        <v>2990</v>
      </c>
      <c r="F68" s="87">
        <v>1.2897969624237491</v>
      </c>
    </row>
    <row r="69" spans="1:6" x14ac:dyDescent="0.25">
      <c r="A69" s="74" t="s">
        <v>306</v>
      </c>
      <c r="B69" s="18" t="s">
        <v>91</v>
      </c>
      <c r="C69" s="86">
        <v>327.89650215021499</v>
      </c>
      <c r="D69" s="86">
        <v>244.1416173118709</v>
      </c>
      <c r="E69" s="72">
        <v>3010</v>
      </c>
      <c r="F69" s="87">
        <v>1.3430586139328884</v>
      </c>
    </row>
    <row r="70" spans="1:6" x14ac:dyDescent="0.25">
      <c r="A70" s="74" t="s">
        <v>44</v>
      </c>
      <c r="B70" s="18" t="s">
        <v>45</v>
      </c>
      <c r="C70" s="86">
        <v>583.745</v>
      </c>
      <c r="D70" s="86">
        <v>288.40198697945601</v>
      </c>
      <c r="E70" s="72">
        <v>3130</v>
      </c>
      <c r="F70" s="87">
        <v>2.0240671921639093</v>
      </c>
    </row>
    <row r="71" spans="1:6" x14ac:dyDescent="0.25">
      <c r="A71" s="74" t="s">
        <v>305</v>
      </c>
      <c r="B71" s="18" t="s">
        <v>282</v>
      </c>
      <c r="C71" s="86">
        <v>407.93137064466328</v>
      </c>
      <c r="D71" s="86">
        <v>238.58314268751238</v>
      </c>
      <c r="E71" s="72">
        <v>3180</v>
      </c>
      <c r="F71" s="87">
        <v>1.7098080193325185</v>
      </c>
    </row>
    <row r="72" spans="1:6" x14ac:dyDescent="0.25">
      <c r="A72" s="74" t="s">
        <v>174</v>
      </c>
      <c r="B72" s="18" t="s">
        <v>175</v>
      </c>
      <c r="C72" s="86">
        <v>384.92999999999995</v>
      </c>
      <c r="D72" s="86">
        <v>242.75015374759769</v>
      </c>
      <c r="E72" s="72">
        <v>3290</v>
      </c>
      <c r="F72" s="87">
        <v>1.5857044539721916</v>
      </c>
    </row>
    <row r="73" spans="1:6" x14ac:dyDescent="0.25">
      <c r="A73" s="74" t="s">
        <v>26</v>
      </c>
      <c r="B73" s="18" t="s">
        <v>27</v>
      </c>
      <c r="C73" s="86">
        <v>677.10933048304821</v>
      </c>
      <c r="D73" s="86">
        <v>291.97908623752778</v>
      </c>
      <c r="E73" s="72">
        <v>3330</v>
      </c>
      <c r="F73" s="87">
        <v>2.3190336650763177</v>
      </c>
    </row>
    <row r="74" spans="1:6" x14ac:dyDescent="0.25">
      <c r="A74" s="74" t="s">
        <v>261</v>
      </c>
      <c r="B74" s="18" t="s">
        <v>262</v>
      </c>
      <c r="C74" s="86">
        <v>425.42500000000001</v>
      </c>
      <c r="D74" s="86">
        <v>256.56356103425315</v>
      </c>
      <c r="E74" s="72">
        <v>3500</v>
      </c>
      <c r="F74" s="87">
        <v>1.658166102329717</v>
      </c>
    </row>
    <row r="75" spans="1:6" x14ac:dyDescent="0.25">
      <c r="A75" s="74" t="s">
        <v>126</v>
      </c>
      <c r="B75" s="18" t="s">
        <v>127</v>
      </c>
      <c r="C75" s="86">
        <v>312.70514316886238</v>
      </c>
      <c r="D75" s="86">
        <v>263.33580584046979</v>
      </c>
      <c r="E75" s="72">
        <v>3540</v>
      </c>
      <c r="F75" s="87">
        <v>1.1874767359145257</v>
      </c>
    </row>
    <row r="76" spans="1:6" x14ac:dyDescent="0.25">
      <c r="A76" s="74" t="s">
        <v>92</v>
      </c>
      <c r="B76" s="18" t="s">
        <v>93</v>
      </c>
      <c r="C76" s="86">
        <v>431.58631338034007</v>
      </c>
      <c r="D76" s="86">
        <v>286.25567991969126</v>
      </c>
      <c r="E76" s="72">
        <v>3560</v>
      </c>
      <c r="F76" s="87">
        <v>1.5076951957823896</v>
      </c>
    </row>
    <row r="77" spans="1:6" x14ac:dyDescent="0.25">
      <c r="A77" s="74" t="s">
        <v>210</v>
      </c>
      <c r="B77" s="18" t="s">
        <v>211</v>
      </c>
      <c r="C77" s="86">
        <v>422.58241803017933</v>
      </c>
      <c r="D77" s="86">
        <v>283.14688419392974</v>
      </c>
      <c r="E77" s="72">
        <v>3660</v>
      </c>
      <c r="F77" s="87">
        <v>1.492449472764634</v>
      </c>
    </row>
    <row r="78" spans="1:6" x14ac:dyDescent="0.25">
      <c r="A78" s="74" t="s">
        <v>106</v>
      </c>
      <c r="B78" s="18" t="s">
        <v>107</v>
      </c>
      <c r="C78" s="86">
        <v>619.24506459764518</v>
      </c>
      <c r="D78" s="86">
        <v>295.59539320264759</v>
      </c>
      <c r="E78" s="72">
        <v>3790</v>
      </c>
      <c r="F78" s="87">
        <v>2.0949076976078485</v>
      </c>
    </row>
    <row r="79" spans="1:6" x14ac:dyDescent="0.25">
      <c r="A79" s="74" t="s">
        <v>237</v>
      </c>
      <c r="B79" s="18" t="s">
        <v>238</v>
      </c>
      <c r="C79" s="86">
        <v>331.02164599117464</v>
      </c>
      <c r="D79" s="86">
        <v>272.76163981393751</v>
      </c>
      <c r="E79" s="72">
        <v>3840</v>
      </c>
      <c r="F79" s="87">
        <v>1.2135931072161714</v>
      </c>
    </row>
    <row r="80" spans="1:6" x14ac:dyDescent="0.25">
      <c r="A80" s="74" t="s">
        <v>141</v>
      </c>
      <c r="B80" s="18" t="s">
        <v>142</v>
      </c>
      <c r="C80" s="86">
        <v>580.17021247413493</v>
      </c>
      <c r="D80" s="86">
        <v>266.6766418143489</v>
      </c>
      <c r="E80" s="72">
        <v>3890</v>
      </c>
      <c r="F80" s="87">
        <v>2.1755569161472703</v>
      </c>
    </row>
    <row r="81" spans="1:6" x14ac:dyDescent="0.25">
      <c r="A81" s="74" t="s">
        <v>206</v>
      </c>
      <c r="B81" s="18" t="s">
        <v>207</v>
      </c>
      <c r="C81" s="86">
        <v>468.09996501627143</v>
      </c>
      <c r="D81" s="86">
        <v>307.20414762663</v>
      </c>
      <c r="E81" s="72">
        <v>3920</v>
      </c>
      <c r="F81" s="87">
        <v>1.5237423343163683</v>
      </c>
    </row>
    <row r="82" spans="1:6" x14ac:dyDescent="0.25">
      <c r="A82" s="74" t="s">
        <v>24</v>
      </c>
      <c r="B82" s="18" t="s">
        <v>25</v>
      </c>
      <c r="C82" s="86">
        <v>663.37929970808625</v>
      </c>
      <c r="D82" s="86">
        <v>268.91017258617404</v>
      </c>
      <c r="E82" s="72">
        <v>3960</v>
      </c>
      <c r="F82" s="87">
        <v>2.4669178310668105</v>
      </c>
    </row>
    <row r="83" spans="1:6" x14ac:dyDescent="0.25">
      <c r="A83" s="74" t="s">
        <v>133</v>
      </c>
      <c r="B83" s="18" t="s">
        <v>134</v>
      </c>
      <c r="C83" s="86">
        <v>650.91206382978737</v>
      </c>
      <c r="D83" s="86">
        <v>276.33814357800804</v>
      </c>
      <c r="E83" s="72">
        <v>3980</v>
      </c>
      <c r="F83" s="87">
        <v>2.3554911942369623</v>
      </c>
    </row>
    <row r="84" spans="1:6" x14ac:dyDescent="0.25">
      <c r="A84" s="74" t="s">
        <v>30</v>
      </c>
      <c r="B84" s="18" t="s">
        <v>31</v>
      </c>
      <c r="C84" s="86">
        <v>713.49910690566844</v>
      </c>
      <c r="D84" s="86">
        <v>282.53836595814448</v>
      </c>
      <c r="E84" s="72">
        <v>4000</v>
      </c>
      <c r="F84" s="87">
        <v>2.5253175953150624</v>
      </c>
    </row>
    <row r="85" spans="1:6" x14ac:dyDescent="0.25">
      <c r="A85" s="74" t="s">
        <v>112</v>
      </c>
      <c r="B85" s="18" t="s">
        <v>113</v>
      </c>
      <c r="C85" s="86">
        <v>399.25334755022794</v>
      </c>
      <c r="D85" s="86">
        <v>357.63932861716563</v>
      </c>
      <c r="E85" s="72">
        <v>4060</v>
      </c>
      <c r="F85" s="87">
        <v>1.1163575021068444</v>
      </c>
    </row>
    <row r="86" spans="1:6" x14ac:dyDescent="0.25">
      <c r="A86" s="74" t="s">
        <v>32</v>
      </c>
      <c r="B86" s="18" t="s">
        <v>33</v>
      </c>
      <c r="C86" s="86">
        <v>753.47309880653711</v>
      </c>
      <c r="D86" s="86">
        <v>274.82303607416367</v>
      </c>
      <c r="E86" s="72">
        <v>4080</v>
      </c>
      <c r="F86" s="87">
        <v>2.7416664540566571</v>
      </c>
    </row>
    <row r="87" spans="1:6" x14ac:dyDescent="0.25">
      <c r="A87" s="74" t="s">
        <v>220</v>
      </c>
      <c r="B87" s="18" t="s">
        <v>221</v>
      </c>
      <c r="C87" s="86">
        <v>619.24812905758654</v>
      </c>
      <c r="D87" s="86">
        <v>308.22816410262317</v>
      </c>
      <c r="E87" s="72">
        <v>4100</v>
      </c>
      <c r="F87" s="87">
        <v>2.0090575786948874</v>
      </c>
    </row>
    <row r="88" spans="1:6" x14ac:dyDescent="0.25">
      <c r="A88" s="74" t="s">
        <v>22</v>
      </c>
      <c r="B88" s="18" t="s">
        <v>23</v>
      </c>
      <c r="C88" s="86">
        <v>665.88330939841705</v>
      </c>
      <c r="D88" s="86">
        <v>303.39268962298138</v>
      </c>
      <c r="E88" s="72">
        <v>4320</v>
      </c>
      <c r="F88" s="87">
        <v>2.1947902245960305</v>
      </c>
    </row>
    <row r="89" spans="1:6" x14ac:dyDescent="0.25">
      <c r="A89" s="74" t="s">
        <v>38</v>
      </c>
      <c r="B89" s="18" t="s">
        <v>39</v>
      </c>
      <c r="C89" s="86">
        <v>721.27663288456495</v>
      </c>
      <c r="D89" s="86">
        <v>385.42579073022222</v>
      </c>
      <c r="E89" s="72">
        <v>4390</v>
      </c>
      <c r="F89" s="87">
        <v>1.8713761513417262</v>
      </c>
    </row>
    <row r="90" spans="1:6" x14ac:dyDescent="0.25">
      <c r="A90" s="74" t="s">
        <v>118</v>
      </c>
      <c r="B90" s="18" t="s">
        <v>119</v>
      </c>
      <c r="C90" s="86">
        <v>610.99056166619698</v>
      </c>
      <c r="D90" s="86">
        <v>342.90153989561173</v>
      </c>
      <c r="E90" s="72">
        <v>4460</v>
      </c>
      <c r="F90" s="87">
        <v>1.781825073903718</v>
      </c>
    </row>
    <row r="91" spans="1:6" x14ac:dyDescent="0.25">
      <c r="A91" s="74" t="s">
        <v>186</v>
      </c>
      <c r="B91" s="18" t="s">
        <v>187</v>
      </c>
      <c r="C91" s="86">
        <v>821.79</v>
      </c>
      <c r="D91" s="86">
        <v>358.28566630143825</v>
      </c>
      <c r="E91" s="72">
        <v>4600</v>
      </c>
      <c r="F91" s="87">
        <v>2.2936725559894415</v>
      </c>
    </row>
    <row r="92" spans="1:6" x14ac:dyDescent="0.25">
      <c r="A92" s="74" t="s">
        <v>131</v>
      </c>
      <c r="B92" s="18" t="s">
        <v>132</v>
      </c>
      <c r="C92" s="86">
        <v>657.87500000000011</v>
      </c>
      <c r="D92" s="86">
        <v>357.58054999850685</v>
      </c>
      <c r="E92" s="72">
        <v>4750</v>
      </c>
      <c r="F92" s="87">
        <v>1.8397952573280258</v>
      </c>
    </row>
    <row r="93" spans="1:6" x14ac:dyDescent="0.25">
      <c r="A93" s="74" t="s">
        <v>129</v>
      </c>
      <c r="B93" s="18" t="s">
        <v>130</v>
      </c>
      <c r="C93" s="86">
        <v>666.8796372281605</v>
      </c>
      <c r="D93" s="86">
        <v>349.39509081715249</v>
      </c>
      <c r="E93" s="72">
        <v>4770</v>
      </c>
      <c r="F93" s="87">
        <v>1.9086691678136827</v>
      </c>
    </row>
    <row r="94" spans="1:6" x14ac:dyDescent="0.25">
      <c r="A94" s="74" t="s">
        <v>308</v>
      </c>
      <c r="B94" s="18" t="s">
        <v>102</v>
      </c>
      <c r="C94" s="86">
        <v>814.08124422843252</v>
      </c>
      <c r="D94" s="86">
        <v>402.28769486020025</v>
      </c>
      <c r="E94" s="72">
        <v>4880</v>
      </c>
      <c r="F94" s="87">
        <v>2.0236294935924781</v>
      </c>
    </row>
    <row r="95" spans="1:6" x14ac:dyDescent="0.25">
      <c r="A95" s="74" t="s">
        <v>46</v>
      </c>
      <c r="B95" s="18" t="s">
        <v>47</v>
      </c>
      <c r="C95" s="86">
        <v>1258.8241147515967</v>
      </c>
      <c r="D95" s="86">
        <v>355.38835616438359</v>
      </c>
      <c r="E95" s="72">
        <v>4940</v>
      </c>
      <c r="F95" s="87">
        <v>3.5421084931925355</v>
      </c>
    </row>
    <row r="96" spans="1:6" x14ac:dyDescent="0.25">
      <c r="A96" s="74" t="s">
        <v>100</v>
      </c>
      <c r="B96" s="18" t="s">
        <v>101</v>
      </c>
      <c r="C96" s="86">
        <v>765.74071735577809</v>
      </c>
      <c r="D96" s="86">
        <v>386.62049459459291</v>
      </c>
      <c r="E96" s="72">
        <v>4970</v>
      </c>
      <c r="F96" s="87">
        <v>1.9806004287453192</v>
      </c>
    </row>
    <row r="97" spans="1:6" x14ac:dyDescent="0.25">
      <c r="A97" s="74" t="s">
        <v>225</v>
      </c>
      <c r="B97" s="18" t="s">
        <v>226</v>
      </c>
      <c r="C97" s="86">
        <v>1113.8419178082193</v>
      </c>
      <c r="D97" s="86">
        <v>416.18135025670858</v>
      </c>
      <c r="E97" s="72">
        <v>5180</v>
      </c>
      <c r="F97" s="87">
        <v>2.6763378924144017</v>
      </c>
    </row>
    <row r="98" spans="1:6" x14ac:dyDescent="0.25">
      <c r="A98" s="74" t="s">
        <v>36</v>
      </c>
      <c r="B98" s="18" t="s">
        <v>37</v>
      </c>
      <c r="C98" s="86">
        <v>1288.8000000000002</v>
      </c>
      <c r="D98" s="86">
        <v>402.73427316969958</v>
      </c>
      <c r="E98" s="72">
        <v>5280</v>
      </c>
      <c r="F98" s="87">
        <v>3.2001249604523729</v>
      </c>
    </row>
    <row r="99" spans="1:6" x14ac:dyDescent="0.25">
      <c r="A99" s="74" t="s">
        <v>309</v>
      </c>
      <c r="B99" s="18" t="s">
        <v>128</v>
      </c>
      <c r="C99" s="86">
        <v>546.24024302430246</v>
      </c>
      <c r="D99" s="86">
        <v>418.41627834950987</v>
      </c>
      <c r="E99" s="72">
        <v>5400</v>
      </c>
      <c r="F99" s="87">
        <v>1.3054947220959201</v>
      </c>
    </row>
    <row r="100" spans="1:6" x14ac:dyDescent="0.25">
      <c r="A100" s="74" t="s">
        <v>233</v>
      </c>
      <c r="B100" s="18" t="s">
        <v>234</v>
      </c>
      <c r="C100" s="86">
        <v>1031.1569999999999</v>
      </c>
      <c r="D100" s="86">
        <v>476.16837698703091</v>
      </c>
      <c r="E100" s="72">
        <v>5430</v>
      </c>
      <c r="F100" s="87">
        <v>2.1655301986340953</v>
      </c>
    </row>
    <row r="101" spans="1:6" x14ac:dyDescent="0.25">
      <c r="A101" s="74" t="s">
        <v>68</v>
      </c>
      <c r="B101" s="18" t="s">
        <v>69</v>
      </c>
      <c r="C101" s="86">
        <v>994.29055102739073</v>
      </c>
      <c r="D101" s="86">
        <v>531.65023931119424</v>
      </c>
      <c r="E101" s="72">
        <v>5830</v>
      </c>
      <c r="F101" s="87">
        <v>1.870196752503287</v>
      </c>
    </row>
    <row r="102" spans="1:6" x14ac:dyDescent="0.25">
      <c r="A102" s="74" t="s">
        <v>89</v>
      </c>
      <c r="B102" s="18" t="s">
        <v>90</v>
      </c>
      <c r="C102" s="86">
        <v>1294.0054383097884</v>
      </c>
      <c r="D102" s="86">
        <v>516.33011852381981</v>
      </c>
      <c r="E102" s="72">
        <v>5890</v>
      </c>
      <c r="F102" s="87">
        <v>2.5061591255015898</v>
      </c>
    </row>
    <row r="103" spans="1:6" x14ac:dyDescent="0.25">
      <c r="A103" s="74" t="s">
        <v>251</v>
      </c>
      <c r="B103" s="18" t="s">
        <v>252</v>
      </c>
      <c r="C103" s="86">
        <v>929.99840000000006</v>
      </c>
      <c r="D103" s="86">
        <v>494.4555990633537</v>
      </c>
      <c r="E103" s="72">
        <v>5960</v>
      </c>
      <c r="F103" s="87">
        <v>1.8808532085827205</v>
      </c>
    </row>
    <row r="104" spans="1:6" x14ac:dyDescent="0.25">
      <c r="A104" s="74" t="s">
        <v>208</v>
      </c>
      <c r="B104" s="18" t="s">
        <v>209</v>
      </c>
      <c r="C104" s="86">
        <v>600.72101061032038</v>
      </c>
      <c r="D104" s="86">
        <v>543.59103598936645</v>
      </c>
      <c r="E104" s="72">
        <v>5970</v>
      </c>
      <c r="F104" s="87">
        <v>1.1050973449497272</v>
      </c>
    </row>
    <row r="105" spans="1:6" x14ac:dyDescent="0.25">
      <c r="A105" s="74" t="s">
        <v>241</v>
      </c>
      <c r="B105" s="18" t="s">
        <v>242</v>
      </c>
      <c r="C105" s="86">
        <v>778.31669399493137</v>
      </c>
      <c r="D105" s="86">
        <v>723.4716857056444</v>
      </c>
      <c r="E105" s="72">
        <v>6020</v>
      </c>
      <c r="F105" s="87">
        <v>1.0758080922486877</v>
      </c>
    </row>
    <row r="106" spans="1:6" x14ac:dyDescent="0.25">
      <c r="A106" s="74" t="s">
        <v>151</v>
      </c>
      <c r="B106" s="18" t="s">
        <v>152</v>
      </c>
      <c r="C106" s="86">
        <v>2177.5270720363833</v>
      </c>
      <c r="D106" s="86">
        <v>638.26646652755801</v>
      </c>
      <c r="E106" s="72">
        <v>6540</v>
      </c>
      <c r="F106" s="87">
        <v>3.4116269398940222</v>
      </c>
    </row>
    <row r="107" spans="1:6" x14ac:dyDescent="0.25">
      <c r="A107" s="74" t="s">
        <v>103</v>
      </c>
      <c r="B107" s="18" t="s">
        <v>104</v>
      </c>
      <c r="C107" s="86">
        <v>791.33313193431798</v>
      </c>
      <c r="D107" s="86">
        <v>637.6638953091541</v>
      </c>
      <c r="E107" s="72">
        <v>6610</v>
      </c>
      <c r="F107" s="87">
        <v>1.2409878272168156</v>
      </c>
    </row>
    <row r="108" spans="1:6" x14ac:dyDescent="0.25">
      <c r="A108" s="74" t="s">
        <v>87</v>
      </c>
      <c r="B108" s="18" t="s">
        <v>88</v>
      </c>
      <c r="C108" s="86">
        <v>803.02888173930273</v>
      </c>
      <c r="D108" s="86">
        <v>617.04262184621746</v>
      </c>
      <c r="E108" s="72">
        <v>6630</v>
      </c>
      <c r="F108" s="87">
        <v>1.3014155802343226</v>
      </c>
    </row>
    <row r="109" spans="1:6" x14ac:dyDescent="0.25">
      <c r="A109" s="74" t="s">
        <v>265</v>
      </c>
      <c r="B109" s="18" t="s">
        <v>266</v>
      </c>
      <c r="C109" s="86">
        <v>644.22532359618936</v>
      </c>
      <c r="D109" s="86">
        <v>579.16008545547766</v>
      </c>
      <c r="E109" s="72">
        <v>6650</v>
      </c>
      <c r="F109" s="87">
        <v>1.1123441338149909</v>
      </c>
    </row>
    <row r="110" spans="1:6" x14ac:dyDescent="0.25">
      <c r="A110" s="74" t="s">
        <v>48</v>
      </c>
      <c r="B110" s="18" t="s">
        <v>49</v>
      </c>
      <c r="C110" s="86">
        <v>1449.4796497737921</v>
      </c>
      <c r="D110" s="86">
        <v>629.39735239221363</v>
      </c>
      <c r="E110" s="72">
        <v>6820</v>
      </c>
      <c r="F110" s="87">
        <v>2.3029643265333246</v>
      </c>
    </row>
    <row r="111" spans="1:6" x14ac:dyDescent="0.25">
      <c r="A111" s="74" t="s">
        <v>85</v>
      </c>
      <c r="B111" s="18" t="s">
        <v>86</v>
      </c>
      <c r="C111" s="86">
        <v>1065.4172118024874</v>
      </c>
      <c r="D111" s="86">
        <v>631.24693713155762</v>
      </c>
      <c r="E111" s="72">
        <v>6990</v>
      </c>
      <c r="F111" s="87">
        <v>1.687797831770619</v>
      </c>
    </row>
    <row r="112" spans="1:6" x14ac:dyDescent="0.25">
      <c r="A112" s="74" t="s">
        <v>94</v>
      </c>
      <c r="B112" s="18" t="s">
        <v>95</v>
      </c>
      <c r="C112" s="86">
        <v>921.45656648278805</v>
      </c>
      <c r="D112" s="86">
        <v>622.31698324869774</v>
      </c>
      <c r="E112" s="72">
        <v>7060</v>
      </c>
      <c r="F112" s="87">
        <v>1.4806868385183449</v>
      </c>
    </row>
    <row r="113" spans="1:6" x14ac:dyDescent="0.25">
      <c r="A113" s="74" t="s">
        <v>176</v>
      </c>
      <c r="B113" s="18" t="s">
        <v>177</v>
      </c>
      <c r="C113" s="86">
        <v>1891.3854366074904</v>
      </c>
      <c r="D113" s="86">
        <v>623.89523910128332</v>
      </c>
      <c r="E113" s="72">
        <v>7350</v>
      </c>
      <c r="F113" s="87">
        <v>3.031575364049929</v>
      </c>
    </row>
    <row r="114" spans="1:6" x14ac:dyDescent="0.25">
      <c r="A114" s="74" t="s">
        <v>79</v>
      </c>
      <c r="B114" s="18" t="s">
        <v>80</v>
      </c>
      <c r="C114" s="86">
        <v>1552.4420527159098</v>
      </c>
      <c r="D114" s="86">
        <v>636.06805264788898</v>
      </c>
      <c r="E114" s="72">
        <v>7602</v>
      </c>
      <c r="F114" s="87">
        <v>2.4406854679357748</v>
      </c>
    </row>
    <row r="115" spans="1:6" x14ac:dyDescent="0.25">
      <c r="A115" s="74" t="s">
        <v>292</v>
      </c>
      <c r="B115" s="18" t="s">
        <v>310</v>
      </c>
      <c r="C115" s="86">
        <v>1755.5437758134476</v>
      </c>
      <c r="D115" s="86">
        <v>622.87685093079449</v>
      </c>
      <c r="E115" s="72">
        <v>7760</v>
      </c>
      <c r="F115" s="87">
        <v>2.8184444054873055</v>
      </c>
    </row>
    <row r="116" spans="1:6" x14ac:dyDescent="0.25">
      <c r="A116" s="74" t="s">
        <v>135</v>
      </c>
      <c r="B116" s="18" t="s">
        <v>136</v>
      </c>
      <c r="C116" s="86">
        <v>785.82674362089926</v>
      </c>
      <c r="D116" s="86">
        <v>628.68186589871766</v>
      </c>
      <c r="E116" s="72">
        <v>7890</v>
      </c>
      <c r="F116" s="87">
        <v>1.2499592977722345</v>
      </c>
    </row>
    <row r="117" spans="1:6" x14ac:dyDescent="0.25">
      <c r="A117" s="74" t="s">
        <v>145</v>
      </c>
      <c r="B117" s="18" t="s">
        <v>146</v>
      </c>
      <c r="C117" s="86">
        <v>852.826734375</v>
      </c>
      <c r="D117" s="86">
        <v>645.1567541844438</v>
      </c>
      <c r="E117" s="72">
        <v>8310</v>
      </c>
      <c r="F117" s="87">
        <v>1.3218907325136453</v>
      </c>
    </row>
    <row r="118" spans="1:6" x14ac:dyDescent="0.25">
      <c r="A118" s="74" t="s">
        <v>50</v>
      </c>
      <c r="B118" s="18" t="s">
        <v>51</v>
      </c>
      <c r="C118" s="86">
        <v>1543.971</v>
      </c>
      <c r="D118" s="86">
        <v>754.81221075819269</v>
      </c>
      <c r="E118" s="72">
        <v>8580</v>
      </c>
      <c r="F118" s="87">
        <v>2.0455034748962446</v>
      </c>
    </row>
    <row r="119" spans="1:6" x14ac:dyDescent="0.25">
      <c r="A119" s="74" t="s">
        <v>169</v>
      </c>
      <c r="B119" s="18" t="s">
        <v>170</v>
      </c>
      <c r="C119" s="86">
        <v>968.28760935601463</v>
      </c>
      <c r="D119" s="86">
        <v>699.91864420998274</v>
      </c>
      <c r="E119" s="72">
        <v>8610</v>
      </c>
      <c r="F119" s="87">
        <v>1.3834287989984142</v>
      </c>
    </row>
    <row r="120" spans="1:6" x14ac:dyDescent="0.25">
      <c r="A120" s="74" t="s">
        <v>66</v>
      </c>
      <c r="B120" s="18" t="s">
        <v>67</v>
      </c>
      <c r="C120" s="86">
        <v>1674.3966379085616</v>
      </c>
      <c r="D120" s="86">
        <v>660.20693924437796</v>
      </c>
      <c r="E120" s="72">
        <v>8690</v>
      </c>
      <c r="F120" s="87">
        <v>2.5361694014076059</v>
      </c>
    </row>
    <row r="121" spans="1:6" x14ac:dyDescent="0.25">
      <c r="A121" s="74" t="s">
        <v>216</v>
      </c>
      <c r="B121" s="18" t="s">
        <v>217</v>
      </c>
      <c r="C121" s="86">
        <v>1347.6243860538029</v>
      </c>
      <c r="D121" s="86">
        <v>698.37845889176538</v>
      </c>
      <c r="E121" s="72">
        <v>8780</v>
      </c>
      <c r="F121" s="87">
        <v>1.9296476987453268</v>
      </c>
    </row>
    <row r="122" spans="1:6" x14ac:dyDescent="0.25">
      <c r="A122" s="74" t="s">
        <v>312</v>
      </c>
      <c r="B122" s="18" t="s">
        <v>290</v>
      </c>
      <c r="C122" s="86">
        <v>1931.2476720958139</v>
      </c>
      <c r="D122" s="86">
        <v>681.91863642890178</v>
      </c>
      <c r="E122" s="72">
        <v>9231.7202867861706</v>
      </c>
      <c r="F122" s="87">
        <v>2.8320793257821011</v>
      </c>
    </row>
    <row r="123" spans="1:6" x14ac:dyDescent="0.25">
      <c r="A123" s="74" t="s">
        <v>159</v>
      </c>
      <c r="B123" s="18" t="s">
        <v>160</v>
      </c>
      <c r="C123" s="86">
        <v>1706.9273787003317</v>
      </c>
      <c r="D123" s="86">
        <v>695.66538288288291</v>
      </c>
      <c r="E123" s="72">
        <v>9570</v>
      </c>
      <c r="F123" s="87">
        <v>2.4536615170165761</v>
      </c>
    </row>
    <row r="124" spans="1:6" x14ac:dyDescent="0.25">
      <c r="A124" s="74" t="s">
        <v>157</v>
      </c>
      <c r="B124" s="18" t="s">
        <v>158</v>
      </c>
      <c r="C124" s="86">
        <v>1621.5216666666665</v>
      </c>
      <c r="D124" s="86">
        <v>717.62940301066908</v>
      </c>
      <c r="E124" s="72">
        <v>9650</v>
      </c>
      <c r="F124" s="87">
        <v>2.2595529947127306</v>
      </c>
    </row>
    <row r="125" spans="1:6" x14ac:dyDescent="0.25">
      <c r="A125" s="74" t="s">
        <v>289</v>
      </c>
      <c r="B125" s="18" t="s">
        <v>311</v>
      </c>
      <c r="C125" s="86">
        <v>2045.8577749779536</v>
      </c>
      <c r="D125" s="86">
        <v>711.29601654665237</v>
      </c>
      <c r="E125" s="72">
        <v>9970</v>
      </c>
      <c r="F125" s="87">
        <v>2.876239606838527</v>
      </c>
    </row>
    <row r="126" spans="1:6" x14ac:dyDescent="0.25">
      <c r="A126" s="74" t="s">
        <v>167</v>
      </c>
      <c r="B126" s="18" t="s">
        <v>168</v>
      </c>
      <c r="C126" s="86">
        <v>1242.0317205346296</v>
      </c>
      <c r="D126" s="86">
        <v>723.80130204410807</v>
      </c>
      <c r="E126" s="72">
        <v>10140</v>
      </c>
      <c r="F126" s="87">
        <v>1.7159843689517715</v>
      </c>
    </row>
    <row r="127" spans="1:6" x14ac:dyDescent="0.25">
      <c r="A127" s="74" t="s">
        <v>263</v>
      </c>
      <c r="B127" s="18" t="s">
        <v>264</v>
      </c>
      <c r="C127" s="86">
        <v>2319.443553327274</v>
      </c>
      <c r="D127" s="86">
        <v>750.0228272519746</v>
      </c>
      <c r="E127" s="72">
        <v>10930</v>
      </c>
      <c r="F127" s="87">
        <v>3.0924972801501731</v>
      </c>
    </row>
    <row r="128" spans="1:6" x14ac:dyDescent="0.25">
      <c r="A128" s="74" t="s">
        <v>75</v>
      </c>
      <c r="B128" s="18" t="s">
        <v>76</v>
      </c>
      <c r="C128" s="86">
        <v>881.31553287992301</v>
      </c>
      <c r="D128" s="86">
        <v>808.34668921549996</v>
      </c>
      <c r="E128" s="72">
        <v>11040</v>
      </c>
      <c r="F128" s="87">
        <v>1.0902692429349086</v>
      </c>
    </row>
    <row r="129" spans="1:6" x14ac:dyDescent="0.25">
      <c r="A129" s="74" t="s">
        <v>277</v>
      </c>
      <c r="B129" s="18" t="s">
        <v>278</v>
      </c>
      <c r="C129" s="86">
        <v>1569.8310360519333</v>
      </c>
      <c r="D129" s="86">
        <v>971.85922773826201</v>
      </c>
      <c r="E129" s="72">
        <v>12000</v>
      </c>
      <c r="F129" s="87">
        <v>1.6152864440102999</v>
      </c>
    </row>
    <row r="130" spans="1:6" x14ac:dyDescent="0.25">
      <c r="A130" s="74" t="s">
        <v>291</v>
      </c>
      <c r="B130" s="18" t="s">
        <v>314</v>
      </c>
      <c r="C130" s="86">
        <v>2849.8001268656717</v>
      </c>
      <c r="D130" s="86">
        <v>844.78235164203602</v>
      </c>
      <c r="E130" s="72">
        <v>12430</v>
      </c>
      <c r="F130" s="87">
        <v>3.3734134257497272</v>
      </c>
    </row>
    <row r="131" spans="1:6" x14ac:dyDescent="0.25">
      <c r="A131" s="74" t="s">
        <v>0</v>
      </c>
      <c r="B131" s="18" t="s">
        <v>1</v>
      </c>
      <c r="C131" s="86">
        <v>1879.7146628418161</v>
      </c>
      <c r="D131" s="86">
        <v>813.75170505060612</v>
      </c>
      <c r="E131" s="72">
        <v>12530</v>
      </c>
      <c r="F131" s="87">
        <v>2.3099363739273757</v>
      </c>
    </row>
    <row r="132" spans="1:6" x14ac:dyDescent="0.25">
      <c r="A132" s="74" t="s">
        <v>28</v>
      </c>
      <c r="B132" s="18" t="s">
        <v>29</v>
      </c>
      <c r="C132" s="86">
        <v>2457.8613698630138</v>
      </c>
      <c r="D132" s="86">
        <v>930.54447172502501</v>
      </c>
      <c r="E132" s="72">
        <v>13040</v>
      </c>
      <c r="F132" s="87">
        <v>2.6413153208107065</v>
      </c>
    </row>
    <row r="133" spans="1:6" x14ac:dyDescent="0.25">
      <c r="A133" s="74" t="s">
        <v>202</v>
      </c>
      <c r="B133" s="18" t="s">
        <v>203</v>
      </c>
      <c r="C133" s="86">
        <v>1215.6890465690026</v>
      </c>
      <c r="D133" s="86">
        <v>869.23600630658109</v>
      </c>
      <c r="E133" s="72">
        <v>13100</v>
      </c>
      <c r="F133" s="87">
        <v>1.3985718927297026</v>
      </c>
    </row>
    <row r="134" spans="1:6" x14ac:dyDescent="0.25">
      <c r="A134" s="74" t="s">
        <v>2</v>
      </c>
      <c r="B134" s="18" t="s">
        <v>3</v>
      </c>
      <c r="C134" s="86">
        <v>1708.8977600431774</v>
      </c>
      <c r="D134" s="86">
        <v>910.8518212761046</v>
      </c>
      <c r="E134" s="72">
        <v>13610</v>
      </c>
      <c r="F134" s="87">
        <v>1.8761534204861217</v>
      </c>
    </row>
    <row r="135" spans="1:6" x14ac:dyDescent="0.25">
      <c r="A135" s="74" t="s">
        <v>4</v>
      </c>
      <c r="B135" s="18" t="s">
        <v>5</v>
      </c>
      <c r="C135" s="86">
        <v>1624.6519320164539</v>
      </c>
      <c r="D135" s="86">
        <v>908.20767419378512</v>
      </c>
      <c r="E135" s="72">
        <v>14170</v>
      </c>
      <c r="F135" s="87">
        <v>1.7888551023956669</v>
      </c>
    </row>
    <row r="136" spans="1:6" x14ac:dyDescent="0.25">
      <c r="A136" s="74" t="s">
        <v>8</v>
      </c>
      <c r="B136" s="18" t="s">
        <v>9</v>
      </c>
      <c r="C136" s="86">
        <v>2898.7927724802871</v>
      </c>
      <c r="D136" s="86">
        <v>921.19779729671984</v>
      </c>
      <c r="E136" s="72">
        <v>14180</v>
      </c>
      <c r="F136" s="87">
        <v>3.146764767552499</v>
      </c>
    </row>
    <row r="137" spans="1:6" x14ac:dyDescent="0.25">
      <c r="A137" s="74" t="s">
        <v>6</v>
      </c>
      <c r="B137" s="18" t="s">
        <v>7</v>
      </c>
      <c r="C137" s="86">
        <v>3162.4215434005409</v>
      </c>
      <c r="D137" s="86">
        <v>922.69383285302592</v>
      </c>
      <c r="E137" s="72">
        <v>15250</v>
      </c>
      <c r="F137" s="87">
        <v>3.4273790837228626</v>
      </c>
    </row>
    <row r="138" spans="1:6" x14ac:dyDescent="0.25">
      <c r="C138" s="86"/>
      <c r="D138" s="86"/>
      <c r="F138" s="87"/>
    </row>
    <row r="139" spans="1:6" x14ac:dyDescent="0.25">
      <c r="C139" s="86"/>
      <c r="D139" s="86"/>
      <c r="F139" s="87"/>
    </row>
    <row r="140" spans="1:6" x14ac:dyDescent="0.25">
      <c r="C140" s="86"/>
      <c r="D140" s="86"/>
      <c r="F140" s="8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="80" zoomScaleNormal="80" zoomScalePageLayoutView="80" workbookViewId="0">
      <selection activeCell="E10" sqref="E10"/>
    </sheetView>
  </sheetViews>
  <sheetFormatPr defaultColWidth="11" defaultRowHeight="12.75" x14ac:dyDescent="0.25"/>
  <cols>
    <col min="1" max="1" width="23.5" style="74" bestFit="1" customWidth="1"/>
    <col min="2" max="2" width="11" style="18"/>
    <col min="3" max="5" width="11" style="72"/>
    <col min="6" max="16384" width="11" style="18"/>
  </cols>
  <sheetData>
    <row r="1" spans="1:6" s="74" customFormat="1" x14ac:dyDescent="0.25">
      <c r="A1" s="71" t="s">
        <v>619</v>
      </c>
      <c r="B1" s="74" t="s">
        <v>530</v>
      </c>
      <c r="C1" s="81" t="s">
        <v>645</v>
      </c>
      <c r="D1" s="81" t="s">
        <v>646</v>
      </c>
      <c r="E1" s="81" t="s">
        <v>647</v>
      </c>
      <c r="F1" s="81" t="s">
        <v>648</v>
      </c>
    </row>
    <row r="2" spans="1:6" x14ac:dyDescent="0.25">
      <c r="A2" s="74" t="s">
        <v>62</v>
      </c>
      <c r="B2" s="18" t="s">
        <v>63</v>
      </c>
      <c r="C2" s="72">
        <v>77.537494194637958</v>
      </c>
      <c r="D2" s="72">
        <v>59.186827105763143</v>
      </c>
      <c r="E2" s="72">
        <v>314.03233642588236</v>
      </c>
      <c r="F2" s="72">
        <v>19.147933308528422</v>
      </c>
    </row>
    <row r="3" spans="1:6" x14ac:dyDescent="0.25">
      <c r="A3" s="74" t="s">
        <v>231</v>
      </c>
      <c r="B3" s="18" t="s">
        <v>232</v>
      </c>
      <c r="C3" s="72">
        <v>77.682578052957453</v>
      </c>
      <c r="D3" s="72">
        <v>19.493083915162693</v>
      </c>
      <c r="E3" s="72">
        <v>75.490922063120337</v>
      </c>
      <c r="F3" s="72">
        <v>14.994</v>
      </c>
    </row>
    <row r="4" spans="1:6" x14ac:dyDescent="0.25">
      <c r="A4" s="74" t="s">
        <v>153</v>
      </c>
      <c r="B4" s="18" t="s">
        <v>154</v>
      </c>
      <c r="C4" s="72">
        <v>77.408674180405896</v>
      </c>
      <c r="D4" s="72">
        <v>39.044282831359702</v>
      </c>
      <c r="E4" s="72">
        <v>159.58026600522527</v>
      </c>
      <c r="F4" s="72">
        <v>29.746684990064466</v>
      </c>
    </row>
    <row r="5" spans="1:6" x14ac:dyDescent="0.25">
      <c r="A5" s="74" t="s">
        <v>155</v>
      </c>
      <c r="B5" s="18" t="s">
        <v>156</v>
      </c>
      <c r="C5" s="72">
        <v>77.506844247325859</v>
      </c>
      <c r="D5" s="72">
        <v>36.302008870336557</v>
      </c>
      <c r="E5" s="72">
        <v>234.21086804321166</v>
      </c>
      <c r="F5" s="72">
        <v>41.711370016392138</v>
      </c>
    </row>
    <row r="6" spans="1:6" x14ac:dyDescent="0.25">
      <c r="A6" s="74" t="s">
        <v>54</v>
      </c>
      <c r="B6" s="18" t="s">
        <v>55</v>
      </c>
      <c r="C6" s="72">
        <v>77.652337731811699</v>
      </c>
      <c r="D6" s="72">
        <v>25.228601997146935</v>
      </c>
      <c r="E6" s="72">
        <v>78.759980238991574</v>
      </c>
      <c r="F6" s="72">
        <v>24.882987456192428</v>
      </c>
    </row>
    <row r="7" spans="1:6" x14ac:dyDescent="0.25">
      <c r="A7" s="74" t="s">
        <v>64</v>
      </c>
      <c r="B7" s="18" t="s">
        <v>65</v>
      </c>
      <c r="C7" s="72">
        <v>77.69389956360321</v>
      </c>
      <c r="D7" s="72">
        <v>62.477821924053927</v>
      </c>
      <c r="E7" s="72">
        <v>54.340481847435598</v>
      </c>
      <c r="F7" s="72">
        <v>34.116970431085662</v>
      </c>
    </row>
    <row r="8" spans="1:6" x14ac:dyDescent="0.25">
      <c r="A8" s="74" t="s">
        <v>523</v>
      </c>
      <c r="B8" s="18" t="s">
        <v>82</v>
      </c>
      <c r="C8" s="72">
        <v>77.678329742277242</v>
      </c>
      <c r="D8" s="72">
        <v>26.452901612999227</v>
      </c>
      <c r="E8" s="72">
        <v>74.066511977944188</v>
      </c>
      <c r="F8" s="72">
        <v>33.90357482370402</v>
      </c>
    </row>
    <row r="9" spans="1:6" x14ac:dyDescent="0.25">
      <c r="A9" s="74" t="s">
        <v>227</v>
      </c>
      <c r="B9" s="18" t="s">
        <v>228</v>
      </c>
      <c r="C9" s="72">
        <v>77.47049611398964</v>
      </c>
      <c r="D9" s="72">
        <v>44.387564766839382</v>
      </c>
      <c r="E9" s="72">
        <v>27.423679323881061</v>
      </c>
      <c r="F9" s="72">
        <v>29.310962962872196</v>
      </c>
    </row>
    <row r="10" spans="1:6" x14ac:dyDescent="0.25">
      <c r="A10" s="74" t="s">
        <v>116</v>
      </c>
      <c r="B10" s="18" t="s">
        <v>117</v>
      </c>
      <c r="C10" s="72">
        <v>77.497084425799684</v>
      </c>
      <c r="D10" s="72">
        <v>35.393812270582067</v>
      </c>
      <c r="E10" s="72">
        <v>178.17046943419507</v>
      </c>
      <c r="F10" s="72">
        <v>60.988622904048647</v>
      </c>
    </row>
    <row r="11" spans="1:6" x14ac:dyDescent="0.25">
      <c r="A11" s="74" t="s">
        <v>20</v>
      </c>
      <c r="B11" s="18" t="s">
        <v>21</v>
      </c>
      <c r="C11" s="72">
        <v>77.440464355428475</v>
      </c>
      <c r="D11" s="72">
        <v>40.360652132075998</v>
      </c>
      <c r="E11" s="72">
        <v>50.805008222137452</v>
      </c>
      <c r="F11" s="72">
        <v>38.715058628963199</v>
      </c>
    </row>
    <row r="12" spans="1:6" x14ac:dyDescent="0.25">
      <c r="A12" s="74" t="s">
        <v>149</v>
      </c>
      <c r="B12" s="18" t="s">
        <v>150</v>
      </c>
      <c r="C12" s="72">
        <v>77.45164400494437</v>
      </c>
      <c r="D12" s="72">
        <v>49.737948084054395</v>
      </c>
      <c r="E12" s="72">
        <v>83.639485383126569</v>
      </c>
      <c r="F12" s="72">
        <v>49.11583433936098</v>
      </c>
    </row>
    <row r="13" spans="1:6" x14ac:dyDescent="0.25">
      <c r="A13" s="74" t="s">
        <v>194</v>
      </c>
      <c r="B13" s="18" t="s">
        <v>195</v>
      </c>
      <c r="C13" s="72">
        <v>77.822463358881265</v>
      </c>
      <c r="D13" s="72">
        <v>47.298372999865535</v>
      </c>
      <c r="E13" s="72">
        <v>29.394853218182394</v>
      </c>
      <c r="F13" s="72">
        <v>37.567400340034006</v>
      </c>
    </row>
    <row r="14" spans="1:6" x14ac:dyDescent="0.25">
      <c r="A14" s="74" t="s">
        <v>96</v>
      </c>
      <c r="B14" s="18" t="s">
        <v>97</v>
      </c>
      <c r="C14" s="72">
        <v>77.434986507324595</v>
      </c>
      <c r="D14" s="72">
        <v>34.526599845797996</v>
      </c>
      <c r="E14" s="72">
        <v>53.436312366774779</v>
      </c>
      <c r="F14" s="72">
        <v>41.414475794083963</v>
      </c>
    </row>
    <row r="15" spans="1:6" x14ac:dyDescent="0.25">
      <c r="A15" s="74" t="s">
        <v>235</v>
      </c>
      <c r="B15" s="18" t="s">
        <v>236</v>
      </c>
      <c r="C15" s="72">
        <v>77.457104265035994</v>
      </c>
      <c r="D15" s="72">
        <v>51.743168975926935</v>
      </c>
      <c r="E15" s="72">
        <v>89.528732832365975</v>
      </c>
      <c r="F15" s="72">
        <v>57.363452424269781</v>
      </c>
    </row>
    <row r="16" spans="1:6" x14ac:dyDescent="0.25">
      <c r="A16" s="74" t="s">
        <v>269</v>
      </c>
      <c r="B16" s="18" t="s">
        <v>270</v>
      </c>
      <c r="C16" s="72">
        <v>77.696853244787789</v>
      </c>
      <c r="D16" s="72">
        <v>68.900634727022208</v>
      </c>
      <c r="E16" s="72">
        <v>34.160543205232877</v>
      </c>
      <c r="F16" s="72">
        <v>49.861697749068867</v>
      </c>
    </row>
    <row r="17" spans="1:6" x14ac:dyDescent="0.25">
      <c r="A17" s="74" t="s">
        <v>182</v>
      </c>
      <c r="B17" s="18" t="s">
        <v>183</v>
      </c>
      <c r="C17" s="72">
        <v>77.586692652887422</v>
      </c>
      <c r="D17" s="72">
        <v>45.875790232238202</v>
      </c>
      <c r="E17" s="72">
        <v>80.03484818946967</v>
      </c>
      <c r="F17" s="72">
        <v>56.946930902836648</v>
      </c>
    </row>
    <row r="18" spans="1:6" x14ac:dyDescent="0.25">
      <c r="A18" s="74" t="s">
        <v>161</v>
      </c>
      <c r="B18" s="18" t="s">
        <v>162</v>
      </c>
      <c r="C18" s="72">
        <v>77.713494871258106</v>
      </c>
      <c r="D18" s="72">
        <v>57.808143186100061</v>
      </c>
      <c r="E18" s="72">
        <v>90.112905315782001</v>
      </c>
      <c r="F18" s="72">
        <v>64.510268807650007</v>
      </c>
    </row>
    <row r="19" spans="1:6" x14ac:dyDescent="0.25">
      <c r="A19" s="74" t="s">
        <v>52</v>
      </c>
      <c r="B19" s="18" t="s">
        <v>53</v>
      </c>
      <c r="C19" s="72">
        <v>77.600464256784122</v>
      </c>
      <c r="D19" s="72">
        <v>68.7377480761442</v>
      </c>
      <c r="E19" s="72">
        <v>54.171036042673826</v>
      </c>
      <c r="F19" s="72">
        <v>58.684613688749948</v>
      </c>
    </row>
    <row r="20" spans="1:6" x14ac:dyDescent="0.25">
      <c r="A20" s="74" t="s">
        <v>70</v>
      </c>
      <c r="B20" s="18" t="s">
        <v>71</v>
      </c>
      <c r="C20" s="72">
        <v>77.409350961538465</v>
      </c>
      <c r="D20" s="72">
        <v>30.400000000000002</v>
      </c>
      <c r="E20" s="72">
        <v>122.94675274639938</v>
      </c>
      <c r="F20" s="72">
        <v>71.837598323966134</v>
      </c>
    </row>
    <row r="21" spans="1:6" x14ac:dyDescent="0.25">
      <c r="A21" s="74" t="s">
        <v>40</v>
      </c>
      <c r="B21" s="18" t="s">
        <v>41</v>
      </c>
      <c r="C21" s="72">
        <v>77.514052759881594</v>
      </c>
      <c r="D21" s="72">
        <v>79.557025944628236</v>
      </c>
      <c r="E21" s="72">
        <v>95.647381794546519</v>
      </c>
      <c r="F21" s="72">
        <v>79.323769702198163</v>
      </c>
    </row>
    <row r="22" spans="1:6" x14ac:dyDescent="0.25">
      <c r="A22" s="74" t="s">
        <v>255</v>
      </c>
      <c r="B22" s="18" t="s">
        <v>256</v>
      </c>
      <c r="C22" s="72">
        <v>77.454563884369918</v>
      </c>
      <c r="D22" s="72">
        <v>40.283318733575278</v>
      </c>
      <c r="E22" s="72">
        <v>115.07979721489872</v>
      </c>
      <c r="F22" s="72">
        <v>73.412631471266778</v>
      </c>
    </row>
    <row r="23" spans="1:6" x14ac:dyDescent="0.25">
      <c r="A23" s="74" t="s">
        <v>524</v>
      </c>
      <c r="B23" s="18" t="s">
        <v>105</v>
      </c>
      <c r="C23" s="72">
        <v>77.626492606284657</v>
      </c>
      <c r="D23" s="72">
        <v>40.187615526802219</v>
      </c>
      <c r="E23" s="72">
        <v>23.961968686829017</v>
      </c>
      <c r="F23" s="72">
        <v>49.772595531025502</v>
      </c>
    </row>
    <row r="24" spans="1:6" x14ac:dyDescent="0.25">
      <c r="A24" s="74" t="s">
        <v>212</v>
      </c>
      <c r="B24" s="18" t="s">
        <v>213</v>
      </c>
      <c r="C24" s="72">
        <v>77.387523398128153</v>
      </c>
      <c r="D24" s="72">
        <v>54.200143988480924</v>
      </c>
      <c r="E24" s="72">
        <v>63.29011303289947</v>
      </c>
      <c r="F24" s="72">
        <v>70.540842911038823</v>
      </c>
    </row>
    <row r="25" spans="1:6" x14ac:dyDescent="0.25">
      <c r="A25" s="74" t="s">
        <v>284</v>
      </c>
      <c r="B25" s="18" t="s">
        <v>285</v>
      </c>
      <c r="C25" s="72">
        <v>111.56190357203702</v>
      </c>
      <c r="D25" s="72">
        <v>83.737179851212431</v>
      </c>
      <c r="E25" s="72">
        <v>163.92735454225701</v>
      </c>
      <c r="F25" s="72">
        <v>131.15054744525546</v>
      </c>
    </row>
    <row r="26" spans="1:6" x14ac:dyDescent="0.25">
      <c r="A26" s="71" t="s">
        <v>525</v>
      </c>
      <c r="B26" s="18" t="s">
        <v>81</v>
      </c>
      <c r="C26" s="72">
        <v>77.610906774658389</v>
      </c>
      <c r="D26" s="72">
        <v>23.16</v>
      </c>
      <c r="E26" s="72">
        <v>49.580721101476605</v>
      </c>
      <c r="F26" s="72">
        <v>59.84185044644282</v>
      </c>
    </row>
    <row r="27" spans="1:6" x14ac:dyDescent="0.25">
      <c r="A27" s="74" t="s">
        <v>120</v>
      </c>
      <c r="B27" s="18" t="s">
        <v>121</v>
      </c>
      <c r="C27" s="72">
        <v>77.113599388104021</v>
      </c>
      <c r="D27" s="72">
        <v>27.798434266174752</v>
      </c>
      <c r="E27" s="72">
        <v>42.545761938509365</v>
      </c>
      <c r="F27" s="72">
        <v>61.961211318700251</v>
      </c>
    </row>
    <row r="28" spans="1:6" x14ac:dyDescent="0.25">
      <c r="A28" s="74" t="s">
        <v>249</v>
      </c>
      <c r="B28" s="18" t="s">
        <v>250</v>
      </c>
      <c r="C28" s="72">
        <v>77.593996378467111</v>
      </c>
      <c r="D28" s="72">
        <v>53.114078286033404</v>
      </c>
      <c r="E28" s="72">
        <v>17.842301428683076</v>
      </c>
      <c r="F28" s="72">
        <v>64.082909071865842</v>
      </c>
    </row>
    <row r="29" spans="1:6" x14ac:dyDescent="0.25">
      <c r="A29" s="74" t="s">
        <v>114</v>
      </c>
      <c r="B29" s="18" t="s">
        <v>115</v>
      </c>
      <c r="C29" s="72">
        <v>77.493462805485322</v>
      </c>
      <c r="D29" s="72">
        <v>50.714778211905305</v>
      </c>
      <c r="E29" s="72">
        <v>36.976932366454122</v>
      </c>
      <c r="F29" s="72">
        <v>77.485098296891692</v>
      </c>
    </row>
    <row r="30" spans="1:6" x14ac:dyDescent="0.25">
      <c r="A30" s="74" t="s">
        <v>223</v>
      </c>
      <c r="B30" s="18" t="s">
        <v>224</v>
      </c>
      <c r="C30" s="72">
        <v>77.52988216521419</v>
      </c>
      <c r="D30" s="72">
        <v>91.052780164477724</v>
      </c>
      <c r="E30" s="72">
        <v>68.608384773927526</v>
      </c>
      <c r="F30" s="72">
        <v>114.44247137532015</v>
      </c>
    </row>
    <row r="31" spans="1:6" x14ac:dyDescent="0.25">
      <c r="A31" s="74" t="s">
        <v>98</v>
      </c>
      <c r="B31" s="18" t="s">
        <v>99</v>
      </c>
      <c r="C31" s="72">
        <v>77.385694890035808</v>
      </c>
      <c r="D31" s="72">
        <v>41.16036639233738</v>
      </c>
      <c r="E31" s="72">
        <v>23.745487713571531</v>
      </c>
      <c r="F31" s="72">
        <v>74.305232615679202</v>
      </c>
    </row>
    <row r="32" spans="1:6" x14ac:dyDescent="0.25">
      <c r="A32" s="74" t="s">
        <v>77</v>
      </c>
      <c r="B32" s="18" t="s">
        <v>78</v>
      </c>
      <c r="C32" s="72">
        <v>111.51154661527343</v>
      </c>
      <c r="D32" s="72">
        <v>112.57046494820524</v>
      </c>
      <c r="E32" s="72">
        <v>106.54963592490157</v>
      </c>
      <c r="F32" s="72">
        <v>175.60918953089342</v>
      </c>
    </row>
    <row r="33" spans="1:6" x14ac:dyDescent="0.25">
      <c r="A33" s="74" t="s">
        <v>245</v>
      </c>
      <c r="B33" s="18" t="s">
        <v>246</v>
      </c>
      <c r="C33" s="72">
        <v>77.223776525924308</v>
      </c>
      <c r="D33" s="72">
        <v>39.6</v>
      </c>
      <c r="E33" s="72">
        <v>103.04506314153979</v>
      </c>
      <c r="F33" s="72">
        <v>120.3767793192693</v>
      </c>
    </row>
    <row r="34" spans="1:6" x14ac:dyDescent="0.25">
      <c r="A34" s="74" t="s">
        <v>535</v>
      </c>
      <c r="B34" s="18" t="s">
        <v>283</v>
      </c>
      <c r="C34" s="72">
        <v>77.389128134186407</v>
      </c>
      <c r="D34" s="72">
        <v>63.025834342037015</v>
      </c>
      <c r="E34" s="72">
        <v>65.735111131463725</v>
      </c>
      <c r="F34" s="72">
        <v>121.43875665834059</v>
      </c>
    </row>
    <row r="35" spans="1:6" x14ac:dyDescent="0.25">
      <c r="A35" s="74" t="s">
        <v>137</v>
      </c>
      <c r="B35" s="18" t="s">
        <v>138</v>
      </c>
      <c r="C35" s="72">
        <v>111.37332829581362</v>
      </c>
      <c r="D35" s="72">
        <v>62.287491903986187</v>
      </c>
      <c r="E35" s="72">
        <v>57.882013284935056</v>
      </c>
      <c r="F35" s="72">
        <v>136.83570344232461</v>
      </c>
    </row>
    <row r="36" spans="1:6" x14ac:dyDescent="0.25">
      <c r="A36" s="74" t="s">
        <v>196</v>
      </c>
      <c r="B36" s="18" t="s">
        <v>197</v>
      </c>
      <c r="C36" s="72">
        <v>111.58821498404595</v>
      </c>
      <c r="D36" s="72">
        <v>104.66833439693684</v>
      </c>
      <c r="E36" s="72">
        <v>81.832789956677232</v>
      </c>
      <c r="F36" s="72">
        <v>177.83999999999997</v>
      </c>
    </row>
    <row r="37" spans="1:6" x14ac:dyDescent="0.25">
      <c r="A37" s="74" t="s">
        <v>34</v>
      </c>
      <c r="B37" s="18" t="s">
        <v>35</v>
      </c>
      <c r="C37" s="72">
        <v>120.51687782506251</v>
      </c>
      <c r="D37" s="72">
        <v>37.683568955568376</v>
      </c>
      <c r="E37" s="72">
        <v>11.387967296141898</v>
      </c>
      <c r="F37" s="72">
        <v>102.56285320309375</v>
      </c>
    </row>
    <row r="38" spans="1:6" x14ac:dyDescent="0.25">
      <c r="A38" s="74" t="s">
        <v>108</v>
      </c>
      <c r="B38" s="18" t="s">
        <v>109</v>
      </c>
      <c r="C38" s="72">
        <v>111.36534720336682</v>
      </c>
      <c r="D38" s="72">
        <v>74.715177844148798</v>
      </c>
      <c r="E38" s="72">
        <v>33.433030414085529</v>
      </c>
      <c r="F38" s="72">
        <v>148.21946166797539</v>
      </c>
    </row>
    <row r="39" spans="1:6" x14ac:dyDescent="0.25">
      <c r="A39" s="74" t="s">
        <v>60</v>
      </c>
      <c r="B39" s="18" t="s">
        <v>61</v>
      </c>
      <c r="C39" s="72">
        <v>111.51614474430667</v>
      </c>
      <c r="D39" s="72">
        <v>54.4</v>
      </c>
      <c r="E39" s="72">
        <v>36.245857038687248</v>
      </c>
      <c r="F39" s="72">
        <v>143.68168310667545</v>
      </c>
    </row>
    <row r="40" spans="1:6" x14ac:dyDescent="0.25">
      <c r="A40" s="74" t="s">
        <v>302</v>
      </c>
      <c r="B40" s="18" t="s">
        <v>222</v>
      </c>
      <c r="C40" s="72">
        <v>111.48143540669857</v>
      </c>
      <c r="D40" s="72">
        <v>70.8</v>
      </c>
      <c r="E40" s="72">
        <v>61.577846037333565</v>
      </c>
      <c r="F40" s="72">
        <v>173.76297819857976</v>
      </c>
    </row>
    <row r="41" spans="1:6" x14ac:dyDescent="0.25">
      <c r="A41" s="74" t="s">
        <v>286</v>
      </c>
      <c r="B41" s="18" t="s">
        <v>287</v>
      </c>
      <c r="C41" s="72">
        <v>77.48139537633773</v>
      </c>
      <c r="D41" s="72">
        <v>10.590906403358362</v>
      </c>
      <c r="E41" s="72">
        <v>50.845919998008156</v>
      </c>
      <c r="F41" s="72">
        <v>106.015</v>
      </c>
    </row>
    <row r="42" spans="1:6" x14ac:dyDescent="0.25">
      <c r="A42" s="74" t="s">
        <v>190</v>
      </c>
      <c r="B42" s="18" t="s">
        <v>191</v>
      </c>
      <c r="C42" s="72">
        <v>76.946859640831761</v>
      </c>
      <c r="D42" s="72">
        <v>27.866864704293818</v>
      </c>
      <c r="E42" s="72">
        <v>14.02593652537516</v>
      </c>
      <c r="F42" s="72">
        <v>91.068890836804044</v>
      </c>
    </row>
    <row r="43" spans="1:6" x14ac:dyDescent="0.25">
      <c r="A43" s="74" t="s">
        <v>204</v>
      </c>
      <c r="B43" s="18" t="s">
        <v>205</v>
      </c>
      <c r="C43" s="72">
        <v>111.21705155618912</v>
      </c>
      <c r="D43" s="72">
        <v>44.253504395343313</v>
      </c>
      <c r="E43" s="72">
        <v>108.00765982582507</v>
      </c>
      <c r="F43" s="72">
        <v>203.28349999999998</v>
      </c>
    </row>
    <row r="44" spans="1:6" x14ac:dyDescent="0.25">
      <c r="A44" s="74" t="s">
        <v>239</v>
      </c>
      <c r="B44" s="18" t="s">
        <v>240</v>
      </c>
      <c r="C44" s="72">
        <v>111.41139285026017</v>
      </c>
      <c r="D44" s="72">
        <v>95.144417259893999</v>
      </c>
      <c r="E44" s="72">
        <v>30.373789453157041</v>
      </c>
      <c r="F44" s="72">
        <v>195.99749955538164</v>
      </c>
    </row>
    <row r="45" spans="1:6" x14ac:dyDescent="0.25">
      <c r="A45" s="74" t="s">
        <v>200</v>
      </c>
      <c r="B45" s="18" t="s">
        <v>201</v>
      </c>
      <c r="C45" s="72">
        <v>111.23059502823509</v>
      </c>
      <c r="D45" s="72">
        <v>50.197038055115684</v>
      </c>
      <c r="E45" s="72">
        <v>8.8136533567352835</v>
      </c>
      <c r="F45" s="72">
        <v>141.83303943930505</v>
      </c>
    </row>
    <row r="46" spans="1:6" x14ac:dyDescent="0.25">
      <c r="A46" s="74" t="s">
        <v>58</v>
      </c>
      <c r="B46" s="18" t="s">
        <v>59</v>
      </c>
      <c r="C46" s="72">
        <v>90.886175674012065</v>
      </c>
      <c r="D46" s="72">
        <v>38.989535885756496</v>
      </c>
      <c r="E46" s="72">
        <v>0</v>
      </c>
      <c r="F46" s="72">
        <v>116.84807194108467</v>
      </c>
    </row>
    <row r="47" spans="1:6" x14ac:dyDescent="0.25">
      <c r="A47" s="74" t="s">
        <v>192</v>
      </c>
      <c r="B47" s="18" t="s">
        <v>193</v>
      </c>
      <c r="C47" s="72">
        <v>110.96348130469372</v>
      </c>
      <c r="D47" s="72">
        <v>85.2</v>
      </c>
      <c r="E47" s="72">
        <v>22.637907691445371</v>
      </c>
      <c r="F47" s="72">
        <v>198.42376617033904</v>
      </c>
    </row>
    <row r="48" spans="1:6" x14ac:dyDescent="0.25">
      <c r="A48" s="74" t="s">
        <v>165</v>
      </c>
      <c r="B48" s="18" t="s">
        <v>166</v>
      </c>
      <c r="C48" s="72">
        <v>79.610059471365645</v>
      </c>
      <c r="D48" s="72">
        <v>65.185903083700438</v>
      </c>
      <c r="E48" s="72">
        <v>30.948447201830678</v>
      </c>
      <c r="F48" s="72">
        <v>170.00092201925358</v>
      </c>
    </row>
    <row r="49" spans="1:6" x14ac:dyDescent="0.25">
      <c r="A49" s="74" t="s">
        <v>184</v>
      </c>
      <c r="B49" s="18" t="s">
        <v>185</v>
      </c>
      <c r="C49" s="72">
        <v>85.845380087641118</v>
      </c>
      <c r="D49" s="72">
        <v>15.81045751633987</v>
      </c>
      <c r="E49" s="72">
        <v>16.872597988569499</v>
      </c>
      <c r="F49" s="72">
        <v>117.72154990286262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="80" zoomScaleNormal="80" zoomScalePageLayoutView="80" workbookViewId="0">
      <selection activeCell="B11" sqref="B11"/>
    </sheetView>
  </sheetViews>
  <sheetFormatPr defaultColWidth="11" defaultRowHeight="15.75" x14ac:dyDescent="0.25"/>
  <cols>
    <col min="1" max="1" width="23.5" style="88" bestFit="1" customWidth="1"/>
    <col min="2" max="16384" width="11" style="1"/>
  </cols>
  <sheetData>
    <row r="1" spans="1:4" s="88" customFormat="1" x14ac:dyDescent="0.25">
      <c r="A1" s="88" t="s">
        <v>342</v>
      </c>
    </row>
    <row r="2" spans="1:4" s="88" customFormat="1" x14ac:dyDescent="0.25">
      <c r="A2" s="88" t="s">
        <v>619</v>
      </c>
      <c r="B2" s="88" t="s">
        <v>530</v>
      </c>
      <c r="C2" s="88" t="s">
        <v>649</v>
      </c>
    </row>
    <row r="3" spans="1:4" x14ac:dyDescent="0.25">
      <c r="A3" s="88" t="s">
        <v>62</v>
      </c>
      <c r="B3" s="1" t="s">
        <v>63</v>
      </c>
      <c r="C3" s="3">
        <v>4.2479535200023094E-2</v>
      </c>
      <c r="D3" s="2">
        <v>0.5</v>
      </c>
    </row>
    <row r="4" spans="1:4" x14ac:dyDescent="0.25">
      <c r="A4" s="88" t="s">
        <v>231</v>
      </c>
      <c r="B4" s="1" t="s">
        <v>232</v>
      </c>
      <c r="C4" s="3">
        <v>8.6837879397018369E-2</v>
      </c>
      <c r="D4" s="2">
        <v>0.5</v>
      </c>
    </row>
    <row r="5" spans="1:4" x14ac:dyDescent="0.25">
      <c r="A5" s="88" t="s">
        <v>153</v>
      </c>
      <c r="B5" s="1" t="s">
        <v>154</v>
      </c>
      <c r="C5" s="3">
        <v>0.10776487215900619</v>
      </c>
      <c r="D5" s="2">
        <v>0.5</v>
      </c>
    </row>
    <row r="6" spans="1:4" x14ac:dyDescent="0.25">
      <c r="A6" s="88" t="s">
        <v>155</v>
      </c>
      <c r="B6" s="1" t="s">
        <v>156</v>
      </c>
      <c r="C6" s="3">
        <v>0.11985346657154185</v>
      </c>
      <c r="D6" s="2">
        <v>0.5</v>
      </c>
    </row>
    <row r="7" spans="1:4" x14ac:dyDescent="0.25">
      <c r="A7" s="88" t="s">
        <v>54</v>
      </c>
      <c r="B7" s="1" t="s">
        <v>55</v>
      </c>
      <c r="C7" s="3">
        <v>0.13698998805215767</v>
      </c>
      <c r="D7" s="2">
        <v>0.5</v>
      </c>
    </row>
    <row r="8" spans="1:4" x14ac:dyDescent="0.25">
      <c r="A8" s="88" t="s">
        <v>64</v>
      </c>
      <c r="B8" s="1" t="s">
        <v>65</v>
      </c>
      <c r="C8" s="3">
        <v>0.1753975835249329</v>
      </c>
      <c r="D8" s="2">
        <v>0.5</v>
      </c>
    </row>
    <row r="9" spans="1:4" x14ac:dyDescent="0.25">
      <c r="A9" s="88" t="s">
        <v>523</v>
      </c>
      <c r="B9" s="1" t="s">
        <v>82</v>
      </c>
      <c r="C9" s="3">
        <v>0.19025816034216589</v>
      </c>
      <c r="D9" s="2">
        <v>0.5</v>
      </c>
    </row>
    <row r="10" spans="1:4" x14ac:dyDescent="0.25">
      <c r="A10" s="88" t="s">
        <v>227</v>
      </c>
      <c r="B10" s="1" t="s">
        <v>228</v>
      </c>
      <c r="C10" s="3">
        <v>0.19634660557063485</v>
      </c>
      <c r="D10" s="2">
        <v>0.5</v>
      </c>
    </row>
    <row r="11" spans="1:4" x14ac:dyDescent="0.25">
      <c r="A11" s="88" t="s">
        <v>116</v>
      </c>
      <c r="B11" s="1" t="s">
        <v>117</v>
      </c>
      <c r="C11" s="3">
        <v>0.2095387090181105</v>
      </c>
      <c r="D11" s="2">
        <v>0.5</v>
      </c>
    </row>
    <row r="12" spans="1:4" x14ac:dyDescent="0.25">
      <c r="A12" s="88" t="s">
        <v>20</v>
      </c>
      <c r="B12" s="1" t="s">
        <v>21</v>
      </c>
      <c r="C12" s="3">
        <v>0.22961834094481884</v>
      </c>
      <c r="D12" s="2">
        <v>0.5</v>
      </c>
    </row>
    <row r="13" spans="1:4" x14ac:dyDescent="0.25">
      <c r="A13" s="88" t="s">
        <v>149</v>
      </c>
      <c r="B13" s="1" t="s">
        <v>150</v>
      </c>
      <c r="C13" s="3">
        <v>0.23296518169252439</v>
      </c>
      <c r="D13" s="2">
        <v>0.5</v>
      </c>
    </row>
    <row r="14" spans="1:4" x14ac:dyDescent="0.25">
      <c r="A14" s="88" t="s">
        <v>194</v>
      </c>
      <c r="B14" s="1" t="s">
        <v>195</v>
      </c>
      <c r="C14" s="3">
        <v>0.24313000474511823</v>
      </c>
      <c r="D14" s="2">
        <v>0.5</v>
      </c>
    </row>
    <row r="15" spans="1:4" x14ac:dyDescent="0.25">
      <c r="A15" s="88" t="s">
        <v>96</v>
      </c>
      <c r="B15" s="1" t="s">
        <v>97</v>
      </c>
      <c r="C15" s="3">
        <v>0.2503929984275054</v>
      </c>
      <c r="D15" s="2">
        <v>0.5</v>
      </c>
    </row>
    <row r="16" spans="1:4" x14ac:dyDescent="0.25">
      <c r="A16" s="88" t="s">
        <v>235</v>
      </c>
      <c r="B16" s="1" t="s">
        <v>236</v>
      </c>
      <c r="C16" s="3">
        <v>0.26225809486391888</v>
      </c>
      <c r="D16" s="2">
        <v>0.5</v>
      </c>
    </row>
    <row r="17" spans="1:4" x14ac:dyDescent="0.25">
      <c r="A17" s="88" t="s">
        <v>269</v>
      </c>
      <c r="B17" s="1" t="s">
        <v>270</v>
      </c>
      <c r="C17" s="3">
        <v>0.27584775859962751</v>
      </c>
      <c r="D17" s="2">
        <v>0.5</v>
      </c>
    </row>
    <row r="18" spans="1:4" x14ac:dyDescent="0.25">
      <c r="A18" s="88" t="s">
        <v>182</v>
      </c>
      <c r="B18" s="1" t="s">
        <v>183</v>
      </c>
      <c r="C18" s="3">
        <v>0.27984116844245893</v>
      </c>
      <c r="D18" s="2">
        <v>0.5</v>
      </c>
    </row>
    <row r="19" spans="1:4" x14ac:dyDescent="0.25">
      <c r="A19" s="88" t="s">
        <v>161</v>
      </c>
      <c r="B19" s="1" t="s">
        <v>162</v>
      </c>
      <c r="C19" s="3">
        <v>0.28590599578969161</v>
      </c>
      <c r="D19" s="2">
        <v>0.5</v>
      </c>
    </row>
    <row r="20" spans="1:4" x14ac:dyDescent="0.25">
      <c r="A20" s="88" t="s">
        <v>52</v>
      </c>
      <c r="B20" s="1" t="s">
        <v>53</v>
      </c>
      <c r="C20" s="3">
        <v>0.29267783987110418</v>
      </c>
      <c r="D20" s="2">
        <v>0.5</v>
      </c>
    </row>
    <row r="21" spans="1:4" x14ac:dyDescent="0.25">
      <c r="A21" s="88" t="s">
        <v>70</v>
      </c>
      <c r="B21" s="1" t="s">
        <v>71</v>
      </c>
      <c r="C21" s="3">
        <v>0.31131396816653295</v>
      </c>
      <c r="D21" s="2">
        <v>0.5</v>
      </c>
    </row>
    <row r="22" spans="1:4" x14ac:dyDescent="0.25">
      <c r="A22" s="88" t="s">
        <v>40</v>
      </c>
      <c r="B22" s="1" t="s">
        <v>41</v>
      </c>
      <c r="C22" s="3">
        <v>0.31388197579849675</v>
      </c>
      <c r="D22" s="2">
        <v>0.5</v>
      </c>
    </row>
    <row r="23" spans="1:4" x14ac:dyDescent="0.25">
      <c r="A23" s="88" t="s">
        <v>255</v>
      </c>
      <c r="B23" s="1" t="s">
        <v>256</v>
      </c>
      <c r="C23" s="3">
        <v>0.31532240817782753</v>
      </c>
      <c r="D23" s="2">
        <v>0.5</v>
      </c>
    </row>
    <row r="24" spans="1:4" x14ac:dyDescent="0.25">
      <c r="A24" s="88" t="s">
        <v>524</v>
      </c>
      <c r="B24" s="1" t="s">
        <v>105</v>
      </c>
      <c r="C24" s="3">
        <v>0.35106483863456528</v>
      </c>
      <c r="D24" s="2">
        <v>0.5</v>
      </c>
    </row>
    <row r="25" spans="1:4" x14ac:dyDescent="0.25">
      <c r="A25" s="88" t="s">
        <v>212</v>
      </c>
      <c r="B25" s="1" t="s">
        <v>213</v>
      </c>
      <c r="C25" s="3">
        <v>0.36197478624390783</v>
      </c>
      <c r="D25" s="2">
        <v>0.5</v>
      </c>
    </row>
    <row r="26" spans="1:4" x14ac:dyDescent="0.25">
      <c r="A26" s="88" t="s">
        <v>284</v>
      </c>
      <c r="B26" s="1" t="s">
        <v>285</v>
      </c>
      <c r="C26" s="3">
        <v>0.36509157897183714</v>
      </c>
      <c r="D26" s="2">
        <v>0.5</v>
      </c>
    </row>
    <row r="27" spans="1:4" x14ac:dyDescent="0.25">
      <c r="A27" s="89" t="s">
        <v>525</v>
      </c>
      <c r="B27" s="1" t="s">
        <v>81</v>
      </c>
      <c r="C27" s="3">
        <v>0.39801265401491137</v>
      </c>
      <c r="D27" s="2">
        <v>0.5</v>
      </c>
    </row>
    <row r="28" spans="1:4" x14ac:dyDescent="0.25">
      <c r="A28" s="88" t="s">
        <v>120</v>
      </c>
      <c r="B28" s="1" t="s">
        <v>121</v>
      </c>
      <c r="C28" s="3">
        <v>0.42019624035211511</v>
      </c>
      <c r="D28" s="2">
        <v>0.5</v>
      </c>
    </row>
    <row r="29" spans="1:4" x14ac:dyDescent="0.25">
      <c r="A29" s="88" t="s">
        <v>249</v>
      </c>
      <c r="B29" s="1" t="s">
        <v>250</v>
      </c>
      <c r="C29" s="3">
        <v>0.43138840006482049</v>
      </c>
      <c r="D29" s="2">
        <v>0.5</v>
      </c>
    </row>
    <row r="30" spans="1:4" x14ac:dyDescent="0.25">
      <c r="A30" s="88" t="s">
        <v>114</v>
      </c>
      <c r="B30" s="1" t="s">
        <v>115</v>
      </c>
      <c r="C30" s="3">
        <v>0.46908022499596685</v>
      </c>
      <c r="D30" s="2">
        <v>0.5</v>
      </c>
    </row>
    <row r="31" spans="1:4" x14ac:dyDescent="0.25">
      <c r="A31" s="88" t="s">
        <v>223</v>
      </c>
      <c r="B31" s="1" t="s">
        <v>224</v>
      </c>
      <c r="C31" s="3">
        <v>0.48249068745552076</v>
      </c>
      <c r="D31" s="2">
        <v>0.5</v>
      </c>
    </row>
    <row r="32" spans="1:4" x14ac:dyDescent="0.25">
      <c r="C32" s="2"/>
    </row>
    <row r="33" spans="3:3" x14ac:dyDescent="0.25">
      <c r="C33" s="2"/>
    </row>
    <row r="34" spans="3:3" x14ac:dyDescent="0.25">
      <c r="C34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4" sqref="B4"/>
    </sheetView>
  </sheetViews>
  <sheetFormatPr defaultColWidth="11" defaultRowHeight="12.75" x14ac:dyDescent="0.25"/>
  <cols>
    <col min="1" max="1" width="11" style="74"/>
    <col min="2" max="3" width="11" style="18"/>
    <col min="4" max="4" width="12" style="18" bestFit="1" customWidth="1"/>
    <col min="5" max="16384" width="11" style="18"/>
  </cols>
  <sheetData>
    <row r="1" spans="1:5" x14ac:dyDescent="0.25">
      <c r="B1" s="18" t="s">
        <v>536</v>
      </c>
      <c r="C1" s="18" t="s">
        <v>345</v>
      </c>
      <c r="D1" s="18" t="s">
        <v>10</v>
      </c>
      <c r="E1" s="18" t="s">
        <v>324</v>
      </c>
    </row>
    <row r="2" spans="1:5" x14ac:dyDescent="0.25">
      <c r="A2" s="74" t="s">
        <v>537</v>
      </c>
      <c r="B2" s="18">
        <v>29</v>
      </c>
      <c r="C2" s="18">
        <v>28</v>
      </c>
      <c r="D2" s="18">
        <v>28</v>
      </c>
      <c r="E2" s="18">
        <v>26</v>
      </c>
    </row>
    <row r="3" spans="1:5" x14ac:dyDescent="0.25">
      <c r="A3" s="74" t="s">
        <v>538</v>
      </c>
      <c r="B3" s="18">
        <v>19</v>
      </c>
      <c r="C3" s="18">
        <v>5</v>
      </c>
      <c r="D3" s="18">
        <v>9</v>
      </c>
      <c r="E3" s="18">
        <v>15</v>
      </c>
    </row>
    <row r="4" spans="1:5" x14ac:dyDescent="0.25">
      <c r="A4" s="74" t="s">
        <v>539</v>
      </c>
      <c r="C4" s="18">
        <v>1</v>
      </c>
      <c r="D4" s="18">
        <f>D5-D2-D3</f>
        <v>10</v>
      </c>
      <c r="E4" s="18">
        <v>17</v>
      </c>
    </row>
    <row r="5" spans="1:5" x14ac:dyDescent="0.25">
      <c r="A5" s="74" t="s">
        <v>540</v>
      </c>
      <c r="B5" s="18">
        <v>48</v>
      </c>
      <c r="C5" s="18">
        <v>34</v>
      </c>
      <c r="D5" s="18">
        <v>47</v>
      </c>
      <c r="E5" s="18">
        <v>58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sqref="A1:A1048576"/>
    </sheetView>
  </sheetViews>
  <sheetFormatPr defaultColWidth="8.875" defaultRowHeight="15.75" x14ac:dyDescent="0.25"/>
  <cols>
    <col min="1" max="1" width="11.125" style="88" bestFit="1" customWidth="1"/>
    <col min="2" max="2" width="4.125" style="1" bestFit="1" customWidth="1"/>
    <col min="3" max="3" width="4.375" style="1" bestFit="1" customWidth="1"/>
    <col min="4" max="16384" width="8.875" style="1"/>
  </cols>
  <sheetData>
    <row r="1" spans="1:4" s="88" customFormat="1" x14ac:dyDescent="0.25">
      <c r="B1" s="88" t="s">
        <v>295</v>
      </c>
      <c r="C1" s="88" t="s">
        <v>319</v>
      </c>
      <c r="D1" s="88" t="s">
        <v>650</v>
      </c>
    </row>
    <row r="2" spans="1:4" x14ac:dyDescent="0.25">
      <c r="A2" s="88" t="s">
        <v>541</v>
      </c>
      <c r="B2" s="1">
        <v>112</v>
      </c>
      <c r="C2" s="1">
        <v>310</v>
      </c>
      <c r="D2" s="1">
        <f>C2/B2</f>
        <v>2.7678571428571428</v>
      </c>
    </row>
    <row r="3" spans="1:4" x14ac:dyDescent="0.25">
      <c r="A3" s="88" t="s">
        <v>542</v>
      </c>
      <c r="B3" s="1">
        <v>78.375386250801057</v>
      </c>
      <c r="C3" s="1">
        <v>756.38813162408564</v>
      </c>
      <c r="D3" s="1">
        <f>C3/B3</f>
        <v>9.650837690338717</v>
      </c>
    </row>
  </sheetData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B7" sqref="B7"/>
    </sheetView>
  </sheetViews>
  <sheetFormatPr defaultColWidth="11" defaultRowHeight="12.75" x14ac:dyDescent="0.25"/>
  <cols>
    <col min="1" max="1" width="32.5" style="74" bestFit="1" customWidth="1"/>
    <col min="2" max="4" width="11" style="18"/>
    <col min="5" max="5" width="10" style="18" bestFit="1" customWidth="1"/>
    <col min="6" max="6" width="14.625" style="18" bestFit="1" customWidth="1"/>
    <col min="7" max="16384" width="11" style="18"/>
  </cols>
  <sheetData>
    <row r="1" spans="1:9" s="74" customFormat="1" x14ac:dyDescent="0.25">
      <c r="A1" s="74" t="s">
        <v>619</v>
      </c>
      <c r="B1" s="74" t="s">
        <v>530</v>
      </c>
      <c r="C1" s="74" t="s">
        <v>531</v>
      </c>
      <c r="D1" s="74" t="s">
        <v>532</v>
      </c>
      <c r="E1" s="74" t="s">
        <v>533</v>
      </c>
      <c r="F1" s="74" t="s">
        <v>534</v>
      </c>
      <c r="G1" s="74" t="s">
        <v>651</v>
      </c>
      <c r="H1" s="74" t="s">
        <v>652</v>
      </c>
      <c r="I1" s="74" t="s">
        <v>634</v>
      </c>
    </row>
    <row r="2" spans="1:9" x14ac:dyDescent="0.25">
      <c r="A2" s="74" t="s">
        <v>62</v>
      </c>
      <c r="B2" s="18" t="s">
        <v>63</v>
      </c>
      <c r="C2" s="72">
        <v>19.147933308528422</v>
      </c>
      <c r="D2" s="72">
        <v>450.75665772628349</v>
      </c>
      <c r="E2" s="72">
        <v>22.075153050453871</v>
      </c>
      <c r="F2" s="72">
        <v>25.339525719513055</v>
      </c>
      <c r="G2" s="72">
        <v>4.7370000000000001</v>
      </c>
      <c r="H2" s="72">
        <v>0</v>
      </c>
    </row>
    <row r="3" spans="1:9" x14ac:dyDescent="0.25">
      <c r="A3" s="74" t="s">
        <v>231</v>
      </c>
      <c r="B3" s="18" t="s">
        <v>232</v>
      </c>
      <c r="C3" s="72">
        <v>14.994</v>
      </c>
      <c r="D3" s="72">
        <v>172.66658403124049</v>
      </c>
      <c r="E3" s="72">
        <v>18.028696263118604</v>
      </c>
      <c r="F3" s="72">
        <v>14.479098054713912</v>
      </c>
      <c r="G3" s="72">
        <v>15.182</v>
      </c>
      <c r="H3" s="72">
        <v>0</v>
      </c>
    </row>
    <row r="4" spans="1:9" x14ac:dyDescent="0.25">
      <c r="A4" s="74" t="s">
        <v>153</v>
      </c>
      <c r="B4" s="18" t="s">
        <v>154</v>
      </c>
      <c r="C4" s="72">
        <v>29.746684990064466</v>
      </c>
      <c r="D4" s="72">
        <v>276.03322301699086</v>
      </c>
      <c r="E4" s="72">
        <v>8.439693358209901</v>
      </c>
      <c r="F4" s="72">
        <v>0.51250809123100938</v>
      </c>
      <c r="G4" s="72">
        <v>26.263000000000002</v>
      </c>
      <c r="H4" s="72">
        <v>0</v>
      </c>
    </row>
    <row r="5" spans="1:9" x14ac:dyDescent="0.25">
      <c r="A5" s="74" t="s">
        <v>155</v>
      </c>
      <c r="B5" s="18" t="s">
        <v>156</v>
      </c>
      <c r="C5" s="72">
        <v>41.711370016392138</v>
      </c>
      <c r="D5" s="72">
        <v>348.01972116087404</v>
      </c>
      <c r="E5" s="72">
        <v>24.869206017914603</v>
      </c>
      <c r="F5" s="72">
        <v>2.3697712844595182</v>
      </c>
      <c r="G5" s="72">
        <v>19.164999999999999</v>
      </c>
      <c r="H5" s="72">
        <v>0</v>
      </c>
    </row>
    <row r="6" spans="1:9" x14ac:dyDescent="0.25">
      <c r="A6" s="74" t="s">
        <v>54</v>
      </c>
      <c r="B6" s="18" t="s">
        <v>55</v>
      </c>
      <c r="C6" s="72">
        <v>24.882987456192428</v>
      </c>
      <c r="D6" s="72">
        <v>181.6409199679502</v>
      </c>
      <c r="E6" s="72">
        <v>16.11923442700904</v>
      </c>
      <c r="F6" s="72">
        <v>6.8745542082738949</v>
      </c>
      <c r="G6" s="72">
        <v>11.215999999999999</v>
      </c>
      <c r="H6" s="72">
        <v>0</v>
      </c>
    </row>
    <row r="7" spans="1:9" x14ac:dyDescent="0.25">
      <c r="A7" s="74" t="s">
        <v>64</v>
      </c>
      <c r="B7" s="18" t="s">
        <v>65</v>
      </c>
      <c r="C7" s="72">
        <v>34.116970431085662</v>
      </c>
      <c r="D7" s="72">
        <v>194.51220333509272</v>
      </c>
      <c r="E7" s="72">
        <v>8.6705095638203176</v>
      </c>
      <c r="F7" s="72">
        <v>4.9361688269393609</v>
      </c>
      <c r="G7" s="72">
        <v>15.353</v>
      </c>
      <c r="H7" s="72">
        <v>0</v>
      </c>
    </row>
    <row r="8" spans="1:9" x14ac:dyDescent="0.25">
      <c r="A8" s="74" t="s">
        <v>523</v>
      </c>
      <c r="B8" s="18" t="s">
        <v>82</v>
      </c>
      <c r="C8" s="72">
        <v>33.90357482370402</v>
      </c>
      <c r="D8" s="72">
        <v>178.19774333322067</v>
      </c>
      <c r="E8" s="72">
        <v>10.188837965994088</v>
      </c>
      <c r="F8" s="72">
        <v>3.0547983254964985</v>
      </c>
      <c r="G8" s="72">
        <v>84.004999999999995</v>
      </c>
      <c r="H8" s="72">
        <v>0</v>
      </c>
    </row>
    <row r="9" spans="1:9" x14ac:dyDescent="0.25">
      <c r="A9" s="74" t="s">
        <v>227</v>
      </c>
      <c r="B9" s="18" t="s">
        <v>228</v>
      </c>
      <c r="C9" s="72">
        <v>29.310962962872196</v>
      </c>
      <c r="D9" s="72">
        <v>149.28174020471008</v>
      </c>
      <c r="E9" s="72">
        <v>42.052029360967182</v>
      </c>
      <c r="F9" s="72">
        <v>19.170984455958553</v>
      </c>
      <c r="G9" s="72">
        <v>7.72</v>
      </c>
      <c r="H9" s="72">
        <v>0</v>
      </c>
    </row>
    <row r="10" spans="1:9" x14ac:dyDescent="0.25">
      <c r="A10" s="74" t="s">
        <v>116</v>
      </c>
      <c r="B10" s="18" t="s">
        <v>117</v>
      </c>
      <c r="C10" s="72">
        <v>60.988622904048647</v>
      </c>
      <c r="D10" s="72">
        <v>291.06136613057686</v>
      </c>
      <c r="E10" s="72">
        <v>20.922915574200314</v>
      </c>
      <c r="F10" s="72">
        <v>0.58818388393637466</v>
      </c>
      <c r="G10" s="72">
        <v>1.907</v>
      </c>
      <c r="H10" s="72">
        <v>0</v>
      </c>
    </row>
    <row r="11" spans="1:9" x14ac:dyDescent="0.25">
      <c r="A11" s="74" t="s">
        <v>20</v>
      </c>
      <c r="B11" s="18" t="s">
        <v>21</v>
      </c>
      <c r="C11" s="72">
        <v>38.715058628963199</v>
      </c>
      <c r="D11" s="72">
        <v>168.60612470964193</v>
      </c>
      <c r="E11" s="72">
        <v>53.055517370943647</v>
      </c>
      <c r="F11" s="72">
        <v>6.0959136355721748</v>
      </c>
      <c r="G11" s="72">
        <v>36.372999999999998</v>
      </c>
      <c r="H11" s="72">
        <v>0</v>
      </c>
    </row>
    <row r="12" spans="1:9" x14ac:dyDescent="0.25">
      <c r="A12" s="74" t="s">
        <v>149</v>
      </c>
      <c r="B12" s="18" t="s">
        <v>150</v>
      </c>
      <c r="C12" s="72">
        <v>49.11583433936098</v>
      </c>
      <c r="D12" s="72">
        <v>210.82907747212533</v>
      </c>
      <c r="E12" s="72">
        <v>86.255322071144079</v>
      </c>
      <c r="F12" s="72">
        <v>19.308817470127732</v>
      </c>
      <c r="G12" s="72">
        <v>4.8540000000000001</v>
      </c>
      <c r="H12" s="72">
        <v>0</v>
      </c>
    </row>
    <row r="13" spans="1:9" x14ac:dyDescent="0.25">
      <c r="A13" s="74" t="s">
        <v>194</v>
      </c>
      <c r="B13" s="18" t="s">
        <v>195</v>
      </c>
      <c r="C13" s="72">
        <v>37.567400340034006</v>
      </c>
      <c r="D13" s="72">
        <v>154.51568957692919</v>
      </c>
      <c r="E13" s="72">
        <v>14.429429429429428</v>
      </c>
      <c r="F13" s="72">
        <v>3.6312431834819896</v>
      </c>
      <c r="G13" s="72">
        <v>22.311</v>
      </c>
      <c r="H13" s="72">
        <v>0</v>
      </c>
    </row>
    <row r="14" spans="1:9" x14ac:dyDescent="0.25">
      <c r="A14" s="74" t="s">
        <v>96</v>
      </c>
      <c r="B14" s="18" t="s">
        <v>97</v>
      </c>
      <c r="C14" s="72">
        <v>41.414475794083963</v>
      </c>
      <c r="D14" s="72">
        <v>165.39789871989737</v>
      </c>
      <c r="E14" s="72">
        <v>7.9513621177075304</v>
      </c>
      <c r="F14" s="72">
        <v>0.63479825237728082</v>
      </c>
      <c r="G14" s="72">
        <v>5.1879999999999997</v>
      </c>
      <c r="H14" s="72">
        <v>0</v>
      </c>
    </row>
    <row r="15" spans="1:9" x14ac:dyDescent="0.25">
      <c r="A15" s="74" t="s">
        <v>235</v>
      </c>
      <c r="B15" s="18" t="s">
        <v>236</v>
      </c>
      <c r="C15" s="72">
        <v>57.363452424269781</v>
      </c>
      <c r="D15" s="72">
        <v>218.72900607332889</v>
      </c>
      <c r="E15" s="72">
        <v>34.539567045952992</v>
      </c>
      <c r="F15" s="72">
        <v>39.927238950383156</v>
      </c>
      <c r="G15" s="72">
        <v>12.919</v>
      </c>
      <c r="H15" s="72">
        <v>0</v>
      </c>
    </row>
    <row r="16" spans="1:9" x14ac:dyDescent="0.25">
      <c r="A16" s="74" t="s">
        <v>269</v>
      </c>
      <c r="B16" s="18" t="s">
        <v>270</v>
      </c>
      <c r="C16" s="72">
        <v>49.861697749068867</v>
      </c>
      <c r="D16" s="72">
        <v>180.75803117704285</v>
      </c>
      <c r="E16" s="72">
        <v>19.813798348053279</v>
      </c>
      <c r="F16" s="72">
        <v>0.99225979384548213</v>
      </c>
      <c r="G16" s="72">
        <v>44.271000000000001</v>
      </c>
      <c r="H16" s="72">
        <v>0</v>
      </c>
    </row>
    <row r="17" spans="1:9" x14ac:dyDescent="0.25">
      <c r="A17" s="74" t="s">
        <v>182</v>
      </c>
      <c r="B17" s="18" t="s">
        <v>183</v>
      </c>
      <c r="C17" s="72">
        <v>56.946930902836648</v>
      </c>
      <c r="D17" s="72">
        <v>203.49733107459531</v>
      </c>
      <c r="E17" s="72">
        <v>29.623254391998866</v>
      </c>
      <c r="F17" s="72">
        <v>0.64081146887658724</v>
      </c>
      <c r="G17" s="72">
        <v>30.529</v>
      </c>
      <c r="H17" s="72">
        <v>0</v>
      </c>
    </row>
    <row r="18" spans="1:9" x14ac:dyDescent="0.25">
      <c r="A18" s="74" t="s">
        <v>161</v>
      </c>
      <c r="B18" s="18" t="s">
        <v>162</v>
      </c>
      <c r="C18" s="72">
        <v>64.510268807650007</v>
      </c>
      <c r="D18" s="72">
        <v>225.63454337314016</v>
      </c>
      <c r="E18" s="72">
        <v>22.347271648873075</v>
      </c>
      <c r="F18" s="72">
        <v>4.357337240946201</v>
      </c>
      <c r="G18" s="72">
        <v>19.108000000000001</v>
      </c>
      <c r="H18" s="72">
        <v>0</v>
      </c>
    </row>
    <row r="19" spans="1:9" x14ac:dyDescent="0.25">
      <c r="A19" s="74" t="s">
        <v>52</v>
      </c>
      <c r="B19" s="18" t="s">
        <v>53</v>
      </c>
      <c r="C19" s="72">
        <v>58.684613688749948</v>
      </c>
      <c r="D19" s="72">
        <v>200.50924837560214</v>
      </c>
      <c r="E19" s="72">
        <v>16.889597677872281</v>
      </c>
      <c r="F19" s="72">
        <v>1.0316254894019172</v>
      </c>
      <c r="G19" s="72">
        <v>19.751999999999999</v>
      </c>
      <c r="H19" s="72">
        <v>0</v>
      </c>
    </row>
    <row r="20" spans="1:9" x14ac:dyDescent="0.25">
      <c r="A20" s="74" t="s">
        <v>70</v>
      </c>
      <c r="B20" s="18" t="s">
        <v>71</v>
      </c>
      <c r="C20" s="72">
        <v>71.837598323966134</v>
      </c>
      <c r="D20" s="72">
        <v>230.75610370793785</v>
      </c>
      <c r="E20" s="72">
        <v>29.973958333333332</v>
      </c>
      <c r="F20" s="72">
        <v>0.4046474358974359</v>
      </c>
      <c r="G20" s="72">
        <v>0.83199999999999996</v>
      </c>
      <c r="H20" s="72">
        <v>0</v>
      </c>
    </row>
    <row r="21" spans="1:9" x14ac:dyDescent="0.25">
      <c r="A21" s="74" t="s">
        <v>40</v>
      </c>
      <c r="B21" s="18" t="s">
        <v>41</v>
      </c>
      <c r="C21" s="72">
        <v>79.323769702198163</v>
      </c>
      <c r="D21" s="72">
        <v>252.71846049905633</v>
      </c>
      <c r="E21" s="72">
        <v>18.626298682454003</v>
      </c>
      <c r="F21" s="72">
        <v>0.56532590399907123</v>
      </c>
      <c r="G21" s="72">
        <v>11.486000000000001</v>
      </c>
      <c r="H21" s="72">
        <v>0</v>
      </c>
    </row>
    <row r="22" spans="1:9" x14ac:dyDescent="0.25">
      <c r="A22" s="74" t="s">
        <v>255</v>
      </c>
      <c r="B22" s="18" t="s">
        <v>256</v>
      </c>
      <c r="C22" s="72">
        <v>73.412631471266778</v>
      </c>
      <c r="D22" s="72">
        <v>232.81767983284391</v>
      </c>
      <c r="E22" s="72">
        <v>11.553831393651192</v>
      </c>
      <c r="F22" s="72">
        <v>9.7818379009719264E-2</v>
      </c>
      <c r="G22" s="72">
        <v>7.9909999999999997</v>
      </c>
      <c r="H22" s="72">
        <v>0</v>
      </c>
    </row>
    <row r="23" spans="1:9" x14ac:dyDescent="0.25">
      <c r="A23" s="74" t="s">
        <v>524</v>
      </c>
      <c r="B23" s="18" t="s">
        <v>105</v>
      </c>
      <c r="C23" s="72">
        <v>49.772595531025502</v>
      </c>
      <c r="D23" s="72">
        <v>141.77607681991589</v>
      </c>
      <c r="E23" s="72">
        <v>24.775107825015404</v>
      </c>
      <c r="F23" s="72">
        <v>0.36506469500924216</v>
      </c>
      <c r="G23" s="72">
        <v>2.1640000000000001</v>
      </c>
      <c r="H23" s="72">
        <v>0</v>
      </c>
    </row>
    <row r="24" spans="1:9" x14ac:dyDescent="0.25">
      <c r="A24" s="74" t="s">
        <v>212</v>
      </c>
      <c r="B24" s="18" t="s">
        <v>213</v>
      </c>
      <c r="C24" s="72">
        <v>70.540842911038823</v>
      </c>
      <c r="D24" s="72">
        <v>194.87778041950855</v>
      </c>
      <c r="E24" s="72">
        <v>38.256672799509374</v>
      </c>
      <c r="F24" s="72">
        <v>1.1087113030957523</v>
      </c>
      <c r="G24" s="72">
        <v>12.500999999999999</v>
      </c>
      <c r="H24" s="72">
        <v>0</v>
      </c>
    </row>
    <row r="25" spans="1:9" x14ac:dyDescent="0.25">
      <c r="A25" s="74" t="s">
        <v>284</v>
      </c>
      <c r="B25" s="18" t="s">
        <v>285</v>
      </c>
      <c r="C25" s="72">
        <v>131.15054744525546</v>
      </c>
      <c r="D25" s="72">
        <v>359.22643796550642</v>
      </c>
      <c r="E25" s="72">
        <v>26.305203778370906</v>
      </c>
      <c r="F25" s="72">
        <v>0.18077876843280899</v>
      </c>
      <c r="G25" s="72">
        <v>17.609000000000002</v>
      </c>
      <c r="H25" s="72">
        <v>0</v>
      </c>
    </row>
    <row r="26" spans="1:9" x14ac:dyDescent="0.25">
      <c r="A26" s="71" t="s">
        <v>525</v>
      </c>
      <c r="B26" s="18" t="s">
        <v>81</v>
      </c>
      <c r="C26" s="72">
        <v>59.84185044644282</v>
      </c>
      <c r="D26" s="72">
        <v>150.35162787613498</v>
      </c>
      <c r="E26" s="72">
        <v>0.95401715408743648</v>
      </c>
      <c r="F26" s="72">
        <v>0.35525099891973505</v>
      </c>
      <c r="G26" s="72">
        <v>25.611000000000001</v>
      </c>
      <c r="H26" s="72">
        <v>0</v>
      </c>
    </row>
    <row r="27" spans="1:9" x14ac:dyDescent="0.25">
      <c r="A27" s="74" t="s">
        <v>120</v>
      </c>
      <c r="B27" s="18" t="s">
        <v>121</v>
      </c>
      <c r="C27" s="72">
        <v>61.961211318700251</v>
      </c>
      <c r="D27" s="72">
        <v>147.45779559278813</v>
      </c>
      <c r="E27" s="72">
        <v>39.40070188068028</v>
      </c>
      <c r="F27" s="72">
        <v>5.9757341251987164</v>
      </c>
      <c r="G27" s="72">
        <v>11.113</v>
      </c>
      <c r="H27" s="72">
        <v>0</v>
      </c>
    </row>
    <row r="28" spans="1:9" x14ac:dyDescent="0.25">
      <c r="A28" s="74" t="s">
        <v>249</v>
      </c>
      <c r="B28" s="18" t="s">
        <v>250</v>
      </c>
      <c r="C28" s="72">
        <v>64.082909071865842</v>
      </c>
      <c r="D28" s="72">
        <v>148.55037609318359</v>
      </c>
      <c r="E28" s="72">
        <v>23.688914837566919</v>
      </c>
      <c r="F28" s="72">
        <v>0.49855307914910896</v>
      </c>
      <c r="G28" s="72">
        <v>59.091000000000001</v>
      </c>
      <c r="H28" s="72">
        <v>0</v>
      </c>
    </row>
    <row r="29" spans="1:9" x14ac:dyDescent="0.25">
      <c r="A29" s="74" t="s">
        <v>114</v>
      </c>
      <c r="B29" s="18" t="s">
        <v>115</v>
      </c>
      <c r="C29" s="72">
        <v>77.485098296891692</v>
      </c>
      <c r="D29" s="72">
        <v>165.18517338384476</v>
      </c>
      <c r="E29" s="72">
        <v>11.826910799560764</v>
      </c>
      <c r="F29" s="72">
        <v>2.4216655175055544</v>
      </c>
      <c r="G29" s="72">
        <v>13.053000000000001</v>
      </c>
      <c r="H29" s="72">
        <v>0</v>
      </c>
    </row>
    <row r="30" spans="1:9" x14ac:dyDescent="0.25">
      <c r="A30" s="74" t="s">
        <v>223</v>
      </c>
      <c r="B30" s="18" t="s">
        <v>224</v>
      </c>
      <c r="C30" s="72">
        <v>114.44247137532015</v>
      </c>
      <c r="D30" s="72">
        <v>237.19104710361944</v>
      </c>
      <c r="E30" s="72">
        <v>26.382819851888218</v>
      </c>
      <c r="F30" s="72">
        <v>0.76336892925821354</v>
      </c>
      <c r="G30" s="72">
        <v>16.294</v>
      </c>
      <c r="H30" s="72">
        <v>0</v>
      </c>
    </row>
    <row r="31" spans="1:9" x14ac:dyDescent="0.25">
      <c r="A31" s="74" t="s">
        <v>98</v>
      </c>
      <c r="B31" s="18" t="s">
        <v>99</v>
      </c>
      <c r="C31" s="72">
        <v>74.305232615679202</v>
      </c>
      <c r="D31" s="72">
        <v>142.29154899594471</v>
      </c>
      <c r="E31" s="72">
        <v>14.393561786085151</v>
      </c>
      <c r="F31" s="72">
        <v>2.629794950481239</v>
      </c>
      <c r="G31" s="72">
        <v>107.535</v>
      </c>
      <c r="I31" s="72">
        <v>0</v>
      </c>
    </row>
    <row r="32" spans="1:9" x14ac:dyDescent="0.25">
      <c r="A32" s="74" t="s">
        <v>77</v>
      </c>
      <c r="B32" s="18" t="s">
        <v>78</v>
      </c>
      <c r="C32" s="72">
        <v>175.60918953089342</v>
      </c>
      <c r="D32" s="72">
        <v>330.63164748838022</v>
      </c>
      <c r="E32" s="72">
        <v>16.043389812361145</v>
      </c>
      <c r="F32" s="72">
        <v>0.72338660028373347</v>
      </c>
      <c r="G32" s="72">
        <v>24.905999999999999</v>
      </c>
      <c r="I32" s="72">
        <v>0</v>
      </c>
    </row>
    <row r="33" spans="1:9" x14ac:dyDescent="0.25">
      <c r="A33" s="74" t="s">
        <v>245</v>
      </c>
      <c r="B33" s="18" t="s">
        <v>246</v>
      </c>
      <c r="C33" s="72">
        <v>120.3767793192693</v>
      </c>
      <c r="D33" s="72">
        <v>219.8688396674641</v>
      </c>
      <c r="E33" s="72">
        <v>19.673667322978197</v>
      </c>
      <c r="F33" s="72">
        <v>148.51473054765552</v>
      </c>
      <c r="G33" s="72">
        <v>18.283999999999999</v>
      </c>
      <c r="I33" s="72">
        <v>0</v>
      </c>
    </row>
    <row r="34" spans="1:9" x14ac:dyDescent="0.25">
      <c r="A34" s="74" t="s">
        <v>535</v>
      </c>
      <c r="B34" s="18" t="s">
        <v>283</v>
      </c>
      <c r="C34" s="72">
        <v>121.43875665834059</v>
      </c>
      <c r="D34" s="72">
        <v>206.15007360768715</v>
      </c>
      <c r="E34" s="72">
        <v>12.795434895383019</v>
      </c>
      <c r="F34" s="72">
        <v>10.801141276154246</v>
      </c>
      <c r="G34" s="72">
        <v>28.914999999999999</v>
      </c>
      <c r="I34" s="72">
        <v>0</v>
      </c>
    </row>
    <row r="35" spans="1:9" x14ac:dyDescent="0.25">
      <c r="A35" s="74" t="s">
        <v>137</v>
      </c>
      <c r="B35" s="18" t="s">
        <v>138</v>
      </c>
      <c r="C35" s="72">
        <v>136.83570344232461</v>
      </c>
      <c r="D35" s="72">
        <v>231.54283348473487</v>
      </c>
      <c r="E35" s="72">
        <v>26.011789104564514</v>
      </c>
      <c r="F35" s="72">
        <v>2.5796353359109729</v>
      </c>
      <c r="G35" s="72">
        <v>50.951000000000001</v>
      </c>
      <c r="I35" s="72">
        <v>0</v>
      </c>
    </row>
    <row r="36" spans="1:9" x14ac:dyDescent="0.25">
      <c r="A36" s="74" t="s">
        <v>196</v>
      </c>
      <c r="B36" s="18" t="s">
        <v>197</v>
      </c>
      <c r="C36" s="72">
        <v>177.83999999999997</v>
      </c>
      <c r="D36" s="72">
        <v>298.08933933766002</v>
      </c>
      <c r="E36" s="72">
        <v>7.2635949797915327</v>
      </c>
      <c r="F36" s="72">
        <v>0.32932567538821533</v>
      </c>
      <c r="G36" s="72">
        <v>195.875</v>
      </c>
      <c r="I36" s="72">
        <v>0</v>
      </c>
    </row>
    <row r="37" spans="1:9" x14ac:dyDescent="0.25">
      <c r="A37" s="74" t="s">
        <v>34</v>
      </c>
      <c r="B37" s="18" t="s">
        <v>35</v>
      </c>
      <c r="C37" s="72">
        <v>102.56285320309375</v>
      </c>
      <c r="D37" s="72">
        <v>169.58841407677281</v>
      </c>
      <c r="E37" s="72">
        <v>9.0640527825863941</v>
      </c>
      <c r="F37" s="72">
        <v>0.36552502083734051</v>
      </c>
      <c r="G37" s="72">
        <v>166.36799999999999</v>
      </c>
      <c r="I37" s="72">
        <v>0</v>
      </c>
    </row>
    <row r="38" spans="1:9" x14ac:dyDescent="0.25">
      <c r="A38" s="74" t="s">
        <v>108</v>
      </c>
      <c r="B38" s="18" t="s">
        <v>109</v>
      </c>
      <c r="C38" s="72">
        <v>148.21946166797539</v>
      </c>
      <c r="D38" s="72">
        <v>219.51355546160113</v>
      </c>
      <c r="E38" s="72">
        <v>18.328016110055209</v>
      </c>
      <c r="F38" s="72">
        <v>6.8331975744411258E-2</v>
      </c>
      <c r="G38" s="72">
        <v>29.463999999999999</v>
      </c>
      <c r="I38" s="72">
        <v>0</v>
      </c>
    </row>
    <row r="39" spans="1:9" x14ac:dyDescent="0.25">
      <c r="A39" s="74" t="s">
        <v>60</v>
      </c>
      <c r="B39" s="18" t="s">
        <v>61</v>
      </c>
      <c r="C39" s="72">
        <v>143.68168310667545</v>
      </c>
      <c r="D39" s="72">
        <v>202.16200178299391</v>
      </c>
      <c r="E39" s="72">
        <v>13.58011184050571</v>
      </c>
      <c r="F39" s="72">
        <v>1.3016316827403622</v>
      </c>
      <c r="G39" s="72">
        <v>24.678000000000001</v>
      </c>
      <c r="I39" s="72">
        <v>0</v>
      </c>
    </row>
    <row r="40" spans="1:9" x14ac:dyDescent="0.25">
      <c r="A40" s="74" t="s">
        <v>302</v>
      </c>
      <c r="B40" s="18" t="s">
        <v>222</v>
      </c>
      <c r="C40" s="72">
        <v>173.76297819857976</v>
      </c>
      <c r="D40" s="72">
        <v>243.85928144403212</v>
      </c>
      <c r="E40" s="72">
        <v>123.58054226475279</v>
      </c>
      <c r="F40" s="72">
        <v>0.17543859649122809</v>
      </c>
      <c r="G40" s="72">
        <v>0.20899999999999999</v>
      </c>
      <c r="I40" s="72">
        <v>0</v>
      </c>
    </row>
    <row r="41" spans="1:9" x14ac:dyDescent="0.25">
      <c r="A41" s="74" t="s">
        <v>286</v>
      </c>
      <c r="B41" s="18" t="s">
        <v>287</v>
      </c>
      <c r="C41" s="72">
        <v>106.015</v>
      </c>
      <c r="D41" s="72">
        <v>138.91822177770425</v>
      </c>
      <c r="E41" s="72">
        <v>16.397938469421941</v>
      </c>
      <c r="F41" s="72">
        <v>2.283647687183429</v>
      </c>
      <c r="G41" s="72">
        <v>16.913</v>
      </c>
      <c r="I41" s="72">
        <v>0</v>
      </c>
    </row>
    <row r="42" spans="1:9" x14ac:dyDescent="0.25">
      <c r="A42" s="74" t="s">
        <v>190</v>
      </c>
      <c r="B42" s="18" t="s">
        <v>191</v>
      </c>
      <c r="C42" s="72">
        <v>91.068890836804044</v>
      </c>
      <c r="D42" s="72">
        <v>118.83966087050074</v>
      </c>
      <c r="E42" s="72">
        <v>20.067681609505808</v>
      </c>
      <c r="F42" s="72">
        <v>2.3355500045008553</v>
      </c>
      <c r="G42" s="72">
        <v>29.623999999999999</v>
      </c>
      <c r="I42" s="72">
        <v>0</v>
      </c>
    </row>
    <row r="43" spans="1:9" x14ac:dyDescent="0.25">
      <c r="A43" s="74" t="s">
        <v>204</v>
      </c>
      <c r="B43" s="18" t="s">
        <v>205</v>
      </c>
      <c r="C43" s="72">
        <v>203.28349999999998</v>
      </c>
      <c r="D43" s="72">
        <v>263.47821577735749</v>
      </c>
      <c r="E43" s="72">
        <v>38.015561891185563</v>
      </c>
      <c r="F43" s="72">
        <v>0.43359467807080071</v>
      </c>
      <c r="G43" s="72">
        <v>8.4179999999999993</v>
      </c>
      <c r="I43" s="72">
        <v>0</v>
      </c>
    </row>
    <row r="44" spans="1:9" x14ac:dyDescent="0.25">
      <c r="A44" s="74" t="s">
        <v>239</v>
      </c>
      <c r="B44" s="18" t="s">
        <v>240</v>
      </c>
      <c r="C44" s="72">
        <v>195.99749955538164</v>
      </c>
      <c r="D44" s="72">
        <v>236.9295995633112</v>
      </c>
      <c r="E44" s="72">
        <v>5.9372390312841263</v>
      </c>
      <c r="F44" s="72">
        <v>4.9519817562793094</v>
      </c>
      <c r="G44" s="72">
        <v>41.512</v>
      </c>
      <c r="I44" s="72">
        <v>0</v>
      </c>
    </row>
    <row r="45" spans="1:9" x14ac:dyDescent="0.25">
      <c r="A45" s="74" t="s">
        <v>200</v>
      </c>
      <c r="B45" s="18" t="s">
        <v>201</v>
      </c>
      <c r="C45" s="72">
        <v>141.83303943930505</v>
      </c>
      <c r="D45" s="72">
        <v>170.24128644008604</v>
      </c>
      <c r="E45" s="72">
        <v>7.4475302186766532</v>
      </c>
      <c r="F45" s="72">
        <v>0.65120791711069292</v>
      </c>
      <c r="G45" s="72">
        <v>200.81399999999999</v>
      </c>
      <c r="I45" s="72">
        <v>0</v>
      </c>
    </row>
    <row r="46" spans="1:9" x14ac:dyDescent="0.25">
      <c r="A46" s="74" t="s">
        <v>58</v>
      </c>
      <c r="B46" s="18" t="s">
        <v>59</v>
      </c>
      <c r="C46" s="72">
        <v>116.84807194108467</v>
      </c>
      <c r="D46" s="72">
        <v>129.87571155976855</v>
      </c>
      <c r="E46" s="72">
        <v>24.721777668349137</v>
      </c>
      <c r="F46" s="72">
        <v>0.26642455578809143</v>
      </c>
      <c r="G46" s="72">
        <v>16.245999999999999</v>
      </c>
      <c r="I46" s="72">
        <v>0</v>
      </c>
    </row>
    <row r="47" spans="1:9" x14ac:dyDescent="0.25">
      <c r="A47" s="74" t="s">
        <v>192</v>
      </c>
      <c r="B47" s="18" t="s">
        <v>193</v>
      </c>
      <c r="C47" s="72">
        <v>198.42376617033904</v>
      </c>
      <c r="D47" s="72">
        <v>218.80138899613911</v>
      </c>
      <c r="E47" s="72">
        <v>34.612569610182973</v>
      </c>
      <c r="F47" s="72">
        <v>0.81092548395651021</v>
      </c>
      <c r="G47" s="72">
        <v>6.2850000000000001</v>
      </c>
      <c r="I47" s="72">
        <v>0</v>
      </c>
    </row>
    <row r="48" spans="1:9" x14ac:dyDescent="0.25">
      <c r="A48" s="74" t="s">
        <v>165</v>
      </c>
      <c r="B48" s="18" t="s">
        <v>166</v>
      </c>
      <c r="C48" s="72">
        <v>170.00092201925358</v>
      </c>
      <c r="D48" s="72">
        <v>175.74440975689674</v>
      </c>
      <c r="E48" s="72">
        <v>25.945668135095449</v>
      </c>
      <c r="F48" s="72">
        <v>4.130323054331865</v>
      </c>
      <c r="G48" s="72">
        <v>4.54</v>
      </c>
      <c r="I48" s="72">
        <v>0</v>
      </c>
    </row>
    <row r="49" spans="1:9" x14ac:dyDescent="0.25">
      <c r="A49" s="74" t="s">
        <v>184</v>
      </c>
      <c r="B49" s="18" t="s">
        <v>185</v>
      </c>
      <c r="C49" s="72">
        <v>117.72154990286262</v>
      </c>
      <c r="D49" s="72">
        <v>118.52843559255048</v>
      </c>
      <c r="E49" s="72">
        <v>18.94830659536542</v>
      </c>
      <c r="F49" s="72">
        <v>1.64905798177857</v>
      </c>
      <c r="G49" s="72">
        <v>53.856000000000002</v>
      </c>
      <c r="I49" s="72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I11" sqref="I11"/>
    </sheetView>
  </sheetViews>
  <sheetFormatPr defaultColWidth="10.625" defaultRowHeight="12.75" x14ac:dyDescent="0.25"/>
  <cols>
    <col min="1" max="1" width="20.5" style="74" customWidth="1"/>
    <col min="2" max="5" width="10.625" style="18"/>
    <col min="6" max="6" width="22.625" style="18" bestFit="1" customWidth="1"/>
    <col min="7" max="16384" width="10.625" style="18"/>
  </cols>
  <sheetData>
    <row r="1" spans="1:10" s="74" customFormat="1" x14ac:dyDescent="0.25">
      <c r="A1" s="74" t="s">
        <v>653</v>
      </c>
      <c r="B1" s="74" t="s">
        <v>608</v>
      </c>
      <c r="E1" s="74" t="s">
        <v>657</v>
      </c>
      <c r="F1" s="74" t="s">
        <v>658</v>
      </c>
      <c r="G1" s="74">
        <v>114</v>
      </c>
    </row>
    <row r="2" spans="1:10" x14ac:dyDescent="0.25">
      <c r="A2" s="74" t="s">
        <v>553</v>
      </c>
      <c r="B2" s="90">
        <f>J5</f>
        <v>5.9753954305799641E-2</v>
      </c>
      <c r="G2" s="18" t="s">
        <v>659</v>
      </c>
      <c r="H2" s="18" t="s">
        <v>660</v>
      </c>
      <c r="I2" s="18" t="s">
        <v>661</v>
      </c>
    </row>
    <row r="3" spans="1:10" x14ac:dyDescent="0.25">
      <c r="A3" s="74" t="s">
        <v>654</v>
      </c>
      <c r="B3" s="90">
        <f>J4</f>
        <v>0.17241379310344826</v>
      </c>
      <c r="F3" s="18" t="s">
        <v>552</v>
      </c>
      <c r="G3" s="91">
        <f>G1*0.2</f>
        <v>22.8</v>
      </c>
      <c r="H3" s="91">
        <f>46-G3</f>
        <v>23.2</v>
      </c>
      <c r="I3" s="18">
        <v>2.9</v>
      </c>
      <c r="J3" s="76">
        <f>I3/H3</f>
        <v>0.125</v>
      </c>
    </row>
    <row r="4" spans="1:10" x14ac:dyDescent="0.25">
      <c r="A4" s="74" t="s">
        <v>655</v>
      </c>
      <c r="B4" s="90">
        <f>J3</f>
        <v>0.125</v>
      </c>
      <c r="F4" s="18" t="s">
        <v>662</v>
      </c>
      <c r="G4" s="91">
        <f>G1*0.15</f>
        <v>17.099999999999998</v>
      </c>
      <c r="H4" s="91">
        <f>78-G4</f>
        <v>60.900000000000006</v>
      </c>
      <c r="I4" s="18">
        <v>10.5</v>
      </c>
      <c r="J4" s="76">
        <f t="shared" ref="J4:J5" si="0">I4/H4</f>
        <v>0.17241379310344826</v>
      </c>
    </row>
    <row r="5" spans="1:10" x14ac:dyDescent="0.25">
      <c r="A5" s="74" t="s">
        <v>656</v>
      </c>
      <c r="B5" s="92">
        <v>0.14000000000000001</v>
      </c>
      <c r="F5" s="18" t="s">
        <v>663</v>
      </c>
      <c r="G5" s="91">
        <f>G1*0.15</f>
        <v>17.099999999999998</v>
      </c>
      <c r="H5" s="91">
        <f>74-G5</f>
        <v>56.900000000000006</v>
      </c>
      <c r="I5" s="18">
        <v>3.4</v>
      </c>
      <c r="J5" s="93">
        <f t="shared" si="0"/>
        <v>5.9753954305799641E-2</v>
      </c>
    </row>
    <row r="6" spans="1:10" x14ac:dyDescent="0.25">
      <c r="F6" s="18" t="s">
        <v>664</v>
      </c>
      <c r="G6" s="18">
        <v>60</v>
      </c>
      <c r="H6" s="18">
        <v>135</v>
      </c>
      <c r="I6" s="18">
        <v>19.399999999999999</v>
      </c>
      <c r="J6" s="76">
        <f>I6/H6</f>
        <v>0.14370370370370369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6" sqref="C6"/>
    </sheetView>
  </sheetViews>
  <sheetFormatPr defaultColWidth="10.625" defaultRowHeight="12.75" x14ac:dyDescent="0.2"/>
  <cols>
    <col min="1" max="1" width="17" style="37" bestFit="1" customWidth="1"/>
    <col min="2" max="3" width="10.625" style="38"/>
    <col min="4" max="4" width="14" style="38" bestFit="1" customWidth="1"/>
    <col min="5" max="16384" width="10.625" style="38"/>
  </cols>
  <sheetData>
    <row r="1" spans="1:5" s="37" customFormat="1" ht="38.25" x14ac:dyDescent="0.2">
      <c r="A1" s="37" t="s">
        <v>564</v>
      </c>
      <c r="B1" s="37" t="s">
        <v>665</v>
      </c>
      <c r="C1" s="36" t="s">
        <v>666</v>
      </c>
      <c r="D1" s="36" t="s">
        <v>667</v>
      </c>
    </row>
    <row r="2" spans="1:5" x14ac:dyDescent="0.2">
      <c r="B2" s="38" t="s">
        <v>665</v>
      </c>
      <c r="C2" s="38" t="s">
        <v>668</v>
      </c>
    </row>
    <row r="3" spans="1:5" x14ac:dyDescent="0.2">
      <c r="A3" s="37" t="s">
        <v>10</v>
      </c>
      <c r="B3" s="94">
        <v>0.3</v>
      </c>
      <c r="C3" s="94">
        <v>0.5</v>
      </c>
      <c r="E3" s="95"/>
    </row>
    <row r="4" spans="1:5" x14ac:dyDescent="0.2">
      <c r="A4" s="37" t="s">
        <v>491</v>
      </c>
      <c r="B4" s="94">
        <v>0.7</v>
      </c>
      <c r="C4" s="94">
        <v>0.5</v>
      </c>
      <c r="E4" s="95"/>
    </row>
    <row r="5" spans="1:5" x14ac:dyDescent="0.2">
      <c r="B5" s="94"/>
      <c r="C5" s="94"/>
      <c r="D5" s="94"/>
    </row>
    <row r="7" spans="1:5" x14ac:dyDescent="0.2">
      <c r="B7" s="96"/>
      <c r="C7" s="96"/>
      <c r="D7" s="97"/>
    </row>
    <row r="8" spans="1:5" x14ac:dyDescent="0.2">
      <c r="B8" s="96"/>
      <c r="C8" s="96"/>
      <c r="D8" s="97"/>
    </row>
    <row r="9" spans="1:5" x14ac:dyDescent="0.2">
      <c r="B9" s="96"/>
      <c r="C9" s="96"/>
      <c r="D9" s="96"/>
    </row>
    <row r="10" spans="1:5" x14ac:dyDescent="0.2">
      <c r="B10" s="94"/>
      <c r="C10" s="94"/>
      <c r="D10" s="94"/>
    </row>
  </sheetData>
  <pageMargins left="0.7" right="0.7" top="0.75" bottom="0.75" header="0.3" footer="0.3"/>
  <pageSetup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workbookViewId="0">
      <pane xSplit="1" ySplit="1" topLeftCell="P8" activePane="bottomRight" state="frozen"/>
      <selection activeCell="D13" sqref="D13"/>
      <selection pane="topRight" activeCell="D13" sqref="D13"/>
      <selection pane="bottomLeft" activeCell="D13" sqref="D13"/>
      <selection pane="bottomRight" sqref="A1:A1048576"/>
    </sheetView>
  </sheetViews>
  <sheetFormatPr defaultColWidth="10.625" defaultRowHeight="12.75" x14ac:dyDescent="0.25"/>
  <cols>
    <col min="1" max="1" width="17.875" style="74" bestFit="1" customWidth="1"/>
    <col min="2" max="18" width="5.5" style="18" bestFit="1" customWidth="1"/>
    <col min="19" max="19" width="6.125" style="18" bestFit="1" customWidth="1"/>
    <col min="20" max="20" width="18.875" style="18" bestFit="1" customWidth="1"/>
    <col min="21" max="21" width="5.5" style="18" bestFit="1" customWidth="1"/>
    <col min="22" max="16384" width="10.625" style="18"/>
  </cols>
  <sheetData>
    <row r="1" spans="1:22" s="74" customFormat="1" x14ac:dyDescent="0.25">
      <c r="A1" s="74" t="s">
        <v>669</v>
      </c>
      <c r="B1" s="74">
        <v>2000</v>
      </c>
      <c r="C1" s="74">
        <v>2001</v>
      </c>
      <c r="D1" s="74">
        <v>2002</v>
      </c>
      <c r="E1" s="74">
        <v>2003</v>
      </c>
      <c r="F1" s="74">
        <v>2004</v>
      </c>
      <c r="G1" s="74">
        <v>2005</v>
      </c>
      <c r="H1" s="74">
        <v>2006</v>
      </c>
      <c r="I1" s="74">
        <v>2007</v>
      </c>
      <c r="J1" s="74">
        <v>2008</v>
      </c>
      <c r="K1" s="74">
        <v>2009</v>
      </c>
      <c r="L1" s="74">
        <v>2010</v>
      </c>
      <c r="M1" s="74">
        <v>2011</v>
      </c>
      <c r="N1" s="74">
        <v>2012</v>
      </c>
      <c r="O1" s="74">
        <v>2013</v>
      </c>
      <c r="P1" s="74">
        <v>2014</v>
      </c>
      <c r="Q1" s="74">
        <v>2015</v>
      </c>
      <c r="R1" s="74">
        <v>2016</v>
      </c>
      <c r="S1" s="98" t="s">
        <v>492</v>
      </c>
    </row>
    <row r="2" spans="1:22" x14ac:dyDescent="0.25">
      <c r="A2" s="74" t="s">
        <v>493</v>
      </c>
      <c r="B2" s="76">
        <v>0.38091999999999998</v>
      </c>
      <c r="C2" s="76">
        <v>0.35985285714285709</v>
      </c>
      <c r="D2" s="76">
        <v>0.36514857142857143</v>
      </c>
      <c r="E2" s="76">
        <v>0.3531428571428572</v>
      </c>
      <c r="F2" s="76">
        <v>0.35020142857142855</v>
      </c>
      <c r="G2" s="76">
        <v>0.3536771428571428</v>
      </c>
      <c r="H2" s="76">
        <v>0.42153571428571429</v>
      </c>
      <c r="I2" s="76">
        <v>0.46084571428571425</v>
      </c>
      <c r="J2" s="76">
        <v>0.45144000000000001</v>
      </c>
      <c r="K2" s="76">
        <v>0.4194614285714286</v>
      </c>
      <c r="L2" s="76">
        <v>0.46103857142857146</v>
      </c>
      <c r="M2" s="76">
        <v>0.49080857142857137</v>
      </c>
      <c r="N2" s="76">
        <v>0.51561428571428569</v>
      </c>
      <c r="O2" s="76">
        <v>0.47271142857142867</v>
      </c>
      <c r="P2" s="76">
        <v>0.4490157142857143</v>
      </c>
      <c r="Q2" s="76">
        <v>0.4158742857142857</v>
      </c>
      <c r="R2" s="76">
        <v>0.37975285714285711</v>
      </c>
      <c r="S2" s="76">
        <v>0.32282</v>
      </c>
      <c r="U2" s="76"/>
    </row>
    <row r="3" spans="1:22" x14ac:dyDescent="0.25">
      <c r="A3" s="74" t="s">
        <v>494</v>
      </c>
      <c r="B3" s="76">
        <v>0.33490857142857144</v>
      </c>
      <c r="C3" s="76">
        <v>0.48794428571428572</v>
      </c>
      <c r="D3" s="76">
        <v>0.3644628571428572</v>
      </c>
      <c r="E3" s="76">
        <v>0.2880185714285714</v>
      </c>
      <c r="F3" s="76">
        <v>0.33272571428571429</v>
      </c>
      <c r="G3" s="76">
        <v>0.74540142857142866</v>
      </c>
      <c r="H3" s="76">
        <v>0.66980857142857142</v>
      </c>
      <c r="I3" s="76">
        <v>0.71151285714285717</v>
      </c>
      <c r="J3" s="76">
        <v>0.61182142857142863</v>
      </c>
      <c r="K3" s="76">
        <v>0.43148428571428571</v>
      </c>
      <c r="L3" s="76">
        <v>0.46060285714285715</v>
      </c>
      <c r="M3" s="76">
        <v>0.38161</v>
      </c>
      <c r="N3" s="76">
        <v>0.40030857142857146</v>
      </c>
      <c r="O3" s="76">
        <v>0.39074428571428571</v>
      </c>
      <c r="P3" s="76">
        <v>0.40624142857142859</v>
      </c>
      <c r="Q3" s="76">
        <v>0.50535571428571424</v>
      </c>
      <c r="R3" s="76">
        <v>0.60530142857142855</v>
      </c>
      <c r="S3" s="76">
        <v>0.4320614285714286</v>
      </c>
      <c r="T3" s="18" t="s">
        <v>495</v>
      </c>
      <c r="U3" s="76">
        <f t="shared" ref="U3:U22" si="0">VLOOKUP($T3,$A$1:$S$35,19,FALSE)</f>
        <v>1.4428571428571428</v>
      </c>
      <c r="V3" s="18">
        <v>1</v>
      </c>
    </row>
    <row r="4" spans="1:22" x14ac:dyDescent="0.25">
      <c r="A4" s="74" t="s">
        <v>496</v>
      </c>
      <c r="B4" s="76">
        <v>0.51105714285714288</v>
      </c>
      <c r="C4" s="76">
        <v>0.52618714285714296</v>
      </c>
      <c r="D4" s="76">
        <v>0.6178014285714285</v>
      </c>
      <c r="E4" s="76">
        <v>0.85966000000000009</v>
      </c>
      <c r="F4" s="76">
        <v>0.58521857142857148</v>
      </c>
      <c r="G4" s="76">
        <v>0.75101285714285715</v>
      </c>
      <c r="H4" s="76">
        <v>0.71323428571428571</v>
      </c>
      <c r="I4" s="76">
        <v>0.60872428571428583</v>
      </c>
      <c r="J4" s="76">
        <v>0.68371571428571432</v>
      </c>
      <c r="K4" s="76">
        <v>0.78568571428571432</v>
      </c>
      <c r="L4" s="76">
        <v>0.91387285714285715</v>
      </c>
      <c r="M4" s="76">
        <v>0.76613142857142857</v>
      </c>
      <c r="N4" s="76">
        <v>0.67799857142857145</v>
      </c>
      <c r="O4" s="76">
        <v>0.64712857142857139</v>
      </c>
      <c r="P4" s="76">
        <v>0.66146142857142853</v>
      </c>
      <c r="Q4" s="76">
        <v>0.59439571428571425</v>
      </c>
      <c r="R4" s="76">
        <v>0.71226857142857147</v>
      </c>
      <c r="S4" s="76">
        <v>0.64833571428571435</v>
      </c>
      <c r="T4" s="18" t="s">
        <v>497</v>
      </c>
      <c r="U4" s="76">
        <f t="shared" si="0"/>
        <v>1.4175214285714286</v>
      </c>
    </row>
    <row r="5" spans="1:22" x14ac:dyDescent="0.25">
      <c r="A5" s="74" t="s">
        <v>498</v>
      </c>
      <c r="B5" s="76">
        <v>0.36390000000000006</v>
      </c>
      <c r="C5" s="76">
        <v>0.31041000000000002</v>
      </c>
      <c r="D5" s="76">
        <v>0.39865285714285714</v>
      </c>
      <c r="E5" s="76">
        <v>0.33984428571428565</v>
      </c>
      <c r="F5" s="76">
        <v>0.38257714285714289</v>
      </c>
      <c r="G5" s="76">
        <v>0.48208714285714288</v>
      </c>
      <c r="H5" s="76">
        <v>0.41965428571428576</v>
      </c>
      <c r="I5" s="76">
        <v>0.41342000000000001</v>
      </c>
      <c r="J5" s="76">
        <v>0.4648728571428572</v>
      </c>
      <c r="K5" s="76">
        <v>0.43299571428571432</v>
      </c>
      <c r="L5" s="76">
        <v>0.48068857142857147</v>
      </c>
      <c r="M5" s="76">
        <v>0.45670428571428573</v>
      </c>
      <c r="N5" s="76">
        <v>0.45124428571428576</v>
      </c>
      <c r="O5" s="76">
        <v>0.39282571428571428</v>
      </c>
      <c r="P5" s="76">
        <v>0.34427285714285716</v>
      </c>
      <c r="Q5" s="76">
        <v>0.39940142857142863</v>
      </c>
      <c r="R5" s="76">
        <v>0.37222</v>
      </c>
      <c r="S5" s="76">
        <v>0.37608857142857144</v>
      </c>
      <c r="T5" s="18" t="s">
        <v>499</v>
      </c>
      <c r="U5" s="76">
        <f t="shared" si="0"/>
        <v>1.0334099999999999</v>
      </c>
    </row>
    <row r="6" spans="1:22" x14ac:dyDescent="0.25">
      <c r="A6" s="74" t="s">
        <v>500</v>
      </c>
      <c r="B6" s="76">
        <v>4.6637142857142856E-2</v>
      </c>
      <c r="C6" s="76">
        <v>6.8617142857142863E-2</v>
      </c>
      <c r="D6" s="76">
        <v>9.3362857142857136E-2</v>
      </c>
      <c r="E6" s="76">
        <v>0.15910000000000002</v>
      </c>
      <c r="F6" s="76">
        <v>0.15223285714285717</v>
      </c>
      <c r="G6" s="76">
        <v>0.16285000000000002</v>
      </c>
      <c r="H6" s="76">
        <v>0.17162857142857144</v>
      </c>
      <c r="I6" s="76">
        <v>0.15671000000000002</v>
      </c>
      <c r="J6" s="76">
        <v>0.17742142857142856</v>
      </c>
      <c r="K6" s="76">
        <v>0.17074857142857142</v>
      </c>
      <c r="L6" s="76">
        <v>0.18088285714285715</v>
      </c>
      <c r="M6" s="76">
        <v>0.17806857142857141</v>
      </c>
      <c r="N6" s="76">
        <v>0.17215428571428573</v>
      </c>
      <c r="O6" s="76">
        <v>0.16252285714285714</v>
      </c>
      <c r="P6" s="76">
        <v>0.16021571428571429</v>
      </c>
      <c r="Q6" s="76">
        <v>0.1681014285714286</v>
      </c>
      <c r="R6" s="76">
        <v>0.20337571428571427</v>
      </c>
      <c r="S6" s="76">
        <v>0.19158857142857144</v>
      </c>
      <c r="T6" s="18" t="s">
        <v>501</v>
      </c>
      <c r="U6" s="76">
        <f t="shared" si="0"/>
        <v>0.99999999999999989</v>
      </c>
    </row>
    <row r="7" spans="1:22" x14ac:dyDescent="0.25">
      <c r="A7" s="74" t="s">
        <v>499</v>
      </c>
      <c r="B7" s="76">
        <v>1.51546</v>
      </c>
      <c r="C7" s="76">
        <v>1.4716342857142859</v>
      </c>
      <c r="D7" s="76">
        <v>1.3773357142857143</v>
      </c>
      <c r="E7" s="76">
        <v>1.197092857142857</v>
      </c>
      <c r="F7" s="76">
        <v>1.2101871428571427</v>
      </c>
      <c r="G7" s="76">
        <v>1.1595242857142856</v>
      </c>
      <c r="H7" s="76">
        <v>1.1402757142857143</v>
      </c>
      <c r="I7" s="76">
        <v>1.1536914285714284</v>
      </c>
      <c r="J7" s="76">
        <v>1.1676685714285713</v>
      </c>
      <c r="K7" s="76">
        <v>1.2577042857142857</v>
      </c>
      <c r="L7" s="76">
        <v>1.2988842857142857</v>
      </c>
      <c r="M7" s="76">
        <v>1.2173114285714286</v>
      </c>
      <c r="N7" s="76">
        <v>1.18571</v>
      </c>
      <c r="O7" s="76">
        <v>1.216907142857143</v>
      </c>
      <c r="P7" s="76">
        <v>1.2228657142857144</v>
      </c>
      <c r="Q7" s="76">
        <v>1.2105271428571429</v>
      </c>
      <c r="R7" s="76">
        <v>1.0743271428571428</v>
      </c>
      <c r="S7" s="76">
        <v>1.0334099999999999</v>
      </c>
      <c r="T7" s="18" t="s">
        <v>502</v>
      </c>
      <c r="U7" s="76">
        <f t="shared" si="0"/>
        <v>0.9411342857142857</v>
      </c>
    </row>
    <row r="8" spans="1:22" x14ac:dyDescent="0.25">
      <c r="A8" s="74" t="s">
        <v>503</v>
      </c>
      <c r="B8" s="76">
        <v>0.44403999999999999</v>
      </c>
      <c r="C8" s="76">
        <v>0.46230857142857146</v>
      </c>
      <c r="D8" s="76">
        <v>0.50268571428571429</v>
      </c>
      <c r="E8" s="76">
        <v>0.49739857142857147</v>
      </c>
      <c r="F8" s="76">
        <v>0.52397428571428573</v>
      </c>
      <c r="G8" s="76">
        <v>0.65887714285714283</v>
      </c>
      <c r="H8" s="76">
        <v>0.56552285714285722</v>
      </c>
      <c r="I8" s="76">
        <v>0.56295714285714293</v>
      </c>
      <c r="J8" s="76">
        <v>0.62642571428571436</v>
      </c>
      <c r="K8" s="76">
        <v>0.77467714285714295</v>
      </c>
      <c r="L8" s="76">
        <v>0.78631857142857142</v>
      </c>
      <c r="M8" s="76">
        <v>0.75874857142857144</v>
      </c>
      <c r="N8" s="76">
        <v>0.76273571428571429</v>
      </c>
      <c r="O8" s="76">
        <v>0.76477428571428574</v>
      </c>
      <c r="P8" s="76">
        <v>0.84866714285714295</v>
      </c>
      <c r="Q8" s="76">
        <v>0.78641857142857141</v>
      </c>
      <c r="R8" s="76">
        <v>0.62851285714285721</v>
      </c>
      <c r="S8" s="76">
        <v>0.58571428571428563</v>
      </c>
      <c r="T8" s="18" t="s">
        <v>504</v>
      </c>
      <c r="U8" s="76">
        <f t="shared" si="0"/>
        <v>0.86178714285714286</v>
      </c>
    </row>
    <row r="9" spans="1:22" x14ac:dyDescent="0.25">
      <c r="A9" s="74" t="s">
        <v>505</v>
      </c>
      <c r="B9" s="76">
        <v>0.43546857142857143</v>
      </c>
      <c r="C9" s="76">
        <v>0.44203571428571431</v>
      </c>
      <c r="D9" s="76">
        <v>0.53556714285714291</v>
      </c>
      <c r="E9" s="76">
        <v>0.57592571428571437</v>
      </c>
      <c r="F9" s="76">
        <v>0.5878971428571429</v>
      </c>
      <c r="G9" s="76">
        <v>0.67655714285714297</v>
      </c>
      <c r="H9" s="76">
        <v>0.66812428571428584</v>
      </c>
      <c r="I9" s="76">
        <v>0.5422542857142858</v>
      </c>
      <c r="J9" s="76">
        <v>0.55032428571428571</v>
      </c>
      <c r="K9" s="76">
        <v>0.67228714285714286</v>
      </c>
      <c r="L9" s="76">
        <v>0.70778428571428575</v>
      </c>
      <c r="M9" s="76">
        <v>0.65645714285714285</v>
      </c>
      <c r="N9" s="76">
        <v>0.64669857142857146</v>
      </c>
      <c r="O9" s="76">
        <v>0.57977857142857148</v>
      </c>
      <c r="P9" s="76">
        <v>0.52587571428571434</v>
      </c>
      <c r="Q9" s="76">
        <v>0.52521571428571434</v>
      </c>
      <c r="R9" s="76">
        <v>0.54894285714285718</v>
      </c>
      <c r="S9" s="76">
        <v>0.61963000000000001</v>
      </c>
      <c r="T9" s="18" t="s">
        <v>506</v>
      </c>
      <c r="U9" s="76">
        <f t="shared" si="0"/>
        <v>0.65230285714285718</v>
      </c>
    </row>
    <row r="10" spans="1:22" x14ac:dyDescent="0.25">
      <c r="A10" s="74" t="s">
        <v>502</v>
      </c>
      <c r="B10" s="76">
        <v>0.38583857142857148</v>
      </c>
      <c r="C10" s="76">
        <v>0.38715285714285719</v>
      </c>
      <c r="D10" s="76">
        <v>0.38272714285714293</v>
      </c>
      <c r="E10" s="76">
        <v>0.4057385714285715</v>
      </c>
      <c r="F10" s="76">
        <v>0.39437857142857141</v>
      </c>
      <c r="G10" s="76">
        <v>0.51478714285714289</v>
      </c>
      <c r="H10" s="76">
        <v>0.50862714285714283</v>
      </c>
      <c r="I10" s="76">
        <v>0.52407714285714291</v>
      </c>
      <c r="J10" s="76">
        <v>0.54689428571428578</v>
      </c>
      <c r="K10" s="76">
        <v>0.5070271428571429</v>
      </c>
      <c r="L10" s="76">
        <v>0.55243000000000009</v>
      </c>
      <c r="M10" s="76">
        <v>0.55256142857142854</v>
      </c>
      <c r="N10" s="76">
        <v>0.53108571428571427</v>
      </c>
      <c r="O10" s="76">
        <v>0.54409428571428564</v>
      </c>
      <c r="P10" s="76">
        <v>0.59819285714285719</v>
      </c>
      <c r="Q10" s="76">
        <v>0.74739428571428568</v>
      </c>
      <c r="R10" s="76">
        <v>0.99899571428571421</v>
      </c>
      <c r="S10" s="76">
        <v>0.9411342857142857</v>
      </c>
      <c r="T10" s="18" t="s">
        <v>496</v>
      </c>
      <c r="U10" s="76">
        <f t="shared" si="0"/>
        <v>0.64833571428571435</v>
      </c>
    </row>
    <row r="11" spans="1:22" x14ac:dyDescent="0.25">
      <c r="A11" s="74" t="s">
        <v>507</v>
      </c>
      <c r="B11" s="76">
        <v>0.28848142857142856</v>
      </c>
      <c r="C11" s="76">
        <v>0.24567571428571428</v>
      </c>
      <c r="D11" s="76">
        <v>0.2958014285714286</v>
      </c>
      <c r="E11" s="76">
        <v>0.29924428571428574</v>
      </c>
      <c r="F11" s="76">
        <v>0.22434142857142858</v>
      </c>
      <c r="G11" s="76">
        <v>0.24508571428571427</v>
      </c>
      <c r="H11" s="76">
        <v>0.2471142857142857</v>
      </c>
      <c r="I11" s="76">
        <v>0.23198428571428573</v>
      </c>
      <c r="J11" s="76">
        <v>0.30111285714285713</v>
      </c>
      <c r="K11" s="76">
        <v>0.26975714285714286</v>
      </c>
      <c r="L11" s="76">
        <v>0.24463000000000004</v>
      </c>
      <c r="M11" s="76">
        <v>0.20957428571428574</v>
      </c>
      <c r="N11" s="76">
        <v>0.18689428571428571</v>
      </c>
      <c r="O11" s="76">
        <v>0.14142857142857143</v>
      </c>
      <c r="P11" s="76">
        <v>0.15069142857142859</v>
      </c>
      <c r="Q11" s="76">
        <v>0.17417142857142856</v>
      </c>
      <c r="R11" s="76">
        <v>0.27021571428571434</v>
      </c>
      <c r="S11" s="76">
        <v>0.22339857142857142</v>
      </c>
      <c r="T11" s="18" t="s">
        <v>505</v>
      </c>
      <c r="U11" s="76">
        <f t="shared" si="0"/>
        <v>0.61963000000000001</v>
      </c>
    </row>
    <row r="12" spans="1:22" x14ac:dyDescent="0.25">
      <c r="A12" s="74" t="s">
        <v>508</v>
      </c>
      <c r="B12" s="76">
        <v>0</v>
      </c>
      <c r="C12" s="76">
        <v>0</v>
      </c>
      <c r="D12" s="76">
        <v>0</v>
      </c>
      <c r="E12" s="76">
        <v>3.833857142857143E-2</v>
      </c>
      <c r="F12" s="76">
        <v>0.10534714285714288</v>
      </c>
      <c r="G12" s="76">
        <v>0.15343857142857145</v>
      </c>
      <c r="H12" s="76">
        <v>0.18584000000000003</v>
      </c>
      <c r="I12" s="76">
        <v>0.11007428571428571</v>
      </c>
      <c r="J12" s="76">
        <v>0.10734571428571429</v>
      </c>
      <c r="K12" s="76">
        <v>0.13603999999999999</v>
      </c>
      <c r="L12" s="76">
        <v>0.13188857142857144</v>
      </c>
      <c r="M12" s="76">
        <v>0.15390428571428572</v>
      </c>
      <c r="N12" s="76">
        <v>0.14170428571428573</v>
      </c>
      <c r="O12" s="76">
        <v>0.14718571428571431</v>
      </c>
      <c r="P12" s="76">
        <v>0.15561714285714284</v>
      </c>
      <c r="Q12" s="76">
        <v>0.19139142857142857</v>
      </c>
      <c r="R12" s="76">
        <v>0.23721714285714285</v>
      </c>
      <c r="S12" s="76">
        <v>0.15881285714285714</v>
      </c>
      <c r="T12" s="18" t="s">
        <v>503</v>
      </c>
      <c r="U12" s="76">
        <f t="shared" si="0"/>
        <v>0.58571428571428563</v>
      </c>
    </row>
    <row r="13" spans="1:22" x14ac:dyDescent="0.2">
      <c r="A13" s="74" t="s">
        <v>509</v>
      </c>
      <c r="B13" s="76">
        <v>0.14864000000000002</v>
      </c>
      <c r="C13" s="76">
        <v>0.18873000000000004</v>
      </c>
      <c r="D13" s="76">
        <v>0.21691857142857143</v>
      </c>
      <c r="E13" s="76">
        <v>0.23825285714285716</v>
      </c>
      <c r="F13" s="76">
        <v>0.25316714285714287</v>
      </c>
      <c r="G13" s="76">
        <v>0.25054285714285718</v>
      </c>
      <c r="H13" s="76">
        <v>0.38439857142857148</v>
      </c>
      <c r="I13" s="76">
        <v>0.37891857142857144</v>
      </c>
      <c r="J13" s="76">
        <v>0.50814285714285723</v>
      </c>
      <c r="K13" s="76">
        <v>0.4648242857142858</v>
      </c>
      <c r="L13" s="76">
        <v>0.36932999999999999</v>
      </c>
      <c r="M13" s="76">
        <v>0.28457714285714286</v>
      </c>
      <c r="N13" s="76">
        <v>0.28969285714285714</v>
      </c>
      <c r="O13" s="76">
        <v>0.32615857142857141</v>
      </c>
      <c r="P13" s="76">
        <v>0.31539285714285714</v>
      </c>
      <c r="Q13" s="76">
        <v>0.34217428571428571</v>
      </c>
      <c r="R13" s="76">
        <v>0.40627142857142856</v>
      </c>
      <c r="S13" s="76">
        <v>0.41120714285714288</v>
      </c>
      <c r="T13" s="75" t="s">
        <v>510</v>
      </c>
      <c r="U13" s="76">
        <f t="shared" si="0"/>
        <v>0.44285714285714284</v>
      </c>
    </row>
    <row r="14" spans="1:22" x14ac:dyDescent="0.25">
      <c r="A14" s="74" t="s">
        <v>511</v>
      </c>
      <c r="B14" s="76">
        <v>0.42135714285714287</v>
      </c>
      <c r="C14" s="76">
        <v>0.47243000000000007</v>
      </c>
      <c r="D14" s="76">
        <v>0.57474857142857139</v>
      </c>
      <c r="E14" s="76">
        <v>0.56375285714285717</v>
      </c>
      <c r="F14" s="76">
        <v>0.55560142857142858</v>
      </c>
      <c r="G14" s="76">
        <v>0.59942714285714294</v>
      </c>
      <c r="H14" s="76">
        <v>0.77268857142857139</v>
      </c>
      <c r="I14" s="76">
        <v>0.78790428571428583</v>
      </c>
      <c r="J14" s="76">
        <v>0.84353142857142849</v>
      </c>
      <c r="K14" s="76">
        <v>0.77811571428571424</v>
      </c>
      <c r="L14" s="76">
        <v>0.74669428571428575</v>
      </c>
      <c r="M14" s="76">
        <v>0.73157428571428562</v>
      </c>
      <c r="N14" s="76">
        <v>0.67115428571428581</v>
      </c>
      <c r="O14" s="76">
        <v>0.65991428571428579</v>
      </c>
      <c r="P14" s="76">
        <v>0.53586428571428579</v>
      </c>
      <c r="Q14" s="76">
        <v>0.45373142857142862</v>
      </c>
      <c r="R14" s="76">
        <v>0.45526714285714287</v>
      </c>
      <c r="S14" s="76">
        <v>0.4244257142857143</v>
      </c>
      <c r="T14" s="18" t="s">
        <v>494</v>
      </c>
      <c r="U14" s="76">
        <f t="shared" si="0"/>
        <v>0.4320614285714286</v>
      </c>
    </row>
    <row r="15" spans="1:22" x14ac:dyDescent="0.25">
      <c r="A15" s="74" t="s">
        <v>512</v>
      </c>
      <c r="B15" s="76">
        <v>0.18301428571428574</v>
      </c>
      <c r="C15" s="76">
        <v>0.21451285714285714</v>
      </c>
      <c r="D15" s="76">
        <v>0.28366571428571424</v>
      </c>
      <c r="E15" s="76">
        <v>0.23903714285714286</v>
      </c>
      <c r="F15" s="76">
        <v>0.21065571428571431</v>
      </c>
      <c r="G15" s="76">
        <v>0.41424285714285713</v>
      </c>
      <c r="H15" s="76">
        <v>0.28164285714285714</v>
      </c>
      <c r="I15" s="76">
        <v>0.27128999999999998</v>
      </c>
      <c r="J15" s="76">
        <v>0.31096142857142856</v>
      </c>
      <c r="K15" s="76">
        <v>0.22633571428571428</v>
      </c>
      <c r="L15" s="76">
        <v>0.21149857142857142</v>
      </c>
      <c r="M15" s="76">
        <v>0.28314428571428568</v>
      </c>
      <c r="N15" s="76">
        <v>0.19569571428571431</v>
      </c>
      <c r="O15" s="76">
        <v>0.23801428571428573</v>
      </c>
      <c r="P15" s="76">
        <v>0.2674557142857143</v>
      </c>
      <c r="Q15" s="76">
        <v>0.31565428571428572</v>
      </c>
      <c r="R15" s="76">
        <v>0.39240285714285711</v>
      </c>
      <c r="S15" s="76">
        <v>0.42091285714285709</v>
      </c>
      <c r="T15" s="18" t="s">
        <v>511</v>
      </c>
      <c r="U15" s="76">
        <f t="shared" si="0"/>
        <v>0.4244257142857143</v>
      </c>
    </row>
    <row r="16" spans="1:22" x14ac:dyDescent="0.25">
      <c r="A16" s="74" t="s">
        <v>513</v>
      </c>
      <c r="B16" s="76">
        <v>0.40138857142857143</v>
      </c>
      <c r="C16" s="76">
        <v>0.33137</v>
      </c>
      <c r="D16" s="76">
        <v>0.32622142857142861</v>
      </c>
      <c r="E16" s="76">
        <v>0.28990142857142859</v>
      </c>
      <c r="F16" s="76">
        <v>0.26783571428571434</v>
      </c>
      <c r="G16" s="76">
        <v>0.40108428571428573</v>
      </c>
      <c r="H16" s="76">
        <v>0.35461571428571431</v>
      </c>
      <c r="I16" s="76">
        <v>0.24306285714285714</v>
      </c>
      <c r="J16" s="76">
        <v>0.27201285714285717</v>
      </c>
      <c r="K16" s="76">
        <v>0.2610514285714286</v>
      </c>
      <c r="L16" s="76">
        <v>0.28061714285714284</v>
      </c>
      <c r="M16" s="76">
        <v>0.26011285714285715</v>
      </c>
      <c r="N16" s="76">
        <v>0.24735428571428569</v>
      </c>
      <c r="O16" s="76">
        <v>0.32122428571428574</v>
      </c>
      <c r="P16" s="76">
        <v>0.28304285714285715</v>
      </c>
      <c r="Q16" s="76">
        <v>0.28872571428571431</v>
      </c>
      <c r="R16" s="76">
        <v>0.29095714285714286</v>
      </c>
      <c r="S16" s="76">
        <v>0.32536428571428572</v>
      </c>
      <c r="T16" s="18" t="s">
        <v>512</v>
      </c>
      <c r="U16" s="76">
        <f t="shared" si="0"/>
        <v>0.42091285714285709</v>
      </c>
    </row>
    <row r="17" spans="1:21" x14ac:dyDescent="0.25">
      <c r="A17" s="74" t="s">
        <v>514</v>
      </c>
      <c r="B17" s="76">
        <v>5.9450000000000003E-2</v>
      </c>
      <c r="C17" s="76">
        <v>7.8582857142857149E-2</v>
      </c>
      <c r="D17" s="76">
        <v>7.2739999999999999E-2</v>
      </c>
      <c r="E17" s="76">
        <v>8.6251428571428562E-2</v>
      </c>
      <c r="F17" s="76">
        <v>8.8614285714285729E-2</v>
      </c>
      <c r="G17" s="76">
        <v>0.13602714285714287</v>
      </c>
      <c r="H17" s="76">
        <v>7.3292857142857146E-2</v>
      </c>
      <c r="I17" s="76">
        <v>0.10238142857142857</v>
      </c>
      <c r="J17" s="76">
        <v>0.12262285714285714</v>
      </c>
      <c r="K17" s="76">
        <v>0.13924</v>
      </c>
      <c r="L17" s="76">
        <v>0.16527428571428573</v>
      </c>
      <c r="M17" s="76">
        <v>0.16931857142857143</v>
      </c>
      <c r="N17" s="76">
        <v>0.20097857142857145</v>
      </c>
      <c r="O17" s="76">
        <v>0.19074285714285713</v>
      </c>
      <c r="P17" s="76">
        <v>0.1866657142857143</v>
      </c>
      <c r="Q17" s="76">
        <v>0.1974042857142857</v>
      </c>
      <c r="R17" s="76">
        <v>0.22719142857142857</v>
      </c>
      <c r="S17" s="76">
        <v>0.20584142857142859</v>
      </c>
      <c r="T17" s="18" t="s">
        <v>498</v>
      </c>
      <c r="U17" s="76">
        <f t="shared" si="0"/>
        <v>0.37608857142857144</v>
      </c>
    </row>
    <row r="18" spans="1:21" x14ac:dyDescent="0.25">
      <c r="A18" s="74" t="s">
        <v>515</v>
      </c>
      <c r="B18" s="76">
        <v>0.99435142857142866</v>
      </c>
      <c r="C18" s="76">
        <v>1.1053657142857143</v>
      </c>
      <c r="D18" s="76">
        <v>1.1180442857142856</v>
      </c>
      <c r="E18" s="76">
        <v>1.2237071428571429</v>
      </c>
      <c r="F18" s="76">
        <v>1.12934</v>
      </c>
      <c r="G18" s="76">
        <v>1.1331642857142858</v>
      </c>
      <c r="H18" s="76">
        <v>1.2709614285714286</v>
      </c>
      <c r="I18" s="76">
        <v>1.3199914285714287</v>
      </c>
      <c r="J18" s="76">
        <v>1.3829214285714286</v>
      </c>
      <c r="K18" s="76">
        <v>1.4897657142857146</v>
      </c>
      <c r="L18" s="76">
        <v>1.4950728571428573</v>
      </c>
      <c r="M18" s="76">
        <v>1.3899342857142858</v>
      </c>
      <c r="N18" s="76">
        <v>1.433997142857143</v>
      </c>
      <c r="O18" s="76">
        <v>1.4309000000000001</v>
      </c>
      <c r="P18" s="76">
        <v>1.5204771428571429</v>
      </c>
      <c r="Q18" s="76">
        <v>1.3604242857142856</v>
      </c>
      <c r="R18" s="76">
        <v>1.42967</v>
      </c>
      <c r="S18" s="76">
        <v>1.4234914285714286</v>
      </c>
      <c r="T18" s="18" t="s">
        <v>513</v>
      </c>
      <c r="U18" s="76">
        <f t="shared" si="0"/>
        <v>0.32536428571428572</v>
      </c>
    </row>
    <row r="19" spans="1:21" x14ac:dyDescent="0.25">
      <c r="A19" s="74" t="s">
        <v>504</v>
      </c>
      <c r="B19" s="76">
        <v>1.1953342857142857</v>
      </c>
      <c r="C19" s="76">
        <v>1.1739471428571429</v>
      </c>
      <c r="D19" s="76">
        <v>1.1579085714285715</v>
      </c>
      <c r="E19" s="76">
        <v>1.13619</v>
      </c>
      <c r="F19" s="76">
        <v>1.0478400000000001</v>
      </c>
      <c r="G19" s="76">
        <v>1.1697342857142858</v>
      </c>
      <c r="H19" s="76">
        <v>1.1519442857142859</v>
      </c>
      <c r="I19" s="76">
        <v>1.1541328571428571</v>
      </c>
      <c r="J19" s="76">
        <v>1.1495542857142858</v>
      </c>
      <c r="K19" s="76">
        <v>1.1721628571428571</v>
      </c>
      <c r="L19" s="76">
        <v>1.1640857142857144</v>
      </c>
      <c r="M19" s="76">
        <v>1.0762114285714286</v>
      </c>
      <c r="N19" s="76">
        <v>1.0138585714285715</v>
      </c>
      <c r="O19" s="76">
        <v>0.95537857142857152</v>
      </c>
      <c r="P19" s="76">
        <v>0.90721714285714272</v>
      </c>
      <c r="Q19" s="76">
        <v>1.0695428571428571</v>
      </c>
      <c r="R19" s="76">
        <v>0.92677571428571426</v>
      </c>
      <c r="S19" s="76">
        <v>0.86178714285714286</v>
      </c>
      <c r="T19" s="18" t="s">
        <v>493</v>
      </c>
      <c r="U19" s="76">
        <f t="shared" si="0"/>
        <v>0.32282</v>
      </c>
    </row>
    <row r="20" spans="1:21" x14ac:dyDescent="0.25">
      <c r="A20" s="74" t="s">
        <v>516</v>
      </c>
      <c r="B20" s="76">
        <v>0.35929285714285708</v>
      </c>
      <c r="C20" s="76">
        <v>0.36327428571428577</v>
      </c>
      <c r="D20" s="76">
        <v>0.31773428571428569</v>
      </c>
      <c r="E20" s="76">
        <v>0.32244</v>
      </c>
      <c r="F20" s="76">
        <v>0.33435142857142858</v>
      </c>
      <c r="G20" s="76">
        <v>0.38740857142857144</v>
      </c>
      <c r="H20" s="76">
        <v>0.38270000000000004</v>
      </c>
      <c r="I20" s="76">
        <v>0.38053428571428571</v>
      </c>
      <c r="J20" s="76">
        <v>0.43419285714285716</v>
      </c>
      <c r="K20" s="76">
        <v>0.39673857142857144</v>
      </c>
      <c r="L20" s="76">
        <v>0.36476285714285711</v>
      </c>
      <c r="M20" s="76">
        <v>0.39446000000000003</v>
      </c>
      <c r="N20" s="76">
        <v>0.39501428571428571</v>
      </c>
      <c r="O20" s="76">
        <v>0.37497714285714284</v>
      </c>
      <c r="P20" s="76">
        <v>0.38494857142857142</v>
      </c>
      <c r="Q20" s="76">
        <v>0.37877285714285719</v>
      </c>
      <c r="R20" s="76">
        <v>0.35714285714285715</v>
      </c>
      <c r="S20" s="76">
        <v>0.32793428571428573</v>
      </c>
      <c r="T20" s="18" t="s">
        <v>517</v>
      </c>
      <c r="U20" s="76">
        <f t="shared" si="0"/>
        <v>0.27362999999999998</v>
      </c>
    </row>
    <row r="21" spans="1:21" x14ac:dyDescent="0.25">
      <c r="A21" s="74" t="s">
        <v>497</v>
      </c>
      <c r="B21" s="76">
        <v>1.0915828571428572</v>
      </c>
      <c r="C21" s="76">
        <v>1.1391657142857146</v>
      </c>
      <c r="D21" s="76">
        <v>1.2691414285714289</v>
      </c>
      <c r="E21" s="76">
        <v>1.3134985714285714</v>
      </c>
      <c r="F21" s="76">
        <v>1.2485342857142858</v>
      </c>
      <c r="G21" s="76">
        <v>1.3434985714285714</v>
      </c>
      <c r="H21" s="76">
        <v>1.2647228571428573</v>
      </c>
      <c r="I21" s="76">
        <v>1.3598757142857145</v>
      </c>
      <c r="J21" s="76">
        <v>1.2700385714285716</v>
      </c>
      <c r="K21" s="76">
        <v>1.5121957142857143</v>
      </c>
      <c r="L21" s="76">
        <v>1.5014114285714288</v>
      </c>
      <c r="M21" s="76">
        <v>1.376897142857143</v>
      </c>
      <c r="N21" s="76">
        <v>1.3277057142857145</v>
      </c>
      <c r="O21" s="76">
        <v>1.5354114285714289</v>
      </c>
      <c r="P21" s="76">
        <v>1.4291828571428573</v>
      </c>
      <c r="Q21" s="76">
        <v>1.4939085714285716</v>
      </c>
      <c r="R21" s="76">
        <v>1.6022942857142859</v>
      </c>
      <c r="S21" s="76">
        <v>1.4175214285714286</v>
      </c>
      <c r="T21" s="18" t="s">
        <v>518</v>
      </c>
      <c r="U21" s="76">
        <f t="shared" si="0"/>
        <v>0.25983857142857142</v>
      </c>
    </row>
    <row r="22" spans="1:21" x14ac:dyDescent="0.25">
      <c r="A22" s="74" t="s">
        <v>519</v>
      </c>
      <c r="B22" s="76">
        <v>2.6081428571428568E-2</v>
      </c>
      <c r="C22" s="76">
        <v>2.9240000000000002E-2</v>
      </c>
      <c r="D22" s="76">
        <v>0</v>
      </c>
      <c r="E22" s="76">
        <v>1.8779999999999998E-2</v>
      </c>
      <c r="F22" s="76">
        <v>6.9409999999999999E-2</v>
      </c>
      <c r="G22" s="76">
        <v>9.7801428571428567E-2</v>
      </c>
      <c r="H22" s="76">
        <v>0.12691714285714287</v>
      </c>
      <c r="I22" s="76">
        <v>0.14489714285714286</v>
      </c>
      <c r="J22" s="76">
        <v>0.10769857142857144</v>
      </c>
      <c r="K22" s="76">
        <v>0.12779428571428572</v>
      </c>
      <c r="L22" s="76">
        <v>0.11929428571428571</v>
      </c>
      <c r="M22" s="76">
        <v>0.12024285714285714</v>
      </c>
      <c r="N22" s="76">
        <v>0.12845285714285715</v>
      </c>
      <c r="O22" s="76">
        <v>0.13729</v>
      </c>
      <c r="P22" s="76">
        <v>0.12233142857142858</v>
      </c>
      <c r="Q22" s="76">
        <v>0.13690857142857144</v>
      </c>
      <c r="R22" s="76">
        <v>0.21012714285714285</v>
      </c>
      <c r="S22" s="76">
        <v>0.19045000000000001</v>
      </c>
      <c r="T22" s="18" t="s">
        <v>514</v>
      </c>
      <c r="U22" s="76">
        <f t="shared" si="0"/>
        <v>0.20584142857142859</v>
      </c>
    </row>
    <row r="23" spans="1:21" x14ac:dyDescent="0.25">
      <c r="A23" s="74" t="s">
        <v>520</v>
      </c>
      <c r="B23" s="76">
        <v>0.37246428571428569</v>
      </c>
      <c r="C23" s="76">
        <v>0.35853571428571429</v>
      </c>
      <c r="D23" s="76">
        <v>0.38808571428571431</v>
      </c>
      <c r="E23" s="76">
        <v>0.31380285714285711</v>
      </c>
      <c r="F23" s="76">
        <v>0.89592142857142854</v>
      </c>
      <c r="G23" s="76">
        <v>0.30152285714285715</v>
      </c>
      <c r="H23" s="76">
        <v>0.30252714285714288</v>
      </c>
      <c r="I23" s="76">
        <v>0.31372</v>
      </c>
      <c r="J23" s="76">
        <v>0.38613714285714285</v>
      </c>
      <c r="K23" s="76">
        <v>0.33458142857142859</v>
      </c>
      <c r="L23" s="76">
        <v>0.41956428571428572</v>
      </c>
      <c r="M23" s="76">
        <v>0.44128285714285714</v>
      </c>
      <c r="N23" s="76">
        <v>0.40075285714285719</v>
      </c>
      <c r="O23" s="76">
        <v>0.32386428571428572</v>
      </c>
      <c r="P23" s="76">
        <v>0.27074142857142858</v>
      </c>
      <c r="Q23" s="76">
        <v>0.22598000000000001</v>
      </c>
      <c r="R23" s="76">
        <v>0.24471142857142858</v>
      </c>
      <c r="S23" s="76">
        <v>0.25413285714285716</v>
      </c>
    </row>
    <row r="24" spans="1:21" x14ac:dyDescent="0.25">
      <c r="A24" s="74" t="s">
        <v>521</v>
      </c>
      <c r="B24" s="76">
        <v>4.4134285714285716E-2</v>
      </c>
      <c r="C24" s="76">
        <v>5.8297142857142853E-2</v>
      </c>
      <c r="D24" s="76">
        <v>3.434285714285714E-2</v>
      </c>
      <c r="E24" s="76">
        <v>6.6172857142857144E-2</v>
      </c>
      <c r="F24" s="76">
        <v>0.10296285714285715</v>
      </c>
      <c r="G24" s="76">
        <v>0</v>
      </c>
      <c r="H24" s="76">
        <v>0.14747571428571432</v>
      </c>
      <c r="I24" s="76">
        <v>0.13291714285714284</v>
      </c>
      <c r="J24" s="76">
        <v>0.14296142857142857</v>
      </c>
      <c r="K24" s="76">
        <v>0.12361000000000001</v>
      </c>
      <c r="L24" s="76">
        <v>0.12204571428571429</v>
      </c>
      <c r="M24" s="76">
        <v>0.13044428571428573</v>
      </c>
      <c r="N24" s="76">
        <v>0.12658142857142859</v>
      </c>
      <c r="O24" s="76">
        <v>0.13336571428571428</v>
      </c>
      <c r="P24" s="76">
        <v>0.12297999999999999</v>
      </c>
      <c r="Q24" s="76">
        <v>0.14465000000000003</v>
      </c>
      <c r="R24" s="76">
        <v>0.17291857142857142</v>
      </c>
      <c r="S24" s="76">
        <v>0.17215714285714287</v>
      </c>
    </row>
    <row r="25" spans="1:21" x14ac:dyDescent="0.25">
      <c r="A25" s="74" t="s">
        <v>522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0.15198857142857145</v>
      </c>
      <c r="H25" s="76">
        <v>0.17059142857142859</v>
      </c>
      <c r="I25" s="76">
        <v>0.1720457142857143</v>
      </c>
      <c r="J25" s="76">
        <v>0.18444857142857143</v>
      </c>
      <c r="K25" s="76">
        <v>0.21256571428571433</v>
      </c>
      <c r="L25" s="76">
        <v>0.18113428571428572</v>
      </c>
      <c r="M25" s="76">
        <v>0.18400000000000002</v>
      </c>
      <c r="N25" s="76">
        <v>0.1859742857142857</v>
      </c>
      <c r="O25" s="76">
        <v>0.18547857142857144</v>
      </c>
      <c r="P25" s="76">
        <v>0.17790571428571431</v>
      </c>
      <c r="Q25" s="76">
        <v>0.21318857142857145</v>
      </c>
      <c r="R25" s="76">
        <v>0.26723142857142862</v>
      </c>
      <c r="S25" s="76">
        <v>0.22873428571428572</v>
      </c>
    </row>
    <row r="26" spans="1:21" x14ac:dyDescent="0.25">
      <c r="A26" s="74" t="s">
        <v>517</v>
      </c>
      <c r="B26" s="76">
        <v>0.30918428571428574</v>
      </c>
      <c r="C26" s="76">
        <v>0.43256857142857141</v>
      </c>
      <c r="D26" s="76">
        <v>0.37530999999999998</v>
      </c>
      <c r="E26" s="76">
        <v>0.33374857142857139</v>
      </c>
      <c r="F26" s="76">
        <v>0.34190714285714285</v>
      </c>
      <c r="G26" s="76">
        <v>0.38843</v>
      </c>
      <c r="H26" s="76">
        <v>0.45014571428571432</v>
      </c>
      <c r="I26" s="76">
        <v>0.5243714285714286</v>
      </c>
      <c r="J26" s="76">
        <v>0.6380514285714286</v>
      </c>
      <c r="K26" s="76">
        <v>0.6560557142857143</v>
      </c>
      <c r="L26" s="76">
        <v>0.61200857142857146</v>
      </c>
      <c r="M26" s="76">
        <v>0.40906857142857139</v>
      </c>
      <c r="N26" s="76">
        <v>0.22264428571428571</v>
      </c>
      <c r="O26" s="76">
        <v>0.24842571428571431</v>
      </c>
      <c r="P26" s="76">
        <v>0.19204714285714286</v>
      </c>
      <c r="Q26" s="76">
        <v>0.16679428571428573</v>
      </c>
      <c r="R26" s="76">
        <v>0.48953714285714284</v>
      </c>
      <c r="S26" s="76">
        <v>0.27362999999999998</v>
      </c>
    </row>
    <row r="27" spans="1:21" x14ac:dyDescent="0.25">
      <c r="A27" s="74" t="s">
        <v>495</v>
      </c>
      <c r="B27" s="76">
        <v>1.1446542857142858</v>
      </c>
      <c r="C27" s="76">
        <v>1.0946485714285714</v>
      </c>
      <c r="D27" s="76">
        <v>1.194832857142857</v>
      </c>
      <c r="E27" s="76">
        <v>1.1350557142857143</v>
      </c>
      <c r="F27" s="76">
        <v>1.1104157142857143</v>
      </c>
      <c r="G27" s="76">
        <v>1.3459971428571429</v>
      </c>
      <c r="H27" s="76">
        <v>1.46401</v>
      </c>
      <c r="I27" s="76">
        <v>1.3353114285714287</v>
      </c>
      <c r="J27" s="76">
        <v>1.3993971428571428</v>
      </c>
      <c r="K27" s="76">
        <v>1.6020142857142856</v>
      </c>
      <c r="L27" s="76">
        <v>1.3850385714285716</v>
      </c>
      <c r="M27" s="76">
        <v>1.4554300000000002</v>
      </c>
      <c r="N27" s="76">
        <v>1.3912842857142858</v>
      </c>
      <c r="O27" s="76">
        <v>1.4482557142857144</v>
      </c>
      <c r="P27" s="76">
        <v>1.5634314285714286</v>
      </c>
      <c r="Q27" s="76">
        <v>2.0064985714285717</v>
      </c>
      <c r="R27" s="76">
        <v>1.3438300000000001</v>
      </c>
      <c r="S27" s="76">
        <v>1.4428571428571428</v>
      </c>
    </row>
    <row r="28" spans="1:21" x14ac:dyDescent="0.25">
      <c r="A28" s="74" t="s">
        <v>506</v>
      </c>
      <c r="B28" s="76">
        <v>0.46314285714285719</v>
      </c>
      <c r="C28" s="76">
        <v>0.47298857142857148</v>
      </c>
      <c r="D28" s="76">
        <v>0.45322714285714294</v>
      </c>
      <c r="E28" s="76">
        <v>0.51674142857142857</v>
      </c>
      <c r="F28" s="76">
        <v>0.55162</v>
      </c>
      <c r="G28" s="76">
        <v>0.60259428571428575</v>
      </c>
      <c r="H28" s="76">
        <v>0.53635571428571427</v>
      </c>
      <c r="I28" s="76">
        <v>0.52967714285714285</v>
      </c>
      <c r="J28" s="76">
        <v>0.60247285714285714</v>
      </c>
      <c r="K28" s="76">
        <v>0.63104285714285713</v>
      </c>
      <c r="L28" s="76">
        <v>0.56146857142857143</v>
      </c>
      <c r="M28" s="76">
        <v>0.65490999999999999</v>
      </c>
      <c r="N28" s="76">
        <v>0.66794428571428577</v>
      </c>
      <c r="O28" s="76">
        <v>0.65510142857142861</v>
      </c>
      <c r="P28" s="76">
        <v>0.72125142857142865</v>
      </c>
      <c r="Q28" s="76">
        <v>0.73475285714285721</v>
      </c>
      <c r="R28" s="76">
        <v>0.7580014285714286</v>
      </c>
      <c r="S28" s="76">
        <v>0.65230285714285718</v>
      </c>
    </row>
    <row r="29" spans="1:21" x14ac:dyDescent="0.25">
      <c r="A29" s="74" t="s">
        <v>501</v>
      </c>
      <c r="B29" s="76">
        <v>0.45355142857142855</v>
      </c>
      <c r="C29" s="76">
        <v>0.45574142857142858</v>
      </c>
      <c r="D29" s="76">
        <v>0.44146285714285716</v>
      </c>
      <c r="E29" s="76">
        <v>0.48896571428571434</v>
      </c>
      <c r="F29" s="76">
        <v>0.51810571428571428</v>
      </c>
      <c r="G29" s="76">
        <v>0.6752771428571428</v>
      </c>
      <c r="H29" s="76">
        <v>0.73440285714285725</v>
      </c>
      <c r="I29" s="76">
        <v>0.50758428571428571</v>
      </c>
      <c r="J29" s="76">
        <v>0.61481285714285716</v>
      </c>
      <c r="K29" s="76">
        <v>0.72507142857142848</v>
      </c>
      <c r="L29" s="76">
        <v>0.81800285714285725</v>
      </c>
      <c r="M29" s="76">
        <v>0.80355142857142869</v>
      </c>
      <c r="N29" s="76">
        <v>0.8027442857142858</v>
      </c>
      <c r="O29" s="76">
        <v>1.0066728571428571</v>
      </c>
      <c r="P29" s="76">
        <v>1.0010014285714286</v>
      </c>
      <c r="Q29" s="76">
        <v>1.0067971428571429</v>
      </c>
      <c r="R29" s="76">
        <v>1.0001628571428571</v>
      </c>
      <c r="S29" s="76">
        <v>0.99999999999999989</v>
      </c>
    </row>
    <row r="30" spans="1:21" x14ac:dyDescent="0.25">
      <c r="A30" s="74" t="s">
        <v>518</v>
      </c>
      <c r="B30" s="76">
        <v>0.14323714285714284</v>
      </c>
      <c r="C30" s="76">
        <v>0.16072285714285714</v>
      </c>
      <c r="D30" s="76">
        <v>0.18098571428571431</v>
      </c>
      <c r="E30" s="76">
        <v>0.21231142857142857</v>
      </c>
      <c r="F30" s="76">
        <v>0.24150285714285716</v>
      </c>
      <c r="G30" s="76">
        <v>0.32290428571428575</v>
      </c>
      <c r="H30" s="76">
        <v>0.25352571428571424</v>
      </c>
      <c r="I30" s="76">
        <v>0.22350428571428574</v>
      </c>
      <c r="J30" s="76">
        <v>0.26208285714285717</v>
      </c>
      <c r="K30" s="76">
        <v>0.29396571428571427</v>
      </c>
      <c r="L30" s="76">
        <v>0.28947428571428568</v>
      </c>
      <c r="M30" s="76">
        <v>0.29081999999999997</v>
      </c>
      <c r="N30" s="76">
        <v>0.26515571428571427</v>
      </c>
      <c r="O30" s="76">
        <v>0.2596242857142857</v>
      </c>
      <c r="P30" s="76">
        <v>0.26526857142857141</v>
      </c>
      <c r="Q30" s="76">
        <v>0.23932285714285714</v>
      </c>
      <c r="R30" s="76">
        <v>0.26585714285714285</v>
      </c>
      <c r="S30" s="76">
        <v>0.25983857142857142</v>
      </c>
    </row>
    <row r="31" spans="1:21" x14ac:dyDescent="0.2">
      <c r="A31" s="99" t="s">
        <v>510</v>
      </c>
      <c r="B31" s="76">
        <v>0.31428571428571433</v>
      </c>
      <c r="C31" s="76">
        <v>0.3</v>
      </c>
      <c r="D31" s="76">
        <v>0.32857142857142857</v>
      </c>
      <c r="E31" s="76">
        <v>0.34285714285714286</v>
      </c>
      <c r="F31" s="76">
        <v>0.35714285714285715</v>
      </c>
      <c r="G31" s="76">
        <v>0.45714285714285718</v>
      </c>
      <c r="H31" s="76">
        <v>0.4285714285714286</v>
      </c>
      <c r="I31" s="76">
        <v>0.38571428571428573</v>
      </c>
      <c r="J31" s="76">
        <v>0.4285714285714286</v>
      </c>
      <c r="K31" s="76">
        <v>0.44285714285714284</v>
      </c>
      <c r="L31" s="76">
        <v>0.44285714285714284</v>
      </c>
      <c r="M31" s="76">
        <v>0.44285714285714284</v>
      </c>
      <c r="N31" s="76">
        <v>0.40000000000000008</v>
      </c>
      <c r="O31" s="76">
        <v>0.4285714285714286</v>
      </c>
      <c r="P31" s="76">
        <v>0.4285714285714286</v>
      </c>
      <c r="Q31" s="76">
        <v>0.4285714285714286</v>
      </c>
      <c r="R31" s="76">
        <v>0.45714285714285718</v>
      </c>
      <c r="S31" s="76">
        <v>0.44285714285714284</v>
      </c>
    </row>
    <row r="32" spans="1:21" x14ac:dyDescent="0.25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</row>
  </sheetData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1"/>
  <sheetViews>
    <sheetView workbookViewId="0">
      <selection activeCell="A7" sqref="A7"/>
    </sheetView>
  </sheetViews>
  <sheetFormatPr defaultColWidth="10.625" defaultRowHeight="12.75" x14ac:dyDescent="0.25"/>
  <cols>
    <col min="1" max="1" width="28.125" style="18" bestFit="1" customWidth="1"/>
    <col min="2" max="16384" width="10.625" style="18"/>
  </cols>
  <sheetData>
    <row r="1" spans="1:3" x14ac:dyDescent="0.25">
      <c r="A1" s="18" t="s">
        <v>670</v>
      </c>
      <c r="B1" s="18" t="s">
        <v>668</v>
      </c>
    </row>
    <row r="2" spans="1:3" x14ac:dyDescent="0.25">
      <c r="A2" s="18" t="s">
        <v>62</v>
      </c>
      <c r="B2" s="100">
        <v>2.1925569509350294E-2</v>
      </c>
      <c r="C2" s="101"/>
    </row>
    <row r="3" spans="1:3" x14ac:dyDescent="0.25">
      <c r="A3" s="18" t="s">
        <v>155</v>
      </c>
      <c r="B3" s="100">
        <v>5.6906062451486682E-2</v>
      </c>
      <c r="C3" s="101"/>
    </row>
    <row r="4" spans="1:3" x14ac:dyDescent="0.25">
      <c r="A4" s="18" t="s">
        <v>153</v>
      </c>
      <c r="B4" s="100">
        <v>6.3818559777982842E-2</v>
      </c>
      <c r="C4" s="101"/>
    </row>
    <row r="5" spans="1:3" x14ac:dyDescent="0.25">
      <c r="A5" s="18" t="s">
        <v>149</v>
      </c>
      <c r="B5" s="100">
        <v>9.3968110993030932E-3</v>
      </c>
      <c r="C5" s="101"/>
    </row>
    <row r="6" spans="1:3" x14ac:dyDescent="0.25">
      <c r="A6" s="18" t="s">
        <v>116</v>
      </c>
      <c r="B6" s="100">
        <v>3.6184147335353704E-3</v>
      </c>
      <c r="C6" s="101"/>
    </row>
    <row r="7" spans="1:3" x14ac:dyDescent="0.25">
      <c r="A7" s="18" t="s">
        <v>231</v>
      </c>
      <c r="B7" s="100">
        <v>2.4308189058523107E-2</v>
      </c>
      <c r="C7" s="101"/>
    </row>
    <row r="8" spans="1:3" x14ac:dyDescent="0.25">
      <c r="A8" s="18" t="s">
        <v>54</v>
      </c>
      <c r="B8" s="100">
        <v>1.6598357717736146E-2</v>
      </c>
      <c r="C8" s="101"/>
    </row>
    <row r="9" spans="1:3" x14ac:dyDescent="0.25">
      <c r="A9" s="18" t="s">
        <v>64</v>
      </c>
      <c r="B9" s="100">
        <v>2.1756381980181445E-2</v>
      </c>
      <c r="C9" s="101"/>
    </row>
    <row r="10" spans="1:3" x14ac:dyDescent="0.25">
      <c r="A10" s="18" t="s">
        <v>523</v>
      </c>
      <c r="B10" s="100">
        <v>0.10406436364266014</v>
      </c>
      <c r="C10" s="101"/>
    </row>
    <row r="11" spans="1:3" x14ac:dyDescent="0.25">
      <c r="A11" s="18" t="s">
        <v>20</v>
      </c>
      <c r="B11" s="100">
        <v>4.3311627156496037E-2</v>
      </c>
      <c r="C11" s="101"/>
    </row>
    <row r="12" spans="1:3" x14ac:dyDescent="0.25">
      <c r="A12" s="18" t="s">
        <v>235</v>
      </c>
      <c r="B12" s="100">
        <v>1.5077725750713278E-2</v>
      </c>
      <c r="C12" s="101"/>
    </row>
    <row r="13" spans="1:3" x14ac:dyDescent="0.25">
      <c r="A13" s="18" t="s">
        <v>284</v>
      </c>
      <c r="B13" s="100">
        <v>1.9153002618615453E-2</v>
      </c>
      <c r="C13" s="101"/>
    </row>
    <row r="14" spans="1:3" x14ac:dyDescent="0.25">
      <c r="A14" s="18" t="s">
        <v>161</v>
      </c>
      <c r="B14" s="100">
        <v>2.0716679594052715E-2</v>
      </c>
      <c r="C14" s="101"/>
    </row>
    <row r="15" spans="1:3" x14ac:dyDescent="0.25">
      <c r="A15" s="18" t="s">
        <v>40</v>
      </c>
      <c r="B15" s="100">
        <v>1.2125203496332698E-2</v>
      </c>
      <c r="C15" s="101"/>
    </row>
    <row r="16" spans="1:3" x14ac:dyDescent="0.25">
      <c r="A16" s="18" t="s">
        <v>227</v>
      </c>
      <c r="B16" s="100">
        <v>7.8541095229613632E-3</v>
      </c>
      <c r="C16" s="101"/>
    </row>
    <row r="17" spans="1:3" x14ac:dyDescent="0.25">
      <c r="A17" s="18" t="s">
        <v>182</v>
      </c>
      <c r="B17" s="100">
        <v>3.0697445117843478E-2</v>
      </c>
      <c r="C17" s="101"/>
    </row>
    <row r="18" spans="1:3" x14ac:dyDescent="0.25">
      <c r="A18" s="18" t="s">
        <v>70</v>
      </c>
      <c r="B18" s="100">
        <v>8.1303847524426102E-4</v>
      </c>
      <c r="C18" s="101"/>
    </row>
    <row r="19" spans="1:3" x14ac:dyDescent="0.25">
      <c r="A19" s="18" t="s">
        <v>255</v>
      </c>
      <c r="B19" s="100">
        <v>7.7112736230031302E-3</v>
      </c>
      <c r="C19" s="101"/>
    </row>
    <row r="20" spans="1:3" x14ac:dyDescent="0.25">
      <c r="A20" s="18" t="s">
        <v>52</v>
      </c>
      <c r="B20" s="100">
        <v>1.8428332283358464E-2</v>
      </c>
      <c r="C20" s="101"/>
    </row>
    <row r="21" spans="1:3" x14ac:dyDescent="0.25">
      <c r="A21" s="18" t="s">
        <v>96</v>
      </c>
      <c r="B21" s="100">
        <v>4.8070821263238176E-3</v>
      </c>
      <c r="C21" s="101"/>
    </row>
    <row r="22" spans="1:3" x14ac:dyDescent="0.25">
      <c r="A22" s="18" t="s">
        <v>269</v>
      </c>
      <c r="B22" s="100">
        <v>4.0258245471549908E-2</v>
      </c>
      <c r="C22" s="101"/>
    </row>
    <row r="23" spans="1:3" x14ac:dyDescent="0.25">
      <c r="A23" s="18" t="s">
        <v>194</v>
      </c>
      <c r="B23" s="100">
        <v>1.9874665209556833E-2</v>
      </c>
      <c r="C23" s="101"/>
    </row>
    <row r="24" spans="1:3" x14ac:dyDescent="0.25">
      <c r="A24" s="18" t="s">
        <v>120</v>
      </c>
      <c r="B24" s="100">
        <v>9.8272068180586414E-3</v>
      </c>
      <c r="C24" s="101"/>
    </row>
    <row r="25" spans="1:3" x14ac:dyDescent="0.25">
      <c r="A25" s="18" t="s">
        <v>212</v>
      </c>
      <c r="B25" s="100">
        <v>1.0733633817614044E-2</v>
      </c>
      <c r="C25" s="101"/>
    </row>
    <row r="26" spans="1:3" x14ac:dyDescent="0.25">
      <c r="A26" s="18" t="s">
        <v>223</v>
      </c>
      <c r="B26" s="100">
        <v>9.6481433463323409E-3</v>
      </c>
      <c r="C26" s="101"/>
    </row>
    <row r="27" spans="1:3" x14ac:dyDescent="0.25">
      <c r="A27" s="18" t="s">
        <v>524</v>
      </c>
      <c r="B27" s="100">
        <v>1.2032825900337642E-3</v>
      </c>
      <c r="C27" s="101"/>
    </row>
    <row r="28" spans="1:3" x14ac:dyDescent="0.25">
      <c r="A28" s="18" t="s">
        <v>249</v>
      </c>
      <c r="B28" s="100">
        <v>3.1416755315846437E-2</v>
      </c>
      <c r="C28" s="101"/>
    </row>
    <row r="29" spans="1:3" x14ac:dyDescent="0.25">
      <c r="A29" s="19" t="s">
        <v>525</v>
      </c>
      <c r="B29" s="100">
        <v>8.8140555725548398E-3</v>
      </c>
      <c r="C29" s="101"/>
    </row>
    <row r="30" spans="1:3" x14ac:dyDescent="0.25">
      <c r="A30" s="18" t="s">
        <v>114</v>
      </c>
      <c r="B30" s="100">
        <v>3.4647865327178391E-3</v>
      </c>
      <c r="C30" s="101"/>
    </row>
    <row r="31" spans="1:3" x14ac:dyDescent="0.25">
      <c r="B31" s="100"/>
      <c r="C31" s="101"/>
    </row>
    <row r="32" spans="1:3" x14ac:dyDescent="0.25">
      <c r="B32" s="100"/>
      <c r="C32" s="101"/>
    </row>
    <row r="33" spans="2:3" x14ac:dyDescent="0.25">
      <c r="B33" s="100"/>
      <c r="C33" s="101"/>
    </row>
    <row r="34" spans="2:3" x14ac:dyDescent="0.25">
      <c r="B34" s="100"/>
      <c r="C34" s="101"/>
    </row>
    <row r="35" spans="2:3" x14ac:dyDescent="0.25">
      <c r="B35" s="100"/>
      <c r="C35" s="101"/>
    </row>
    <row r="36" spans="2:3" x14ac:dyDescent="0.25">
      <c r="B36" s="100"/>
      <c r="C36" s="101"/>
    </row>
    <row r="37" spans="2:3" x14ac:dyDescent="0.25">
      <c r="B37" s="100"/>
      <c r="C37" s="101"/>
    </row>
    <row r="38" spans="2:3" x14ac:dyDescent="0.25">
      <c r="B38" s="100"/>
      <c r="C38" s="101"/>
    </row>
    <row r="39" spans="2:3" x14ac:dyDescent="0.25">
      <c r="B39" s="100"/>
      <c r="C39" s="101"/>
    </row>
    <row r="40" spans="2:3" x14ac:dyDescent="0.25">
      <c r="B40" s="100"/>
      <c r="C40" s="101"/>
    </row>
    <row r="41" spans="2:3" x14ac:dyDescent="0.25">
      <c r="B41" s="100"/>
      <c r="C41" s="101"/>
    </row>
    <row r="42" spans="2:3" x14ac:dyDescent="0.25">
      <c r="B42" s="100"/>
      <c r="C42" s="101"/>
    </row>
    <row r="43" spans="2:3" x14ac:dyDescent="0.25">
      <c r="B43" s="100"/>
      <c r="C43" s="101"/>
    </row>
    <row r="44" spans="2:3" x14ac:dyDescent="0.25">
      <c r="B44" s="100"/>
      <c r="C44" s="101"/>
    </row>
    <row r="45" spans="2:3" x14ac:dyDescent="0.25">
      <c r="B45" s="100"/>
      <c r="C45" s="101"/>
    </row>
    <row r="46" spans="2:3" x14ac:dyDescent="0.25">
      <c r="B46" s="100"/>
      <c r="C46" s="101"/>
    </row>
    <row r="47" spans="2:3" x14ac:dyDescent="0.25">
      <c r="B47" s="100"/>
      <c r="C47" s="101"/>
    </row>
    <row r="48" spans="2:3" x14ac:dyDescent="0.25">
      <c r="B48" s="100"/>
      <c r="C48" s="101"/>
    </row>
    <row r="49" spans="2:3" x14ac:dyDescent="0.25">
      <c r="B49" s="100"/>
      <c r="C49" s="101"/>
    </row>
    <row r="50" spans="2:3" x14ac:dyDescent="0.25">
      <c r="B50" s="76"/>
      <c r="C50" s="76"/>
    </row>
    <row r="51" spans="2:3" x14ac:dyDescent="0.25">
      <c r="B51" s="76"/>
      <c r="C51" s="76"/>
    </row>
    <row r="52" spans="2:3" x14ac:dyDescent="0.25">
      <c r="B52" s="76"/>
      <c r="C52" s="76"/>
    </row>
    <row r="53" spans="2:3" x14ac:dyDescent="0.25">
      <c r="B53" s="76"/>
      <c r="C53" s="76"/>
    </row>
    <row r="54" spans="2:3" x14ac:dyDescent="0.25">
      <c r="B54" s="76"/>
      <c r="C54" s="76"/>
    </row>
    <row r="55" spans="2:3" x14ac:dyDescent="0.25">
      <c r="B55" s="76"/>
      <c r="C55" s="76"/>
    </row>
    <row r="56" spans="2:3" x14ac:dyDescent="0.25">
      <c r="B56" s="76"/>
      <c r="C56" s="76"/>
    </row>
    <row r="57" spans="2:3" x14ac:dyDescent="0.25">
      <c r="B57" s="76"/>
      <c r="C57" s="76"/>
    </row>
    <row r="58" spans="2:3" x14ac:dyDescent="0.25">
      <c r="B58" s="76"/>
      <c r="C58" s="76"/>
    </row>
    <row r="59" spans="2:3" x14ac:dyDescent="0.25">
      <c r="B59" s="76"/>
      <c r="C59" s="76"/>
    </row>
    <row r="60" spans="2:3" x14ac:dyDescent="0.25">
      <c r="B60" s="76"/>
      <c r="C60" s="76"/>
    </row>
    <row r="61" spans="2:3" x14ac:dyDescent="0.25">
      <c r="B61" s="76"/>
      <c r="C61" s="76"/>
    </row>
    <row r="62" spans="2:3" x14ac:dyDescent="0.25">
      <c r="B62" s="76"/>
      <c r="C62" s="76"/>
    </row>
    <row r="63" spans="2:3" x14ac:dyDescent="0.25">
      <c r="B63" s="76"/>
      <c r="C63" s="76"/>
    </row>
    <row r="64" spans="2:3" x14ac:dyDescent="0.25">
      <c r="B64" s="76"/>
      <c r="C64" s="76"/>
    </row>
    <row r="65" spans="2:3" x14ac:dyDescent="0.25">
      <c r="B65" s="76"/>
      <c r="C65" s="76"/>
    </row>
    <row r="66" spans="2:3" x14ac:dyDescent="0.25">
      <c r="B66" s="76"/>
      <c r="C66" s="76"/>
    </row>
    <row r="67" spans="2:3" x14ac:dyDescent="0.25">
      <c r="B67" s="76"/>
      <c r="C67" s="76"/>
    </row>
    <row r="68" spans="2:3" x14ac:dyDescent="0.25">
      <c r="B68" s="76"/>
      <c r="C68" s="76"/>
    </row>
    <row r="69" spans="2:3" x14ac:dyDescent="0.25">
      <c r="B69" s="76"/>
      <c r="C69" s="76"/>
    </row>
    <row r="70" spans="2:3" x14ac:dyDescent="0.25">
      <c r="B70" s="76"/>
      <c r="C70" s="76"/>
    </row>
    <row r="71" spans="2:3" x14ac:dyDescent="0.25">
      <c r="B71" s="76"/>
      <c r="C71" s="76"/>
    </row>
    <row r="72" spans="2:3" x14ac:dyDescent="0.25">
      <c r="B72" s="76"/>
      <c r="C72" s="76"/>
    </row>
    <row r="73" spans="2:3" x14ac:dyDescent="0.25">
      <c r="B73" s="76"/>
      <c r="C73" s="76"/>
    </row>
    <row r="74" spans="2:3" x14ac:dyDescent="0.25">
      <c r="B74" s="76"/>
      <c r="C74" s="76"/>
    </row>
    <row r="75" spans="2:3" x14ac:dyDescent="0.25">
      <c r="B75" s="76"/>
      <c r="C75" s="76"/>
    </row>
    <row r="76" spans="2:3" x14ac:dyDescent="0.25">
      <c r="B76" s="76"/>
      <c r="C76" s="76"/>
    </row>
    <row r="77" spans="2:3" x14ac:dyDescent="0.25">
      <c r="B77" s="76"/>
      <c r="C77" s="76"/>
    </row>
    <row r="78" spans="2:3" x14ac:dyDescent="0.25">
      <c r="B78" s="76"/>
      <c r="C78" s="76"/>
    </row>
    <row r="79" spans="2:3" x14ac:dyDescent="0.25">
      <c r="B79" s="76"/>
      <c r="C79" s="76"/>
    </row>
    <row r="80" spans="2:3" x14ac:dyDescent="0.25">
      <c r="B80" s="76"/>
      <c r="C80" s="76"/>
    </row>
    <row r="81" spans="2:3" x14ac:dyDescent="0.25">
      <c r="B81" s="76"/>
      <c r="C81" s="76"/>
    </row>
    <row r="82" spans="2:3" x14ac:dyDescent="0.25">
      <c r="B82" s="76"/>
      <c r="C82" s="76"/>
    </row>
    <row r="83" spans="2:3" x14ac:dyDescent="0.25">
      <c r="B83" s="76"/>
      <c r="C83" s="76"/>
    </row>
    <row r="84" spans="2:3" x14ac:dyDescent="0.25">
      <c r="B84" s="76"/>
      <c r="C84" s="76"/>
    </row>
    <row r="85" spans="2:3" x14ac:dyDescent="0.25">
      <c r="B85" s="76"/>
      <c r="C85" s="76"/>
    </row>
    <row r="86" spans="2:3" x14ac:dyDescent="0.25">
      <c r="B86" s="76"/>
      <c r="C86" s="76"/>
    </row>
    <row r="87" spans="2:3" x14ac:dyDescent="0.25">
      <c r="B87" s="76"/>
      <c r="C87" s="76"/>
    </row>
    <row r="88" spans="2:3" x14ac:dyDescent="0.25">
      <c r="B88" s="76"/>
      <c r="C88" s="76"/>
    </row>
    <row r="89" spans="2:3" x14ac:dyDescent="0.25">
      <c r="B89" s="76"/>
      <c r="C89" s="76"/>
    </row>
    <row r="90" spans="2:3" x14ac:dyDescent="0.25">
      <c r="B90" s="76"/>
      <c r="C90" s="76"/>
    </row>
    <row r="91" spans="2:3" x14ac:dyDescent="0.25">
      <c r="B91" s="76"/>
      <c r="C91" s="76"/>
    </row>
    <row r="92" spans="2:3" x14ac:dyDescent="0.25">
      <c r="B92" s="76"/>
      <c r="C92" s="76"/>
    </row>
    <row r="93" spans="2:3" x14ac:dyDescent="0.25">
      <c r="B93" s="76"/>
      <c r="C93" s="76"/>
    </row>
    <row r="94" spans="2:3" x14ac:dyDescent="0.25">
      <c r="B94" s="76"/>
      <c r="C94" s="76"/>
    </row>
    <row r="95" spans="2:3" x14ac:dyDescent="0.25">
      <c r="B95" s="76"/>
      <c r="C95" s="76"/>
    </row>
    <row r="96" spans="2:3" x14ac:dyDescent="0.25">
      <c r="B96" s="76"/>
      <c r="C96" s="76"/>
    </row>
    <row r="97" spans="2:3" x14ac:dyDescent="0.25">
      <c r="B97" s="76"/>
      <c r="C97" s="76"/>
    </row>
    <row r="98" spans="2:3" x14ac:dyDescent="0.25">
      <c r="B98" s="76"/>
      <c r="C98" s="76"/>
    </row>
    <row r="99" spans="2:3" x14ac:dyDescent="0.25">
      <c r="B99" s="76"/>
      <c r="C99" s="76"/>
    </row>
    <row r="100" spans="2:3" x14ac:dyDescent="0.25">
      <c r="B100" s="76"/>
      <c r="C100" s="76"/>
    </row>
    <row r="101" spans="2:3" x14ac:dyDescent="0.25">
      <c r="B101" s="76"/>
      <c r="C101" s="76"/>
    </row>
    <row r="102" spans="2:3" x14ac:dyDescent="0.25">
      <c r="B102" s="76"/>
      <c r="C102" s="76"/>
    </row>
    <row r="103" spans="2:3" x14ac:dyDescent="0.25">
      <c r="B103" s="76"/>
      <c r="C103" s="76"/>
    </row>
    <row r="104" spans="2:3" x14ac:dyDescent="0.25">
      <c r="B104" s="76"/>
      <c r="C104" s="76"/>
    </row>
    <row r="105" spans="2:3" x14ac:dyDescent="0.25">
      <c r="B105" s="76"/>
      <c r="C105" s="76"/>
    </row>
    <row r="106" spans="2:3" x14ac:dyDescent="0.25">
      <c r="B106" s="76"/>
      <c r="C106" s="76"/>
    </row>
    <row r="107" spans="2:3" x14ac:dyDescent="0.25">
      <c r="B107" s="76"/>
      <c r="C107" s="76"/>
    </row>
    <row r="108" spans="2:3" x14ac:dyDescent="0.25">
      <c r="B108" s="76"/>
      <c r="C108" s="76"/>
    </row>
    <row r="109" spans="2:3" x14ac:dyDescent="0.25">
      <c r="B109" s="76"/>
      <c r="C109" s="76"/>
    </row>
    <row r="110" spans="2:3" x14ac:dyDescent="0.25">
      <c r="B110" s="76"/>
      <c r="C110" s="76"/>
    </row>
    <row r="111" spans="2:3" x14ac:dyDescent="0.25">
      <c r="B111" s="76"/>
      <c r="C111" s="76"/>
    </row>
    <row r="112" spans="2:3" x14ac:dyDescent="0.25">
      <c r="B112" s="76"/>
      <c r="C112" s="76"/>
    </row>
    <row r="113" spans="2:3" x14ac:dyDescent="0.25">
      <c r="B113" s="76"/>
      <c r="C113" s="76"/>
    </row>
    <row r="114" spans="2:3" x14ac:dyDescent="0.25">
      <c r="B114" s="76"/>
      <c r="C114" s="76"/>
    </row>
    <row r="115" spans="2:3" x14ac:dyDescent="0.25">
      <c r="B115" s="76"/>
      <c r="C115" s="76"/>
    </row>
    <row r="116" spans="2:3" x14ac:dyDescent="0.25">
      <c r="B116" s="76"/>
      <c r="C116" s="76"/>
    </row>
    <row r="117" spans="2:3" x14ac:dyDescent="0.25">
      <c r="B117" s="76"/>
      <c r="C117" s="76"/>
    </row>
    <row r="118" spans="2:3" x14ac:dyDescent="0.25">
      <c r="B118" s="76"/>
      <c r="C118" s="76"/>
    </row>
    <row r="119" spans="2:3" x14ac:dyDescent="0.25">
      <c r="B119" s="76"/>
      <c r="C119" s="76"/>
    </row>
    <row r="120" spans="2:3" x14ac:dyDescent="0.25">
      <c r="B120" s="76"/>
      <c r="C120" s="76"/>
    </row>
    <row r="121" spans="2:3" x14ac:dyDescent="0.25">
      <c r="B121" s="76"/>
      <c r="C121" s="76"/>
    </row>
    <row r="122" spans="2:3" x14ac:dyDescent="0.25">
      <c r="B122" s="76"/>
      <c r="C122" s="76"/>
    </row>
    <row r="123" spans="2:3" x14ac:dyDescent="0.25">
      <c r="B123" s="76"/>
      <c r="C123" s="76"/>
    </row>
    <row r="124" spans="2:3" x14ac:dyDescent="0.25">
      <c r="B124" s="76"/>
      <c r="C124" s="76"/>
    </row>
    <row r="125" spans="2:3" x14ac:dyDescent="0.25">
      <c r="B125" s="76"/>
      <c r="C125" s="76"/>
    </row>
    <row r="126" spans="2:3" x14ac:dyDescent="0.25">
      <c r="B126" s="76"/>
      <c r="C126" s="76"/>
    </row>
    <row r="127" spans="2:3" x14ac:dyDescent="0.25">
      <c r="B127" s="76"/>
      <c r="C127" s="76"/>
    </row>
    <row r="128" spans="2:3" x14ac:dyDescent="0.25">
      <c r="B128" s="76"/>
      <c r="C128" s="76"/>
    </row>
    <row r="129" spans="2:3" x14ac:dyDescent="0.25">
      <c r="B129" s="76"/>
      <c r="C129" s="76"/>
    </row>
    <row r="130" spans="2:3" x14ac:dyDescent="0.25">
      <c r="B130" s="76"/>
      <c r="C130" s="76"/>
    </row>
    <row r="131" spans="2:3" x14ac:dyDescent="0.25">
      <c r="B131" s="76"/>
      <c r="C131" s="76"/>
    </row>
    <row r="132" spans="2:3" x14ac:dyDescent="0.25">
      <c r="B132" s="76"/>
      <c r="C132" s="76"/>
    </row>
    <row r="133" spans="2:3" x14ac:dyDescent="0.25">
      <c r="B133" s="76"/>
      <c r="C133" s="76"/>
    </row>
    <row r="134" spans="2:3" x14ac:dyDescent="0.25">
      <c r="B134" s="76"/>
      <c r="C134" s="76"/>
    </row>
    <row r="135" spans="2:3" x14ac:dyDescent="0.25">
      <c r="B135" s="76"/>
      <c r="C135" s="76"/>
    </row>
    <row r="136" spans="2:3" x14ac:dyDescent="0.25">
      <c r="B136" s="76"/>
      <c r="C136" s="76"/>
    </row>
    <row r="137" spans="2:3" x14ac:dyDescent="0.25">
      <c r="B137" s="76"/>
      <c r="C137" s="76"/>
    </row>
    <row r="138" spans="2:3" x14ac:dyDescent="0.25">
      <c r="B138" s="76"/>
      <c r="C138" s="76"/>
    </row>
    <row r="139" spans="2:3" x14ac:dyDescent="0.25">
      <c r="B139" s="76"/>
      <c r="C139" s="76"/>
    </row>
    <row r="140" spans="2:3" x14ac:dyDescent="0.25">
      <c r="B140" s="76"/>
      <c r="C140" s="76"/>
    </row>
    <row r="141" spans="2:3" x14ac:dyDescent="0.25">
      <c r="B141" s="76"/>
      <c r="C141" s="76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1"/>
  <sheetViews>
    <sheetView workbookViewId="0">
      <selection activeCell="C20" sqref="C20"/>
    </sheetView>
  </sheetViews>
  <sheetFormatPr defaultColWidth="10.625" defaultRowHeight="12.75" x14ac:dyDescent="0.25"/>
  <cols>
    <col min="1" max="1" width="28.125" style="74" bestFit="1" customWidth="1"/>
    <col min="2" max="16384" width="10.625" style="18"/>
  </cols>
  <sheetData>
    <row r="1" spans="1:3" s="74" customFormat="1" x14ac:dyDescent="0.25">
      <c r="A1" s="74" t="s">
        <v>670</v>
      </c>
      <c r="B1" s="74" t="s">
        <v>671</v>
      </c>
      <c r="C1" s="74" t="s">
        <v>665</v>
      </c>
    </row>
    <row r="2" spans="1:3" x14ac:dyDescent="0.25">
      <c r="A2" s="74" t="s">
        <v>62</v>
      </c>
      <c r="B2" s="76">
        <v>2.1925569509350294E-2</v>
      </c>
      <c r="C2" s="101">
        <v>2.9054643282960938E-3</v>
      </c>
    </row>
    <row r="3" spans="1:3" x14ac:dyDescent="0.25">
      <c r="A3" s="74" t="s">
        <v>155</v>
      </c>
      <c r="B3" s="76">
        <v>7.8831631960836979E-2</v>
      </c>
      <c r="C3" s="101">
        <v>1.4889168065001323E-2</v>
      </c>
    </row>
    <row r="4" spans="1:3" x14ac:dyDescent="0.25">
      <c r="A4" s="74" t="s">
        <v>153</v>
      </c>
      <c r="B4" s="76">
        <v>0.14265019173881982</v>
      </c>
      <c r="C4" s="101">
        <v>2.1047800869459538E-2</v>
      </c>
    </row>
    <row r="5" spans="1:3" x14ac:dyDescent="0.25">
      <c r="A5" s="74" t="s">
        <v>149</v>
      </c>
      <c r="B5" s="76">
        <v>0.15204700283812292</v>
      </c>
      <c r="C5" s="101">
        <v>2.8504863707740604E-2</v>
      </c>
    </row>
    <row r="6" spans="1:3" x14ac:dyDescent="0.25">
      <c r="A6" s="74" t="s">
        <v>116</v>
      </c>
      <c r="B6" s="76">
        <v>0.15566541757165828</v>
      </c>
      <c r="C6" s="101">
        <v>2.9499385027983344E-2</v>
      </c>
    </row>
    <row r="7" spans="1:3" x14ac:dyDescent="0.25">
      <c r="A7" s="74" t="s">
        <v>231</v>
      </c>
      <c r="B7" s="76">
        <v>0.17997360663018139</v>
      </c>
      <c r="C7" s="101">
        <v>3.718747545825591E-2</v>
      </c>
    </row>
    <row r="8" spans="1:3" x14ac:dyDescent="0.25">
      <c r="A8" s="74" t="s">
        <v>54</v>
      </c>
      <c r="B8" s="76">
        <v>0.19657196434791754</v>
      </c>
      <c r="C8" s="101">
        <v>4.063683323760129E-2</v>
      </c>
    </row>
    <row r="9" spans="1:3" x14ac:dyDescent="0.25">
      <c r="A9" s="74" t="s">
        <v>64</v>
      </c>
      <c r="B9" s="76">
        <v>0.218328346328099</v>
      </c>
      <c r="C9" s="101">
        <v>4.5814430511032851E-2</v>
      </c>
    </row>
    <row r="10" spans="1:3" x14ac:dyDescent="0.25">
      <c r="A10" s="74" t="s">
        <v>523</v>
      </c>
      <c r="B10" s="76">
        <v>0.32239270997075914</v>
      </c>
      <c r="C10" s="101">
        <v>6.3924721612474894E-2</v>
      </c>
    </row>
    <row r="11" spans="1:3" x14ac:dyDescent="0.25">
      <c r="A11" s="74" t="s">
        <v>20</v>
      </c>
      <c r="B11" s="76">
        <v>0.3657043371272552</v>
      </c>
      <c r="C11" s="101">
        <v>0.10390430065601243</v>
      </c>
    </row>
    <row r="12" spans="1:3" x14ac:dyDescent="0.25">
      <c r="A12" s="74" t="s">
        <v>235</v>
      </c>
      <c r="B12" s="76">
        <v>0.38078206287796845</v>
      </c>
      <c r="C12" s="101">
        <v>0.10959099759924021</v>
      </c>
    </row>
    <row r="13" spans="1:3" x14ac:dyDescent="0.25">
      <c r="A13" s="74" t="s">
        <v>284</v>
      </c>
      <c r="B13" s="76">
        <v>0.39993506549658392</v>
      </c>
      <c r="C13" s="101">
        <v>0.12007207063900897</v>
      </c>
    </row>
    <row r="14" spans="1:3" x14ac:dyDescent="0.25">
      <c r="A14" s="74" t="s">
        <v>161</v>
      </c>
      <c r="B14" s="76">
        <v>0.42065174509063663</v>
      </c>
      <c r="C14" s="101">
        <v>0.13149509044947755</v>
      </c>
    </row>
    <row r="15" spans="1:3" x14ac:dyDescent="0.25">
      <c r="A15" s="74" t="s">
        <v>40</v>
      </c>
      <c r="B15" s="76">
        <v>0.43277694858696936</v>
      </c>
      <c r="C15" s="101">
        <v>0.13638041773500562</v>
      </c>
    </row>
    <row r="16" spans="1:3" x14ac:dyDescent="0.25">
      <c r="A16" s="74" t="s">
        <v>227</v>
      </c>
      <c r="B16" s="76">
        <v>0.4406310581099307</v>
      </c>
      <c r="C16" s="101">
        <v>0.14273600759797375</v>
      </c>
    </row>
    <row r="17" spans="1:3" x14ac:dyDescent="0.25">
      <c r="A17" s="74" t="s">
        <v>182</v>
      </c>
      <c r="B17" s="76">
        <v>0.4713285032277742</v>
      </c>
      <c r="C17" s="101">
        <v>0.16065631820017853</v>
      </c>
    </row>
    <row r="18" spans="1:3" x14ac:dyDescent="0.25">
      <c r="A18" s="74" t="s">
        <v>70</v>
      </c>
      <c r="B18" s="76">
        <v>0.47214154170301847</v>
      </c>
      <c r="C18" s="101">
        <v>0.16119608357548595</v>
      </c>
    </row>
    <row r="19" spans="1:3" x14ac:dyDescent="0.25">
      <c r="A19" s="74" t="s">
        <v>255</v>
      </c>
      <c r="B19" s="76">
        <v>0.47985281532602159</v>
      </c>
      <c r="C19" s="101">
        <v>0.16313854905948749</v>
      </c>
    </row>
    <row r="20" spans="1:3" x14ac:dyDescent="0.25">
      <c r="A20" s="74" t="s">
        <v>52</v>
      </c>
      <c r="B20" s="76">
        <v>0.49828114760938003</v>
      </c>
      <c r="C20" s="101">
        <v>0.17364227644483707</v>
      </c>
    </row>
    <row r="21" spans="1:3" x14ac:dyDescent="0.25">
      <c r="A21" s="74" t="s">
        <v>96</v>
      </c>
      <c r="B21" s="76">
        <v>0.50308822973570388</v>
      </c>
      <c r="C21" s="101">
        <v>0.17429570298915634</v>
      </c>
    </row>
    <row r="22" spans="1:3" x14ac:dyDescent="0.25">
      <c r="A22" s="74" t="s">
        <v>269</v>
      </c>
      <c r="B22" s="76">
        <v>0.54334647520725377</v>
      </c>
      <c r="C22" s="101">
        <v>0.19237480542131394</v>
      </c>
    </row>
    <row r="23" spans="1:3" x14ac:dyDescent="0.25">
      <c r="A23" s="74" t="s">
        <v>194</v>
      </c>
      <c r="B23" s="76">
        <v>0.5632211404168106</v>
      </c>
      <c r="C23" s="101">
        <v>0.20078440782842497</v>
      </c>
    </row>
    <row r="24" spans="1:3" x14ac:dyDescent="0.25">
      <c r="A24" s="74" t="s">
        <v>120</v>
      </c>
      <c r="B24" s="76">
        <v>0.57304834723486919</v>
      </c>
      <c r="C24" s="101">
        <v>0.21021161985002243</v>
      </c>
    </row>
    <row r="25" spans="1:3" x14ac:dyDescent="0.25">
      <c r="A25" s="74" t="s">
        <v>212</v>
      </c>
      <c r="B25" s="76">
        <v>0.58378198105248325</v>
      </c>
      <c r="C25" s="101">
        <v>0.22244112768703514</v>
      </c>
    </row>
    <row r="26" spans="1:3" x14ac:dyDescent="0.25">
      <c r="A26" s="74" t="s">
        <v>223</v>
      </c>
      <c r="B26" s="76">
        <v>0.59343012439881559</v>
      </c>
      <c r="C26" s="101">
        <v>0.23061576358352223</v>
      </c>
    </row>
    <row r="27" spans="1:3" x14ac:dyDescent="0.25">
      <c r="A27" s="74" t="s">
        <v>524</v>
      </c>
      <c r="B27" s="76">
        <v>0.59463340698884937</v>
      </c>
      <c r="C27" s="101">
        <v>0.23179787312191191</v>
      </c>
    </row>
    <row r="28" spans="1:3" x14ac:dyDescent="0.25">
      <c r="A28" s="74" t="s">
        <v>249</v>
      </c>
      <c r="B28" s="76">
        <v>0.62605016230469579</v>
      </c>
      <c r="C28" s="101">
        <v>0.25690081297722811</v>
      </c>
    </row>
    <row r="29" spans="1:3" x14ac:dyDescent="0.25">
      <c r="A29" s="74" t="s">
        <v>525</v>
      </c>
      <c r="B29" s="76">
        <v>0.63486421787725067</v>
      </c>
      <c r="C29" s="101">
        <v>0.25733358218991015</v>
      </c>
    </row>
    <row r="30" spans="1:3" x14ac:dyDescent="0.25">
      <c r="A30" s="74" t="s">
        <v>114</v>
      </c>
      <c r="B30" s="76">
        <v>0.63832900440996854</v>
      </c>
      <c r="C30" s="101">
        <v>0.26263367538205451</v>
      </c>
    </row>
    <row r="31" spans="1:3" x14ac:dyDescent="0.25">
      <c r="B31" s="76"/>
      <c r="C31" s="101"/>
    </row>
    <row r="32" spans="1:3" x14ac:dyDescent="0.25">
      <c r="B32" s="76"/>
      <c r="C32" s="101"/>
    </row>
    <row r="33" spans="2:3" x14ac:dyDescent="0.25">
      <c r="B33" s="76"/>
      <c r="C33" s="101"/>
    </row>
    <row r="34" spans="2:3" x14ac:dyDescent="0.25">
      <c r="B34" s="76"/>
      <c r="C34" s="101"/>
    </row>
    <row r="35" spans="2:3" x14ac:dyDescent="0.25">
      <c r="B35" s="76"/>
      <c r="C35" s="101"/>
    </row>
    <row r="36" spans="2:3" x14ac:dyDescent="0.25">
      <c r="B36" s="76"/>
      <c r="C36" s="101"/>
    </row>
    <row r="37" spans="2:3" x14ac:dyDescent="0.25">
      <c r="B37" s="76"/>
      <c r="C37" s="101"/>
    </row>
    <row r="38" spans="2:3" x14ac:dyDescent="0.25">
      <c r="B38" s="76"/>
      <c r="C38" s="101"/>
    </row>
    <row r="39" spans="2:3" x14ac:dyDescent="0.25">
      <c r="B39" s="76"/>
      <c r="C39" s="101"/>
    </row>
    <row r="40" spans="2:3" x14ac:dyDescent="0.25">
      <c r="B40" s="76"/>
      <c r="C40" s="101"/>
    </row>
    <row r="41" spans="2:3" x14ac:dyDescent="0.25">
      <c r="B41" s="76"/>
      <c r="C41" s="101"/>
    </row>
    <row r="42" spans="2:3" x14ac:dyDescent="0.25">
      <c r="B42" s="76"/>
      <c r="C42" s="101"/>
    </row>
    <row r="43" spans="2:3" x14ac:dyDescent="0.25">
      <c r="B43" s="76"/>
      <c r="C43" s="101"/>
    </row>
    <row r="44" spans="2:3" x14ac:dyDescent="0.25">
      <c r="B44" s="76"/>
      <c r="C44" s="101"/>
    </row>
    <row r="45" spans="2:3" x14ac:dyDescent="0.25">
      <c r="B45" s="76"/>
      <c r="C45" s="101"/>
    </row>
    <row r="46" spans="2:3" x14ac:dyDescent="0.25">
      <c r="B46" s="76"/>
      <c r="C46" s="101"/>
    </row>
    <row r="47" spans="2:3" x14ac:dyDescent="0.25">
      <c r="B47" s="76"/>
      <c r="C47" s="101"/>
    </row>
    <row r="48" spans="2:3" x14ac:dyDescent="0.25">
      <c r="B48" s="76"/>
      <c r="C48" s="101"/>
    </row>
    <row r="49" spans="2:3" x14ac:dyDescent="0.25">
      <c r="B49" s="76"/>
      <c r="C49" s="101"/>
    </row>
    <row r="50" spans="2:3" x14ac:dyDescent="0.25">
      <c r="B50" s="76"/>
      <c r="C50" s="101"/>
    </row>
    <row r="51" spans="2:3" x14ac:dyDescent="0.25">
      <c r="B51" s="76"/>
      <c r="C51" s="101"/>
    </row>
    <row r="52" spans="2:3" x14ac:dyDescent="0.25">
      <c r="B52" s="76"/>
      <c r="C52" s="101"/>
    </row>
    <row r="53" spans="2:3" x14ac:dyDescent="0.25">
      <c r="B53" s="76"/>
      <c r="C53" s="101"/>
    </row>
    <row r="54" spans="2:3" x14ac:dyDescent="0.25">
      <c r="B54" s="76"/>
      <c r="C54" s="101"/>
    </row>
    <row r="55" spans="2:3" x14ac:dyDescent="0.25">
      <c r="B55" s="76"/>
      <c r="C55" s="101"/>
    </row>
    <row r="56" spans="2:3" x14ac:dyDescent="0.25">
      <c r="B56" s="76"/>
      <c r="C56" s="101"/>
    </row>
    <row r="57" spans="2:3" x14ac:dyDescent="0.25">
      <c r="B57" s="76"/>
      <c r="C57" s="101"/>
    </row>
    <row r="58" spans="2:3" x14ac:dyDescent="0.25">
      <c r="B58" s="76"/>
      <c r="C58" s="101"/>
    </row>
    <row r="59" spans="2:3" x14ac:dyDescent="0.25">
      <c r="B59" s="76"/>
      <c r="C59" s="101"/>
    </row>
    <row r="60" spans="2:3" x14ac:dyDescent="0.25">
      <c r="B60" s="76"/>
      <c r="C60" s="101"/>
    </row>
    <row r="61" spans="2:3" x14ac:dyDescent="0.25">
      <c r="B61" s="76"/>
      <c r="C61" s="101"/>
    </row>
    <row r="62" spans="2:3" x14ac:dyDescent="0.25">
      <c r="B62" s="76"/>
      <c r="C62" s="101"/>
    </row>
    <row r="63" spans="2:3" x14ac:dyDescent="0.25">
      <c r="B63" s="76"/>
      <c r="C63" s="101"/>
    </row>
    <row r="64" spans="2:3" x14ac:dyDescent="0.25">
      <c r="B64" s="76"/>
      <c r="C64" s="101"/>
    </row>
    <row r="65" spans="2:3" x14ac:dyDescent="0.25">
      <c r="B65" s="76"/>
      <c r="C65" s="101"/>
    </row>
    <row r="66" spans="2:3" x14ac:dyDescent="0.25">
      <c r="B66" s="76"/>
      <c r="C66" s="101"/>
    </row>
    <row r="67" spans="2:3" x14ac:dyDescent="0.25">
      <c r="B67" s="76"/>
      <c r="C67" s="101"/>
    </row>
    <row r="68" spans="2:3" x14ac:dyDescent="0.25">
      <c r="B68" s="76"/>
      <c r="C68" s="101"/>
    </row>
    <row r="69" spans="2:3" x14ac:dyDescent="0.25">
      <c r="B69" s="76"/>
      <c r="C69" s="101"/>
    </row>
    <row r="70" spans="2:3" x14ac:dyDescent="0.25">
      <c r="B70" s="76"/>
      <c r="C70" s="101"/>
    </row>
    <row r="71" spans="2:3" x14ac:dyDescent="0.25">
      <c r="B71" s="76"/>
      <c r="C71" s="101"/>
    </row>
    <row r="72" spans="2:3" x14ac:dyDescent="0.25">
      <c r="B72" s="76"/>
      <c r="C72" s="101"/>
    </row>
    <row r="73" spans="2:3" x14ac:dyDescent="0.25">
      <c r="B73" s="76"/>
      <c r="C73" s="101"/>
    </row>
    <row r="74" spans="2:3" x14ac:dyDescent="0.25">
      <c r="B74" s="76"/>
      <c r="C74" s="101"/>
    </row>
    <row r="75" spans="2:3" x14ac:dyDescent="0.25">
      <c r="B75" s="76"/>
      <c r="C75" s="101"/>
    </row>
    <row r="76" spans="2:3" x14ac:dyDescent="0.25">
      <c r="B76" s="76"/>
      <c r="C76" s="101"/>
    </row>
    <row r="77" spans="2:3" x14ac:dyDescent="0.25">
      <c r="B77" s="76"/>
      <c r="C77" s="101"/>
    </row>
    <row r="78" spans="2:3" x14ac:dyDescent="0.25">
      <c r="B78" s="76"/>
      <c r="C78" s="101"/>
    </row>
    <row r="79" spans="2:3" x14ac:dyDescent="0.25">
      <c r="B79" s="76"/>
      <c r="C79" s="101"/>
    </row>
    <row r="80" spans="2:3" x14ac:dyDescent="0.25">
      <c r="B80" s="76"/>
      <c r="C80" s="101"/>
    </row>
    <row r="81" spans="2:3" x14ac:dyDescent="0.25">
      <c r="B81" s="76"/>
      <c r="C81" s="101"/>
    </row>
    <row r="82" spans="2:3" x14ac:dyDescent="0.25">
      <c r="B82" s="76"/>
      <c r="C82" s="101"/>
    </row>
    <row r="83" spans="2:3" x14ac:dyDescent="0.25">
      <c r="B83" s="76"/>
      <c r="C83" s="101"/>
    </row>
    <row r="84" spans="2:3" x14ac:dyDescent="0.25">
      <c r="B84" s="76"/>
      <c r="C84" s="101"/>
    </row>
    <row r="85" spans="2:3" x14ac:dyDescent="0.25">
      <c r="B85" s="76"/>
      <c r="C85" s="101"/>
    </row>
    <row r="86" spans="2:3" x14ac:dyDescent="0.25">
      <c r="B86" s="76"/>
      <c r="C86" s="101"/>
    </row>
    <row r="87" spans="2:3" x14ac:dyDescent="0.25">
      <c r="B87" s="76"/>
      <c r="C87" s="101"/>
    </row>
    <row r="88" spans="2:3" x14ac:dyDescent="0.25">
      <c r="B88" s="76"/>
      <c r="C88" s="101"/>
    </row>
    <row r="89" spans="2:3" x14ac:dyDescent="0.25">
      <c r="B89" s="76"/>
      <c r="C89" s="101"/>
    </row>
    <row r="90" spans="2:3" x14ac:dyDescent="0.25">
      <c r="B90" s="76"/>
      <c r="C90" s="101"/>
    </row>
    <row r="91" spans="2:3" x14ac:dyDescent="0.25">
      <c r="B91" s="76"/>
      <c r="C91" s="101"/>
    </row>
    <row r="92" spans="2:3" x14ac:dyDescent="0.25">
      <c r="B92" s="76"/>
      <c r="C92" s="101"/>
    </row>
    <row r="93" spans="2:3" x14ac:dyDescent="0.25">
      <c r="B93" s="76"/>
      <c r="C93" s="101"/>
    </row>
    <row r="94" spans="2:3" x14ac:dyDescent="0.25">
      <c r="B94" s="76"/>
      <c r="C94" s="101"/>
    </row>
    <row r="95" spans="2:3" x14ac:dyDescent="0.25">
      <c r="B95" s="76"/>
      <c r="C95" s="101"/>
    </row>
    <row r="96" spans="2:3" x14ac:dyDescent="0.25">
      <c r="B96" s="76"/>
      <c r="C96" s="101"/>
    </row>
    <row r="97" spans="2:3" x14ac:dyDescent="0.25">
      <c r="B97" s="76"/>
      <c r="C97" s="101"/>
    </row>
    <row r="98" spans="2:3" x14ac:dyDescent="0.25">
      <c r="B98" s="76"/>
      <c r="C98" s="101"/>
    </row>
    <row r="99" spans="2:3" x14ac:dyDescent="0.25">
      <c r="B99" s="76"/>
      <c r="C99" s="101"/>
    </row>
    <row r="100" spans="2:3" x14ac:dyDescent="0.25">
      <c r="B100" s="76"/>
      <c r="C100" s="101"/>
    </row>
    <row r="101" spans="2:3" x14ac:dyDescent="0.25">
      <c r="B101" s="76"/>
      <c r="C101" s="101"/>
    </row>
    <row r="102" spans="2:3" x14ac:dyDescent="0.25">
      <c r="B102" s="76"/>
      <c r="C102" s="101"/>
    </row>
    <row r="103" spans="2:3" x14ac:dyDescent="0.25">
      <c r="B103" s="76"/>
      <c r="C103" s="101"/>
    </row>
    <row r="104" spans="2:3" x14ac:dyDescent="0.25">
      <c r="B104" s="76"/>
      <c r="C104" s="76"/>
    </row>
    <row r="105" spans="2:3" x14ac:dyDescent="0.25">
      <c r="B105" s="76"/>
      <c r="C105" s="76"/>
    </row>
    <row r="106" spans="2:3" x14ac:dyDescent="0.25">
      <c r="B106" s="76"/>
      <c r="C106" s="76"/>
    </row>
    <row r="107" spans="2:3" x14ac:dyDescent="0.25">
      <c r="B107" s="76"/>
      <c r="C107" s="76"/>
    </row>
    <row r="108" spans="2:3" x14ac:dyDescent="0.25">
      <c r="B108" s="76"/>
      <c r="C108" s="76"/>
    </row>
    <row r="109" spans="2:3" x14ac:dyDescent="0.25">
      <c r="B109" s="76"/>
      <c r="C109" s="76"/>
    </row>
    <row r="110" spans="2:3" x14ac:dyDescent="0.25">
      <c r="B110" s="76"/>
      <c r="C110" s="76"/>
    </row>
    <row r="111" spans="2:3" x14ac:dyDescent="0.25">
      <c r="B111" s="76"/>
      <c r="C111" s="76"/>
    </row>
    <row r="112" spans="2:3" x14ac:dyDescent="0.25">
      <c r="B112" s="76"/>
      <c r="C112" s="76"/>
    </row>
    <row r="113" spans="2:3" x14ac:dyDescent="0.25">
      <c r="B113" s="76"/>
      <c r="C113" s="76"/>
    </row>
    <row r="114" spans="2:3" x14ac:dyDescent="0.25">
      <c r="B114" s="76"/>
      <c r="C114" s="76"/>
    </row>
    <row r="115" spans="2:3" x14ac:dyDescent="0.25">
      <c r="B115" s="76"/>
      <c r="C115" s="76"/>
    </row>
    <row r="116" spans="2:3" x14ac:dyDescent="0.25">
      <c r="B116" s="76"/>
      <c r="C116" s="76"/>
    </row>
    <row r="117" spans="2:3" x14ac:dyDescent="0.25">
      <c r="B117" s="76"/>
      <c r="C117" s="76"/>
    </row>
    <row r="118" spans="2:3" x14ac:dyDescent="0.25">
      <c r="B118" s="76"/>
      <c r="C118" s="76"/>
    </row>
    <row r="119" spans="2:3" x14ac:dyDescent="0.25">
      <c r="B119" s="76"/>
      <c r="C119" s="76"/>
    </row>
    <row r="120" spans="2:3" x14ac:dyDescent="0.25">
      <c r="B120" s="76"/>
      <c r="C120" s="76"/>
    </row>
    <row r="121" spans="2:3" x14ac:dyDescent="0.25">
      <c r="B121" s="76"/>
      <c r="C121" s="76"/>
    </row>
    <row r="122" spans="2:3" x14ac:dyDescent="0.25">
      <c r="B122" s="76"/>
      <c r="C122" s="76"/>
    </row>
    <row r="123" spans="2:3" x14ac:dyDescent="0.25">
      <c r="B123" s="76"/>
      <c r="C123" s="76"/>
    </row>
    <row r="124" spans="2:3" x14ac:dyDescent="0.25">
      <c r="B124" s="76"/>
      <c r="C124" s="76"/>
    </row>
    <row r="125" spans="2:3" x14ac:dyDescent="0.25">
      <c r="B125" s="76"/>
      <c r="C125" s="76"/>
    </row>
    <row r="126" spans="2:3" x14ac:dyDescent="0.25">
      <c r="B126" s="76"/>
      <c r="C126" s="76"/>
    </row>
    <row r="127" spans="2:3" x14ac:dyDescent="0.25">
      <c r="B127" s="76"/>
      <c r="C127" s="76"/>
    </row>
    <row r="128" spans="2:3" x14ac:dyDescent="0.25">
      <c r="B128" s="76"/>
      <c r="C128" s="76"/>
    </row>
    <row r="129" spans="2:3" x14ac:dyDescent="0.25">
      <c r="B129" s="76"/>
      <c r="C129" s="76"/>
    </row>
    <row r="130" spans="2:3" x14ac:dyDescent="0.25">
      <c r="B130" s="76"/>
      <c r="C130" s="76"/>
    </row>
    <row r="131" spans="2:3" x14ac:dyDescent="0.25">
      <c r="B131" s="76"/>
      <c r="C131" s="76"/>
    </row>
    <row r="132" spans="2:3" x14ac:dyDescent="0.25">
      <c r="B132" s="76"/>
      <c r="C132" s="76"/>
    </row>
    <row r="133" spans="2:3" x14ac:dyDescent="0.25">
      <c r="B133" s="76"/>
      <c r="C133" s="76"/>
    </row>
    <row r="134" spans="2:3" x14ac:dyDescent="0.25">
      <c r="B134" s="76"/>
      <c r="C134" s="76"/>
    </row>
    <row r="135" spans="2:3" x14ac:dyDescent="0.25">
      <c r="B135" s="76"/>
      <c r="C135" s="76"/>
    </row>
    <row r="136" spans="2:3" x14ac:dyDescent="0.25">
      <c r="B136" s="76"/>
      <c r="C136" s="76"/>
    </row>
    <row r="137" spans="2:3" x14ac:dyDescent="0.25">
      <c r="B137" s="76"/>
      <c r="C137" s="76"/>
    </row>
    <row r="138" spans="2:3" x14ac:dyDescent="0.25">
      <c r="B138" s="76"/>
      <c r="C138" s="76"/>
    </row>
    <row r="139" spans="2:3" x14ac:dyDescent="0.25">
      <c r="B139" s="76"/>
      <c r="C139" s="76"/>
    </row>
    <row r="140" spans="2:3" x14ac:dyDescent="0.25">
      <c r="B140" s="76"/>
      <c r="C140" s="76"/>
    </row>
    <row r="141" spans="2:3" x14ac:dyDescent="0.25">
      <c r="B141" s="76"/>
      <c r="C141" s="7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workbookViewId="0">
      <selection activeCell="A3" sqref="A3"/>
    </sheetView>
  </sheetViews>
  <sheetFormatPr defaultColWidth="10.625" defaultRowHeight="12.75" x14ac:dyDescent="0.25"/>
  <cols>
    <col min="1" max="1" width="26" style="74" bestFit="1" customWidth="1"/>
    <col min="2" max="9" width="7.375" style="18" customWidth="1"/>
    <col min="10" max="10" width="5.125" style="18" customWidth="1"/>
    <col min="11" max="13" width="6" style="18" bestFit="1" customWidth="1"/>
    <col min="14" max="14" width="5.125" style="18" customWidth="1"/>
    <col min="15" max="15" width="5.5" style="18" customWidth="1"/>
    <col min="16" max="16" width="7.375" style="18" customWidth="1"/>
    <col min="17" max="17" width="5.5" style="18" customWidth="1"/>
    <col min="18" max="18" width="6" style="18" bestFit="1" customWidth="1"/>
    <col min="19" max="19" width="5.5" style="18" customWidth="1"/>
    <col min="20" max="22" width="10.625" style="18"/>
    <col min="23" max="23" width="12.125" style="18" customWidth="1"/>
    <col min="24" max="16384" width="10.625" style="18"/>
  </cols>
  <sheetData>
    <row r="1" spans="1:21" s="74" customFormat="1" x14ac:dyDescent="0.25">
      <c r="B1" s="74">
        <v>2000</v>
      </c>
      <c r="C1" s="74">
        <f>B1+1</f>
        <v>2001</v>
      </c>
      <c r="D1" s="74">
        <f t="shared" ref="D1:R1" si="0">C1+1</f>
        <v>2002</v>
      </c>
      <c r="E1" s="74">
        <f t="shared" si="0"/>
        <v>2003</v>
      </c>
      <c r="F1" s="74">
        <f t="shared" si="0"/>
        <v>2004</v>
      </c>
      <c r="G1" s="74">
        <f t="shared" si="0"/>
        <v>2005</v>
      </c>
      <c r="H1" s="74">
        <f t="shared" si="0"/>
        <v>2006</v>
      </c>
      <c r="I1" s="74">
        <f t="shared" si="0"/>
        <v>2007</v>
      </c>
      <c r="J1" s="74">
        <f t="shared" si="0"/>
        <v>2008</v>
      </c>
      <c r="K1" s="74">
        <f t="shared" si="0"/>
        <v>2009</v>
      </c>
      <c r="L1" s="74">
        <f t="shared" si="0"/>
        <v>2010</v>
      </c>
      <c r="M1" s="74">
        <f t="shared" si="0"/>
        <v>2011</v>
      </c>
      <c r="N1" s="74">
        <f>M1+1</f>
        <v>2012</v>
      </c>
      <c r="O1" s="74">
        <f t="shared" si="0"/>
        <v>2013</v>
      </c>
      <c r="P1" s="74">
        <f t="shared" si="0"/>
        <v>2014</v>
      </c>
      <c r="Q1" s="74">
        <f>P1+1</f>
        <v>2015</v>
      </c>
      <c r="R1" s="74">
        <f t="shared" si="0"/>
        <v>2016</v>
      </c>
      <c r="U1" s="105"/>
    </row>
    <row r="2" spans="1:21" x14ac:dyDescent="0.25">
      <c r="A2" s="74" t="s">
        <v>526</v>
      </c>
      <c r="U2" s="92"/>
    </row>
    <row r="3" spans="1:21" x14ac:dyDescent="0.25">
      <c r="A3" s="74" t="s">
        <v>672</v>
      </c>
      <c r="B3" s="76">
        <v>0.16539501758173117</v>
      </c>
      <c r="C3" s="76">
        <v>0.14898833693688099</v>
      </c>
      <c r="D3" s="76">
        <v>0.16590565815311836</v>
      </c>
      <c r="E3" s="76">
        <v>0.17567116089204116</v>
      </c>
      <c r="F3" s="76">
        <v>0.19196188322261654</v>
      </c>
      <c r="G3" s="76">
        <v>0.19249391227917026</v>
      </c>
      <c r="H3" s="76">
        <v>0.21496794518711257</v>
      </c>
      <c r="I3" s="76">
        <v>0.2334530510315439</v>
      </c>
      <c r="J3" s="76">
        <v>0.25720416842802635</v>
      </c>
      <c r="K3" s="76">
        <v>0.28838529813303809</v>
      </c>
      <c r="L3" s="76">
        <v>0.302583002872026</v>
      </c>
      <c r="M3" s="76">
        <v>0.31802207984846231</v>
      </c>
      <c r="N3" s="76">
        <v>0.32779693769099294</v>
      </c>
      <c r="O3" s="76">
        <v>0.28295466924617363</v>
      </c>
      <c r="P3" s="76">
        <v>0.28966258044392018</v>
      </c>
      <c r="Q3" s="76">
        <v>0.28536901822597149</v>
      </c>
      <c r="R3" s="76">
        <v>0.27962416679025293</v>
      </c>
    </row>
    <row r="4" spans="1:2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1:21" x14ac:dyDescent="0.25"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</row>
    <row r="6" spans="1:21" x14ac:dyDescent="0.25">
      <c r="B6" s="76"/>
      <c r="C6" s="103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</row>
    <row r="7" spans="1:21" x14ac:dyDescent="0.25"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</row>
    <row r="8" spans="1:21" x14ac:dyDescent="0.25"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</row>
    <row r="9" spans="1:21" x14ac:dyDescent="0.25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</row>
    <row r="10" spans="1:21" x14ac:dyDescent="0.25"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</row>
    <row r="11" spans="1:21" x14ac:dyDescent="0.25"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</row>
    <row r="12" spans="1:21" x14ac:dyDescent="0.25"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</row>
    <row r="13" spans="1:21" x14ac:dyDescent="0.25"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</row>
    <row r="14" spans="1:21" x14ac:dyDescent="0.25"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</row>
    <row r="15" spans="1:21" x14ac:dyDescent="0.25"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</row>
    <row r="16" spans="1:21" x14ac:dyDescent="0.25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</row>
    <row r="17" spans="1:19" x14ac:dyDescent="0.25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</row>
    <row r="18" spans="1:19" x14ac:dyDescent="0.25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</row>
    <row r="19" spans="1:19" x14ac:dyDescent="0.25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</row>
    <row r="20" spans="1:19" x14ac:dyDescent="0.25"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</row>
    <row r="21" spans="1:19" x14ac:dyDescent="0.25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</row>
    <row r="22" spans="1:19" x14ac:dyDescent="0.25"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</row>
    <row r="23" spans="1:19" x14ac:dyDescent="0.25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</row>
    <row r="24" spans="1:19" x14ac:dyDescent="0.25"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</row>
    <row r="25" spans="1:19" x14ac:dyDescent="0.25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</row>
    <row r="26" spans="1:19" x14ac:dyDescent="0.25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</row>
    <row r="27" spans="1:19" x14ac:dyDescent="0.25"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9" x14ac:dyDescent="0.25"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104"/>
    </row>
    <row r="29" spans="1:19" x14ac:dyDescent="0.25">
      <c r="A29" s="80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104"/>
    </row>
    <row r="30" spans="1:19" x14ac:dyDescent="0.25">
      <c r="A30" s="80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104"/>
    </row>
    <row r="31" spans="1:19" x14ac:dyDescent="0.25">
      <c r="A31" s="80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104"/>
    </row>
    <row r="32" spans="1:19" x14ac:dyDescent="0.25">
      <c r="A32" s="80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104"/>
    </row>
    <row r="33" spans="1:19" x14ac:dyDescent="0.25">
      <c r="A33" s="80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104"/>
    </row>
    <row r="34" spans="1:19" x14ac:dyDescent="0.25">
      <c r="A34" s="80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104"/>
    </row>
    <row r="35" spans="1:19" x14ac:dyDescent="0.25">
      <c r="A35" s="80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04"/>
    </row>
    <row r="36" spans="1:19" x14ac:dyDescent="0.25">
      <c r="A36" s="80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104"/>
    </row>
    <row r="37" spans="1:19" x14ac:dyDescent="0.25">
      <c r="A37" s="80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104"/>
    </row>
    <row r="38" spans="1:19" x14ac:dyDescent="0.25">
      <c r="A38" s="80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104"/>
    </row>
    <row r="39" spans="1:19" x14ac:dyDescent="0.25">
      <c r="A39" s="80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104"/>
    </row>
    <row r="40" spans="1:19" x14ac:dyDescent="0.25">
      <c r="A40" s="80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104"/>
    </row>
    <row r="41" spans="1:19" x14ac:dyDescent="0.25">
      <c r="A41" s="80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104"/>
    </row>
    <row r="42" spans="1:19" x14ac:dyDescent="0.25">
      <c r="A42" s="80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104"/>
    </row>
    <row r="43" spans="1:19" x14ac:dyDescent="0.25">
      <c r="A43" s="80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104"/>
    </row>
    <row r="44" spans="1:19" x14ac:dyDescent="0.25">
      <c r="A44" s="80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104"/>
    </row>
    <row r="45" spans="1:19" x14ac:dyDescent="0.25">
      <c r="A45" s="80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104"/>
    </row>
    <row r="46" spans="1:19" x14ac:dyDescent="0.25">
      <c r="A46" s="80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104"/>
    </row>
    <row r="47" spans="1:19" x14ac:dyDescent="0.25">
      <c r="A47" s="80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104"/>
    </row>
    <row r="48" spans="1:19" x14ac:dyDescent="0.25">
      <c r="A48" s="80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104"/>
    </row>
    <row r="49" spans="1:19" x14ac:dyDescent="0.25">
      <c r="A49" s="80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104"/>
    </row>
    <row r="50" spans="1:19" x14ac:dyDescent="0.25">
      <c r="A50" s="80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104"/>
    </row>
    <row r="51" spans="1:19" x14ac:dyDescent="0.25">
      <c r="A51" s="80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104"/>
    </row>
    <row r="52" spans="1:19" x14ac:dyDescent="0.25">
      <c r="A52" s="80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104"/>
    </row>
    <row r="53" spans="1:19" x14ac:dyDescent="0.25">
      <c r="A53" s="80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104"/>
    </row>
    <row r="54" spans="1:19" x14ac:dyDescent="0.25">
      <c r="A54" s="80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104"/>
    </row>
    <row r="55" spans="1:19" x14ac:dyDescent="0.25">
      <c r="A55" s="80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104"/>
    </row>
    <row r="56" spans="1:19" x14ac:dyDescent="0.25">
      <c r="A56" s="80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104"/>
    </row>
    <row r="57" spans="1:19" x14ac:dyDescent="0.25">
      <c r="A57" s="80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104"/>
    </row>
    <row r="58" spans="1:19" x14ac:dyDescent="0.25">
      <c r="R58" s="104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C4" sqref="C4"/>
    </sheetView>
  </sheetViews>
  <sheetFormatPr defaultColWidth="10.625" defaultRowHeight="12.75" x14ac:dyDescent="0.2"/>
  <cols>
    <col min="1" max="1" width="10.625" style="37"/>
    <col min="2" max="3" width="10.625" style="38"/>
    <col min="4" max="4" width="12.125" style="38" customWidth="1"/>
    <col min="5" max="16384" width="10.625" style="38"/>
  </cols>
  <sheetData>
    <row r="1" spans="1:7" x14ac:dyDescent="0.2">
      <c r="A1" s="99"/>
      <c r="B1" s="75"/>
      <c r="C1" s="107"/>
      <c r="E1" s="107"/>
      <c r="F1" s="108"/>
      <c r="G1" s="108"/>
    </row>
    <row r="2" spans="1:7" x14ac:dyDescent="0.2">
      <c r="A2" s="99" t="s">
        <v>511</v>
      </c>
      <c r="B2" s="75">
        <v>0.69362665574849647</v>
      </c>
      <c r="C2" s="107"/>
      <c r="E2" s="107"/>
      <c r="F2" s="108"/>
      <c r="G2" s="108"/>
    </row>
    <row r="3" spans="1:7" x14ac:dyDescent="0.2">
      <c r="A3" s="99" t="s">
        <v>496</v>
      </c>
      <c r="B3" s="75">
        <v>0.67554514626296058</v>
      </c>
      <c r="C3" s="107"/>
      <c r="E3" s="107"/>
      <c r="F3" s="108"/>
      <c r="G3" s="108"/>
    </row>
    <row r="4" spans="1:7" x14ac:dyDescent="0.2">
      <c r="A4" s="99" t="s">
        <v>497</v>
      </c>
      <c r="B4" s="75">
        <v>0.52976672819042758</v>
      </c>
      <c r="F4" s="108"/>
      <c r="G4" s="108"/>
    </row>
    <row r="5" spans="1:7" x14ac:dyDescent="0.2">
      <c r="A5" s="99" t="s">
        <v>495</v>
      </c>
      <c r="B5" s="75">
        <v>0.4979593939306487</v>
      </c>
      <c r="F5" s="109"/>
      <c r="G5" s="108"/>
    </row>
    <row r="6" spans="1:7" x14ac:dyDescent="0.2">
      <c r="A6" s="99" t="s">
        <v>503</v>
      </c>
      <c r="B6" s="75">
        <v>0.4613877130359133</v>
      </c>
    </row>
    <row r="7" spans="1:7" x14ac:dyDescent="0.2">
      <c r="A7" s="99" t="s">
        <v>518</v>
      </c>
      <c r="B7" s="75">
        <v>0.45630017988981736</v>
      </c>
    </row>
    <row r="8" spans="1:7" x14ac:dyDescent="0.2">
      <c r="A8" s="99" t="s">
        <v>499</v>
      </c>
      <c r="B8" s="75">
        <v>0.4519338337333148</v>
      </c>
    </row>
    <row r="9" spans="1:7" x14ac:dyDescent="0.2">
      <c r="A9" s="99" t="s">
        <v>504</v>
      </c>
      <c r="B9" s="75">
        <v>0.43696482786784385</v>
      </c>
      <c r="G9" s="106"/>
    </row>
    <row r="10" spans="1:7" x14ac:dyDescent="0.2">
      <c r="A10" s="99" t="s">
        <v>498</v>
      </c>
      <c r="B10" s="75">
        <v>0.36191548513270055</v>
      </c>
      <c r="G10" s="106"/>
    </row>
    <row r="11" spans="1:7" x14ac:dyDescent="0.2">
      <c r="A11" s="99" t="s">
        <v>501</v>
      </c>
      <c r="B11" s="75">
        <v>0.35220737790061729</v>
      </c>
      <c r="G11" s="106"/>
    </row>
    <row r="12" spans="1:7" x14ac:dyDescent="0.2">
      <c r="A12" s="99" t="s">
        <v>512</v>
      </c>
      <c r="B12" s="75">
        <v>0.32079177630205619</v>
      </c>
      <c r="G12" s="106"/>
    </row>
    <row r="13" spans="1:7" x14ac:dyDescent="0.2">
      <c r="A13" s="99" t="s">
        <v>510</v>
      </c>
      <c r="B13" s="75">
        <v>0.27962416679025293</v>
      </c>
      <c r="G13" s="106"/>
    </row>
    <row r="14" spans="1:7" x14ac:dyDescent="0.2">
      <c r="A14" s="99" t="s">
        <v>506</v>
      </c>
      <c r="B14" s="75">
        <v>0.26896444232736438</v>
      </c>
      <c r="G14" s="106"/>
    </row>
    <row r="15" spans="1:7" x14ac:dyDescent="0.2">
      <c r="A15" s="99" t="s">
        <v>502</v>
      </c>
      <c r="B15" s="75">
        <v>0.20198181888158506</v>
      </c>
      <c r="G15" s="106"/>
    </row>
    <row r="16" spans="1:7" x14ac:dyDescent="0.2">
      <c r="A16" s="99" t="s">
        <v>494</v>
      </c>
      <c r="B16" s="75">
        <v>0.19979993677244981</v>
      </c>
    </row>
    <row r="17" spans="1:4" x14ac:dyDescent="0.2">
      <c r="A17" s="99" t="s">
        <v>505</v>
      </c>
      <c r="B17" s="75">
        <v>0.15559053570274212</v>
      </c>
    </row>
    <row r="18" spans="1:4" x14ac:dyDescent="0.2">
      <c r="A18" s="99" t="s">
        <v>527</v>
      </c>
      <c r="B18" s="75">
        <v>0.15201797568371084</v>
      </c>
    </row>
    <row r="19" spans="1:4" x14ac:dyDescent="0.2">
      <c r="A19" s="99" t="s">
        <v>493</v>
      </c>
      <c r="B19" s="75">
        <v>8.9653947426612812E-2</v>
      </c>
    </row>
    <row r="20" spans="1:4" x14ac:dyDescent="0.2">
      <c r="A20" s="99" t="s">
        <v>513</v>
      </c>
      <c r="B20" s="75">
        <v>8.4899943691476923E-2</v>
      </c>
    </row>
    <row r="21" spans="1:4" x14ac:dyDescent="0.2">
      <c r="A21" s="99" t="s">
        <v>517</v>
      </c>
      <c r="B21" s="75">
        <v>7.6459491625580037E-2</v>
      </c>
    </row>
    <row r="22" spans="1:4" x14ac:dyDescent="0.2">
      <c r="A22" s="99"/>
      <c r="B22" s="75"/>
    </row>
    <row r="23" spans="1:4" x14ac:dyDescent="0.2">
      <c r="A23" s="99"/>
      <c r="B23" s="75"/>
    </row>
    <row r="24" spans="1:4" x14ac:dyDescent="0.2">
      <c r="A24" s="99"/>
      <c r="B24" s="75"/>
    </row>
    <row r="25" spans="1:4" x14ac:dyDescent="0.2">
      <c r="A25" s="99"/>
      <c r="B25" s="75"/>
      <c r="D25" s="110"/>
    </row>
    <row r="26" spans="1:4" x14ac:dyDescent="0.2">
      <c r="A26" s="99"/>
      <c r="B26" s="75"/>
    </row>
  </sheetData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C4" sqref="C4"/>
    </sheetView>
  </sheetViews>
  <sheetFormatPr defaultColWidth="10.625" defaultRowHeight="12.75" x14ac:dyDescent="0.25"/>
  <cols>
    <col min="1" max="1" width="10.625" style="74"/>
    <col min="2" max="16384" width="10.625" style="18"/>
  </cols>
  <sheetData>
    <row r="1" spans="1:2" x14ac:dyDescent="0.25">
      <c r="A1" s="74" t="s">
        <v>528</v>
      </c>
    </row>
    <row r="2" spans="1:2" x14ac:dyDescent="0.25">
      <c r="A2" s="74" t="s">
        <v>497</v>
      </c>
      <c r="B2" s="76">
        <v>0.75095568935410661</v>
      </c>
    </row>
    <row r="3" spans="1:2" x14ac:dyDescent="0.25">
      <c r="A3" s="74" t="s">
        <v>495</v>
      </c>
      <c r="B3" s="76">
        <v>0.71848426838565027</v>
      </c>
    </row>
    <row r="4" spans="1:2" x14ac:dyDescent="0.25">
      <c r="A4" s="74" t="s">
        <v>499</v>
      </c>
      <c r="B4" s="76">
        <v>0.46703294311834481</v>
      </c>
    </row>
    <row r="5" spans="1:2" x14ac:dyDescent="0.25">
      <c r="A5" s="74" t="s">
        <v>496</v>
      </c>
      <c r="B5" s="76">
        <v>0.43798004493464393</v>
      </c>
    </row>
    <row r="6" spans="1:2" x14ac:dyDescent="0.25">
      <c r="A6" s="74" t="s">
        <v>504</v>
      </c>
      <c r="B6" s="76">
        <v>0.37657067053729237</v>
      </c>
    </row>
    <row r="7" spans="1:2" x14ac:dyDescent="0.25">
      <c r="A7" s="74" t="s">
        <v>501</v>
      </c>
      <c r="B7" s="76">
        <v>0.35220737790061724</v>
      </c>
    </row>
    <row r="8" spans="1:2" x14ac:dyDescent="0.25">
      <c r="A8" s="74" t="s">
        <v>511</v>
      </c>
      <c r="B8" s="76">
        <v>0.29439298881366688</v>
      </c>
    </row>
    <row r="9" spans="1:2" x14ac:dyDescent="0.25">
      <c r="A9" s="74" t="s">
        <v>503</v>
      </c>
      <c r="B9" s="76">
        <v>0.27024137477817778</v>
      </c>
    </row>
    <row r="10" spans="1:2" x14ac:dyDescent="0.25">
      <c r="A10" s="74" t="s">
        <v>502</v>
      </c>
      <c r="B10" s="76">
        <v>0.19009201484039279</v>
      </c>
    </row>
    <row r="11" spans="1:2" x14ac:dyDescent="0.25">
      <c r="A11" s="74" t="s">
        <v>506</v>
      </c>
      <c r="B11" s="76">
        <v>0.17544627419997502</v>
      </c>
    </row>
    <row r="12" spans="1:2" x14ac:dyDescent="0.25">
      <c r="A12" s="74" t="s">
        <v>498</v>
      </c>
      <c r="B12" s="76">
        <v>0.13611227778143573</v>
      </c>
    </row>
    <row r="13" spans="1:2" x14ac:dyDescent="0.25">
      <c r="A13" s="74" t="s">
        <v>512</v>
      </c>
      <c r="B13" s="76">
        <v>0.13502538311123075</v>
      </c>
    </row>
    <row r="14" spans="1:2" x14ac:dyDescent="0.2">
      <c r="A14" s="99" t="s">
        <v>510</v>
      </c>
      <c r="B14" s="76">
        <v>0.12383355957854057</v>
      </c>
    </row>
    <row r="15" spans="1:2" x14ac:dyDescent="0.25">
      <c r="A15" s="74" t="s">
        <v>518</v>
      </c>
      <c r="B15" s="76">
        <v>0.11856438688517029</v>
      </c>
    </row>
    <row r="16" spans="1:2" x14ac:dyDescent="0.25">
      <c r="A16" s="74" t="s">
        <v>505</v>
      </c>
      <c r="B16" s="76">
        <v>9.6408563637490105E-2</v>
      </c>
    </row>
    <row r="17" spans="1:2" x14ac:dyDescent="0.25">
      <c r="A17" s="74" t="s">
        <v>494</v>
      </c>
      <c r="B17" s="76">
        <v>8.6325846110385768E-2</v>
      </c>
    </row>
    <row r="18" spans="1:2" x14ac:dyDescent="0.25">
      <c r="A18" s="74" t="s">
        <v>527</v>
      </c>
      <c r="B18" s="76">
        <v>3.129159728327173E-2</v>
      </c>
    </row>
    <row r="19" spans="1:2" x14ac:dyDescent="0.25">
      <c r="A19" s="74" t="s">
        <v>493</v>
      </c>
      <c r="B19" s="76">
        <v>2.8942087308259149E-2</v>
      </c>
    </row>
    <row r="20" spans="1:2" x14ac:dyDescent="0.25">
      <c r="A20" s="74" t="s">
        <v>513</v>
      </c>
      <c r="B20" s="76">
        <v>2.7623409536360468E-2</v>
      </c>
    </row>
    <row r="21" spans="1:2" x14ac:dyDescent="0.25">
      <c r="A21" s="74" t="s">
        <v>517</v>
      </c>
      <c r="B21" s="76">
        <v>2.0921610693507463E-2</v>
      </c>
    </row>
  </sheetData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E9" sqref="E9"/>
    </sheetView>
  </sheetViews>
  <sheetFormatPr defaultColWidth="10.625" defaultRowHeight="15.75" x14ac:dyDescent="0.25"/>
  <cols>
    <col min="1" max="1" width="10.625" style="88"/>
    <col min="2" max="16384" width="10.625" style="1"/>
  </cols>
  <sheetData>
    <row r="1" spans="1:6" x14ac:dyDescent="0.25">
      <c r="A1" s="88" t="s">
        <v>528</v>
      </c>
    </row>
    <row r="2" spans="1:6" s="88" customFormat="1" x14ac:dyDescent="0.25">
      <c r="A2" s="88" t="s">
        <v>673</v>
      </c>
      <c r="C2" s="88" t="s">
        <v>674</v>
      </c>
      <c r="D2" s="88" t="s">
        <v>674</v>
      </c>
      <c r="E2" s="88" t="s">
        <v>675</v>
      </c>
      <c r="F2" s="88" t="s">
        <v>675</v>
      </c>
    </row>
    <row r="3" spans="1:6" x14ac:dyDescent="0.25">
      <c r="B3" s="3"/>
    </row>
    <row r="4" spans="1:6" x14ac:dyDescent="0.25">
      <c r="A4" s="88" t="s">
        <v>517</v>
      </c>
      <c r="B4" s="2">
        <v>2.0921610693507463E-2</v>
      </c>
      <c r="C4" s="1" t="s">
        <v>493</v>
      </c>
      <c r="D4" s="2">
        <v>0.32282</v>
      </c>
      <c r="E4" s="4">
        <v>8.9653947426612812E-2</v>
      </c>
      <c r="F4" s="4" t="s">
        <v>493</v>
      </c>
    </row>
    <row r="5" spans="1:6" x14ac:dyDescent="0.25">
      <c r="A5" s="88" t="s">
        <v>513</v>
      </c>
      <c r="B5" s="2">
        <v>2.7623409536360468E-2</v>
      </c>
      <c r="C5" s="1" t="s">
        <v>494</v>
      </c>
      <c r="D5" s="2">
        <v>0.4320614285714286</v>
      </c>
      <c r="E5" s="4">
        <v>0.19979993677244981</v>
      </c>
      <c r="F5" s="4" t="s">
        <v>494</v>
      </c>
    </row>
    <row r="6" spans="1:6" x14ac:dyDescent="0.25">
      <c r="A6" s="88" t="s">
        <v>493</v>
      </c>
      <c r="B6" s="2">
        <v>2.8942087308259149E-2</v>
      </c>
      <c r="C6" s="1" t="s">
        <v>510</v>
      </c>
      <c r="D6" s="2">
        <v>0.44285714285714284</v>
      </c>
      <c r="E6" s="4">
        <v>0.27962416679025293</v>
      </c>
      <c r="F6" s="4" t="s">
        <v>510</v>
      </c>
    </row>
    <row r="7" spans="1:6" x14ac:dyDescent="0.25">
      <c r="A7" s="88" t="s">
        <v>514</v>
      </c>
      <c r="B7" s="2">
        <v>3.129159728327173E-2</v>
      </c>
      <c r="C7" s="1" t="s">
        <v>496</v>
      </c>
      <c r="D7" s="2">
        <v>0.64833571428571435</v>
      </c>
      <c r="E7" s="4">
        <v>0.67554514626296058</v>
      </c>
      <c r="F7" s="4" t="s">
        <v>496</v>
      </c>
    </row>
    <row r="8" spans="1:6" x14ac:dyDescent="0.25">
      <c r="A8" s="88" t="s">
        <v>494</v>
      </c>
      <c r="B8" s="2">
        <v>8.6325846110385768E-2</v>
      </c>
      <c r="C8" s="1" t="s">
        <v>498</v>
      </c>
      <c r="D8" s="2">
        <v>0.37608857142857144</v>
      </c>
      <c r="E8" s="4">
        <v>0.36191548513270055</v>
      </c>
      <c r="F8" s="4" t="s">
        <v>498</v>
      </c>
    </row>
    <row r="9" spans="1:6" x14ac:dyDescent="0.25">
      <c r="A9" s="88" t="s">
        <v>505</v>
      </c>
      <c r="B9" s="2">
        <v>9.6408563637490105E-2</v>
      </c>
      <c r="C9" s="1" t="s">
        <v>499</v>
      </c>
      <c r="D9" s="2">
        <v>1.0334099999999999</v>
      </c>
      <c r="E9" s="4">
        <v>0.4519338337333148</v>
      </c>
      <c r="F9" s="4" t="s">
        <v>499</v>
      </c>
    </row>
    <row r="10" spans="1:6" x14ac:dyDescent="0.25">
      <c r="A10" s="88" t="s">
        <v>518</v>
      </c>
      <c r="B10" s="2">
        <v>0.11856438688517029</v>
      </c>
      <c r="C10" s="1" t="s">
        <v>503</v>
      </c>
      <c r="D10" s="2">
        <v>0.58571428571428563</v>
      </c>
      <c r="E10" s="4">
        <v>0.4613877130359133</v>
      </c>
      <c r="F10" s="4" t="s">
        <v>503</v>
      </c>
    </row>
    <row r="11" spans="1:6" x14ac:dyDescent="0.25">
      <c r="A11" s="88" t="s">
        <v>529</v>
      </c>
      <c r="B11" s="2">
        <v>0.12383355957854057</v>
      </c>
      <c r="C11" s="1" t="s">
        <v>505</v>
      </c>
      <c r="D11" s="2">
        <v>0.61963000000000001</v>
      </c>
      <c r="E11" s="4">
        <v>0.15559053570274212</v>
      </c>
      <c r="F11" s="4" t="s">
        <v>505</v>
      </c>
    </row>
    <row r="12" spans="1:6" x14ac:dyDescent="0.25">
      <c r="A12" s="88" t="s">
        <v>512</v>
      </c>
      <c r="B12" s="2">
        <v>0.13502538311123075</v>
      </c>
      <c r="C12" s="1" t="s">
        <v>502</v>
      </c>
      <c r="D12" s="2">
        <v>0.9411342857142857</v>
      </c>
      <c r="E12" s="4">
        <v>0.20198181888158506</v>
      </c>
      <c r="F12" s="4" t="s">
        <v>502</v>
      </c>
    </row>
    <row r="13" spans="1:6" x14ac:dyDescent="0.25">
      <c r="A13" s="88" t="s">
        <v>498</v>
      </c>
      <c r="B13" s="2">
        <v>0.13611227778143573</v>
      </c>
      <c r="C13" s="1" t="s">
        <v>511</v>
      </c>
      <c r="D13" s="2">
        <v>0.4244257142857143</v>
      </c>
      <c r="E13" s="4">
        <v>0.69362665574849647</v>
      </c>
      <c r="F13" s="4" t="s">
        <v>511</v>
      </c>
    </row>
    <row r="14" spans="1:6" x14ac:dyDescent="0.25">
      <c r="A14" s="88" t="s">
        <v>506</v>
      </c>
      <c r="B14" s="2">
        <v>0.17544627419997502</v>
      </c>
      <c r="C14" s="1" t="s">
        <v>512</v>
      </c>
      <c r="D14" s="2">
        <v>0.42091285714285709</v>
      </c>
      <c r="E14" s="4">
        <v>0.32079177630205619</v>
      </c>
      <c r="F14" s="4" t="s">
        <v>512</v>
      </c>
    </row>
    <row r="15" spans="1:6" x14ac:dyDescent="0.25">
      <c r="A15" s="88" t="s">
        <v>502</v>
      </c>
      <c r="B15" s="2">
        <v>0.19009201484039279</v>
      </c>
      <c r="C15" s="1" t="s">
        <v>513</v>
      </c>
      <c r="D15" s="2">
        <v>0.32536428571428572</v>
      </c>
      <c r="E15" s="4">
        <v>8.4899943691476923E-2</v>
      </c>
      <c r="F15" s="4" t="s">
        <v>513</v>
      </c>
    </row>
    <row r="16" spans="1:6" x14ac:dyDescent="0.25">
      <c r="A16" s="88" t="s">
        <v>503</v>
      </c>
      <c r="B16" s="2">
        <v>0.27024137477817778</v>
      </c>
      <c r="C16" s="1" t="s">
        <v>514</v>
      </c>
      <c r="D16" s="2">
        <v>0.20584142857142859</v>
      </c>
      <c r="E16" s="4">
        <v>0.15201797568371084</v>
      </c>
      <c r="F16" s="4" t="s">
        <v>514</v>
      </c>
    </row>
    <row r="17" spans="1:6" x14ac:dyDescent="0.25">
      <c r="A17" s="88" t="s">
        <v>511</v>
      </c>
      <c r="B17" s="2">
        <v>0.29439298881366688</v>
      </c>
      <c r="C17" s="1" t="s">
        <v>504</v>
      </c>
      <c r="D17" s="2">
        <v>0.86178714285714286</v>
      </c>
      <c r="E17" s="4">
        <v>0.43696482786784385</v>
      </c>
      <c r="F17" s="4" t="s">
        <v>504</v>
      </c>
    </row>
    <row r="18" spans="1:6" x14ac:dyDescent="0.25">
      <c r="A18" s="88" t="s">
        <v>501</v>
      </c>
      <c r="B18" s="2">
        <v>0.35220737790061724</v>
      </c>
      <c r="C18" s="1" t="s">
        <v>497</v>
      </c>
      <c r="D18" s="2">
        <v>1.4175214285714286</v>
      </c>
      <c r="E18" s="4">
        <v>0.52976672819042758</v>
      </c>
      <c r="F18" s="4" t="s">
        <v>497</v>
      </c>
    </row>
    <row r="19" spans="1:6" x14ac:dyDescent="0.25">
      <c r="A19" s="88" t="s">
        <v>504</v>
      </c>
      <c r="B19" s="2">
        <v>0.37657067053729237</v>
      </c>
      <c r="C19" s="1" t="s">
        <v>517</v>
      </c>
      <c r="D19" s="2">
        <v>0.27362999999999998</v>
      </c>
      <c r="E19" s="4">
        <v>7.6459491625580037E-2</v>
      </c>
      <c r="F19" s="4" t="s">
        <v>517</v>
      </c>
    </row>
    <row r="20" spans="1:6" x14ac:dyDescent="0.25">
      <c r="A20" s="88" t="s">
        <v>496</v>
      </c>
      <c r="B20" s="2">
        <v>0.43798004493464393</v>
      </c>
      <c r="C20" s="1" t="s">
        <v>495</v>
      </c>
      <c r="D20" s="2">
        <v>1.4428571428571428</v>
      </c>
      <c r="E20" s="4">
        <v>0.4979593939306487</v>
      </c>
      <c r="F20" s="4" t="s">
        <v>495</v>
      </c>
    </row>
    <row r="21" spans="1:6" x14ac:dyDescent="0.25">
      <c r="A21" s="88" t="s">
        <v>499</v>
      </c>
      <c r="B21" s="2">
        <v>0.46703294311834481</v>
      </c>
      <c r="C21" s="1" t="s">
        <v>506</v>
      </c>
      <c r="D21" s="2">
        <v>0.65230285714285718</v>
      </c>
      <c r="E21" s="4">
        <v>0.26896444232736438</v>
      </c>
      <c r="F21" s="4" t="s">
        <v>506</v>
      </c>
    </row>
    <row r="22" spans="1:6" x14ac:dyDescent="0.25">
      <c r="A22" s="88" t="s">
        <v>495</v>
      </c>
      <c r="B22" s="2">
        <v>0.71848426838565027</v>
      </c>
      <c r="C22" s="1" t="s">
        <v>501</v>
      </c>
      <c r="D22" s="2">
        <v>0.99999999999999989</v>
      </c>
      <c r="E22" s="4">
        <v>0.35220737790061729</v>
      </c>
      <c r="F22" s="4" t="s">
        <v>501</v>
      </c>
    </row>
    <row r="23" spans="1:6" x14ac:dyDescent="0.25">
      <c r="A23" s="88" t="s">
        <v>497</v>
      </c>
      <c r="B23" s="2">
        <v>0.75095568935410661</v>
      </c>
      <c r="C23" s="1" t="s">
        <v>518</v>
      </c>
      <c r="D23" s="2">
        <v>0.25983857142857142</v>
      </c>
      <c r="E23" s="4">
        <v>0.45630017988981736</v>
      </c>
      <c r="F23" s="4" t="s">
        <v>518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Data sources</vt:lpstr>
      <vt:lpstr>Summary figures</vt:lpstr>
      <vt:lpstr>Sums</vt:lpstr>
      <vt:lpstr>Medians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Figure 17</vt:lpstr>
      <vt:lpstr>Figure 18</vt:lpstr>
      <vt:lpstr>Figure 19</vt:lpstr>
      <vt:lpstr>Figure 20</vt:lpstr>
      <vt:lpstr>Figure 20 - scatter chart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Anna Hickman</cp:lastModifiedBy>
  <cp:lastPrinted>2018-06-29T20:12:30Z</cp:lastPrinted>
  <dcterms:created xsi:type="dcterms:W3CDTF">2018-03-03T15:09:42Z</dcterms:created>
  <dcterms:modified xsi:type="dcterms:W3CDTF">2018-09-14T10:34:01Z</dcterms:modified>
</cp:coreProperties>
</file>