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8800" windowHeight="11610" tabRatio="500" xr2:uid="{00000000-000D-0000-FFFF-FFFF00000000}"/>
  </bookViews>
  <sheets>
    <sheet name="Sheet1" sheetId="1" r:id="rId1"/>
  </sheets>
  <calcPr calcId="171027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19" i="1" l="1"/>
  <c r="X123" i="1"/>
  <c r="W119" i="1"/>
  <c r="W123" i="1" s="1"/>
  <c r="U119" i="1"/>
  <c r="U123" i="1" s="1"/>
  <c r="U131" i="1" s="1"/>
  <c r="T119" i="1"/>
  <c r="T123" i="1" s="1"/>
  <c r="T131" i="1" s="1"/>
  <c r="S119" i="1"/>
  <c r="S130" i="1" s="1"/>
  <c r="S123" i="1"/>
  <c r="S131" i="1" s="1"/>
  <c r="R119" i="1"/>
  <c r="R123" i="1" s="1"/>
  <c r="R131" i="1" s="1"/>
  <c r="R121" i="1"/>
  <c r="W133" i="1"/>
  <c r="U60" i="1"/>
  <c r="U129" i="1" s="1"/>
  <c r="U130" i="1"/>
  <c r="T60" i="1"/>
  <c r="T129" i="1" s="1"/>
  <c r="T133" i="1" s="1"/>
  <c r="T130" i="1"/>
  <c r="S60" i="1"/>
  <c r="S129" i="1"/>
  <c r="S133" i="1" s="1"/>
  <c r="R60" i="1"/>
  <c r="R129" i="1" s="1"/>
  <c r="P129" i="1"/>
  <c r="P133" i="1"/>
  <c r="O129" i="1"/>
  <c r="O133" i="1"/>
  <c r="L129" i="1"/>
  <c r="L133" i="1" s="1"/>
  <c r="K133" i="1"/>
  <c r="J129" i="1"/>
  <c r="J133" i="1" s="1"/>
  <c r="I133" i="1"/>
  <c r="G133" i="1"/>
  <c r="F133" i="1"/>
  <c r="E133" i="1"/>
  <c r="D133" i="1"/>
  <c r="Z129" i="1"/>
  <c r="N129" i="1"/>
  <c r="U58" i="1"/>
  <c r="U128" i="1"/>
  <c r="T58" i="1"/>
  <c r="T128" i="1"/>
  <c r="S58" i="1"/>
  <c r="S128" i="1" s="1"/>
  <c r="R58" i="1"/>
  <c r="R128" i="1"/>
  <c r="U53" i="1"/>
  <c r="U127" i="1"/>
  <c r="T53" i="1"/>
  <c r="T127" i="1"/>
  <c r="S53" i="1"/>
  <c r="S127" i="1" s="1"/>
  <c r="R53" i="1"/>
  <c r="R127" i="1"/>
  <c r="U38" i="1"/>
  <c r="U46" i="1"/>
  <c r="U126" i="1" s="1"/>
  <c r="T38" i="1"/>
  <c r="T46" i="1" s="1"/>
  <c r="T126" i="1" s="1"/>
  <c r="S38" i="1"/>
  <c r="S46" i="1"/>
  <c r="S126" i="1" s="1"/>
  <c r="R38" i="1"/>
  <c r="R46" i="1" s="1"/>
  <c r="R126" i="1" s="1"/>
  <c r="AC119" i="1"/>
  <c r="L119" i="1"/>
  <c r="K119" i="1"/>
  <c r="J119" i="1"/>
  <c r="I119" i="1"/>
  <c r="G119" i="1"/>
  <c r="F119" i="1"/>
  <c r="E119" i="1"/>
  <c r="D119" i="1"/>
  <c r="AC58" i="1"/>
  <c r="Z58" i="1"/>
  <c r="X58" i="1"/>
  <c r="W58" i="1"/>
  <c r="O58" i="1"/>
  <c r="N58" i="1"/>
  <c r="L58" i="1"/>
  <c r="K58" i="1"/>
  <c r="J58" i="1"/>
  <c r="I58" i="1"/>
  <c r="G58" i="1"/>
  <c r="F58" i="1"/>
  <c r="E58" i="1"/>
  <c r="D58" i="1"/>
  <c r="AC53" i="1"/>
  <c r="Z53" i="1"/>
  <c r="X53" i="1"/>
  <c r="W53" i="1"/>
  <c r="P53" i="1"/>
  <c r="O53" i="1"/>
  <c r="N53" i="1"/>
  <c r="L53" i="1"/>
  <c r="K53" i="1"/>
  <c r="J53" i="1"/>
  <c r="I53" i="1"/>
  <c r="G53" i="1"/>
  <c r="F53" i="1"/>
  <c r="E53" i="1"/>
  <c r="D53" i="1"/>
  <c r="AC38" i="1"/>
  <c r="AC46" i="1" s="1"/>
  <c r="Z38" i="1"/>
  <c r="Z46" i="1" s="1"/>
  <c r="X38" i="1"/>
  <c r="X46" i="1"/>
  <c r="W38" i="1"/>
  <c r="W46" i="1"/>
  <c r="P38" i="1"/>
  <c r="P46" i="1" s="1"/>
  <c r="O46" i="1"/>
  <c r="L38" i="1"/>
  <c r="L46" i="1"/>
  <c r="K38" i="1"/>
  <c r="K46" i="1" s="1"/>
  <c r="J38" i="1"/>
  <c r="J46" i="1" s="1"/>
  <c r="I38" i="1"/>
  <c r="I46" i="1" s="1"/>
  <c r="G38" i="1"/>
  <c r="G46" i="1"/>
  <c r="F38" i="1"/>
  <c r="F46" i="1" s="1"/>
  <c r="E38" i="1"/>
  <c r="E46" i="1" s="1"/>
  <c r="D38" i="1"/>
  <c r="D46" i="1" s="1"/>
  <c r="N38" i="1"/>
  <c r="U133" i="1" l="1"/>
  <c r="R130" i="1"/>
  <c r="R1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U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Total pledge EUR 800M or USD 998M of which EUR 100M is for D2H cancellations
</t>
        </r>
      </text>
    </comment>
  </commentList>
</comments>
</file>

<file path=xl/sharedStrings.xml><?xml version="1.0" encoding="utf-8"?>
<sst xmlns="http://schemas.openxmlformats.org/spreadsheetml/2006/main" count="164" uniqueCount="155">
  <si>
    <t>International Development Association (IDA)</t>
  </si>
  <si>
    <t>African Development Fund (AfDF)</t>
  </si>
  <si>
    <t>Asian Development Fund (AsDF)</t>
  </si>
  <si>
    <t>Global Fund for AIDS, TB and Malaria</t>
  </si>
  <si>
    <t>Global Partnership for Edication</t>
  </si>
  <si>
    <t>Green Climate Fund</t>
  </si>
  <si>
    <t>SDR million</t>
  </si>
  <si>
    <t>US$ million</t>
  </si>
  <si>
    <t>Donor</t>
  </si>
  <si>
    <t xml:space="preserve">GAVI </t>
  </si>
  <si>
    <t>GCF 2015</t>
  </si>
  <si>
    <t>(Incl Pledged but not signed)</t>
  </si>
  <si>
    <t>DAC and EU</t>
  </si>
  <si>
    <t>EU</t>
  </si>
  <si>
    <t>Austria</t>
  </si>
  <si>
    <t>Belgium</t>
  </si>
  <si>
    <t>Bulgaria</t>
  </si>
  <si>
    <t>Cyprus</t>
  </si>
  <si>
    <t>Czech Republic</t>
  </si>
  <si>
    <t>Denmark</t>
  </si>
  <si>
    <t>Estonia</t>
  </si>
  <si>
    <t>European Commission</t>
  </si>
  <si>
    <t>Finland</t>
  </si>
  <si>
    <t>France</t>
  </si>
  <si>
    <t>Germany</t>
  </si>
  <si>
    <t>Germany, Debt2Health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</si>
  <si>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</si>
  <si>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</si>
  <si>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</si>
  <si>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</si>
  <si>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</si>
  <si>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</si>
  <si>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</si>
  <si>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</si>
  <si>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</si>
  <si>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</si>
  <si>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</si>
  <si>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</si>
  <si>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 Republic</t>
  </si>
  <si>
    <t>Slovenia</t>
  </si>
  <si>
    <t>Spain</t>
  </si>
  <si>
    <t>Sweden</t>
  </si>
  <si>
    <t>UK</t>
  </si>
  <si>
    <t>Debt2Health</t>
  </si>
  <si>
    <t>TOTAL, EU</t>
  </si>
  <si>
    <t>Georgia</t>
  </si>
  <si>
    <t>Iceland</t>
  </si>
  <si>
    <t>Monaco</t>
  </si>
  <si>
    <t>Norway</t>
  </si>
  <si>
    <t>Switzerland</t>
  </si>
  <si>
    <t>TOTAL, EUROPE</t>
  </si>
  <si>
    <t>Canada</t>
  </si>
  <si>
    <t>US</t>
  </si>
  <si>
    <t>Australia</t>
  </si>
  <si>
    <t>Australia Debt2Health</t>
  </si>
  <si>
    <t>New Zealand</t>
  </si>
  <si>
    <t>Japan</t>
  </si>
  <si>
    <t>Japan Regional Health</t>
  </si>
  <si>
    <t>Korea</t>
  </si>
  <si>
    <t>Total, JAP/KOR</t>
  </si>
  <si>
    <t>TOTAL, DAC and EU</t>
  </si>
  <si>
    <t>EURASIA</t>
  </si>
  <si>
    <t>Kazakhstan</t>
  </si>
  <si>
    <t>Mongolia</t>
  </si>
  <si>
    <t>Russia</t>
  </si>
  <si>
    <t>S&amp;E ASIA</t>
  </si>
  <si>
    <t>Brunei</t>
  </si>
  <si>
    <t>China</t>
  </si>
  <si>
    <t>Hong Kong, China</t>
  </si>
  <si>
    <t>India</t>
  </si>
  <si>
    <t>Indonesia</t>
  </si>
  <si>
    <t>Malaysia</t>
  </si>
  <si>
    <t>Pakistan</t>
  </si>
  <si>
    <t>Philippines</t>
  </si>
  <si>
    <t>Singapore</t>
  </si>
  <si>
    <t>Taipei, China</t>
  </si>
  <si>
    <t>Thailand</t>
  </si>
  <si>
    <t>MIDDLE EAST</t>
  </si>
  <si>
    <t>Algeria</t>
  </si>
  <si>
    <t>Egypt</t>
  </si>
  <si>
    <t>Iran</t>
  </si>
  <si>
    <t>Israel</t>
  </si>
  <si>
    <t>Kuwait</t>
  </si>
  <si>
    <t>Libya</t>
  </si>
  <si>
    <t>Oman</t>
  </si>
  <si>
    <t>Qatar</t>
  </si>
  <si>
    <t>Saudi Arabia</t>
  </si>
  <si>
    <t>Tunisia</t>
  </si>
  <si>
    <t>Turkey</t>
  </si>
  <si>
    <t>AFRICA S/S</t>
  </si>
  <si>
    <t>Angola</t>
  </si>
  <si>
    <t>Benin</t>
  </si>
  <si>
    <t>Cote d'Ivoire</t>
  </si>
  <si>
    <t>Kenya</t>
  </si>
  <si>
    <t>Malawi</t>
  </si>
  <si>
    <t>Namibia</t>
  </si>
  <si>
    <t>Nigeria</t>
  </si>
  <si>
    <t>Rwanda</t>
  </si>
  <si>
    <t>Senegal</t>
  </si>
  <si>
    <t>South Africa</t>
  </si>
  <si>
    <t>Togo</t>
  </si>
  <si>
    <t>Zambia</t>
  </si>
  <si>
    <t>Zimbabwe</t>
  </si>
  <si>
    <t>W HEMISPHERE</t>
  </si>
  <si>
    <t>Argentina</t>
  </si>
  <si>
    <t>Bahamas</t>
  </si>
  <si>
    <t>Barbados</t>
  </si>
  <si>
    <t>Brazil</t>
  </si>
  <si>
    <t>Chile</t>
  </si>
  <si>
    <t>Columbia</t>
  </si>
  <si>
    <t>Mexico</t>
  </si>
  <si>
    <t>Panama</t>
  </si>
  <si>
    <t>Peru</t>
  </si>
  <si>
    <t>TOTAL, NON-DAC</t>
  </si>
  <si>
    <t>MEMO ITEM: BRICS TOTAL</t>
  </si>
  <si>
    <t>TOTAL PRIVATE DONORS</t>
  </si>
  <si>
    <t>TOTAL, Europe</t>
  </si>
  <si>
    <t>TOTAL, US/CAN/ANZ</t>
  </si>
  <si>
    <t>TOTAL, JPN/KOR</t>
  </si>
  <si>
    <t>TOTAL, PRIVATE</t>
  </si>
  <si>
    <t>Other, incl expected pledges</t>
  </si>
  <si>
    <t>GRAND TOTAL DONORS</t>
  </si>
  <si>
    <t>MDRI</t>
  </si>
  <si>
    <t>Internal Resources</t>
  </si>
  <si>
    <t>Internal Transfers from Group</t>
  </si>
  <si>
    <t>Concessional Loans (net of grant element)</t>
  </si>
  <si>
    <t>Market Borrowing</t>
  </si>
  <si>
    <t xml:space="preserve">Cash &amp; Investment drawdown </t>
  </si>
  <si>
    <t>Notes</t>
  </si>
  <si>
    <t>Global Alliance for V &amp; I (GAVI)</t>
  </si>
  <si>
    <t>Cumulative as at 28/2/2017</t>
  </si>
  <si>
    <t>Liechtenstein</t>
  </si>
  <si>
    <t>Viet Nam</t>
  </si>
  <si>
    <t>4. Non-donor resource figures are from replenishment tables, some of which (e.g. IDA) are rounded.</t>
  </si>
  <si>
    <t>3. Global Partnership for Education figures are cumulative, and therefore not comparable to the other figures.</t>
  </si>
  <si>
    <t>2. Figures are not fully comparable across the various replenishments due to different currencies and periods for fixing currency value (see Working Paper).</t>
  </si>
  <si>
    <t>1. Contributions data drawn from published sources and updated by the institutions where possible. They do not reflect any changes after July 2017.</t>
  </si>
  <si>
    <t>5. A zero figure means a contribution of less than 0.5m in the currency of the replenishment. No figure at all means no contribution.</t>
  </si>
  <si>
    <t>Pledges to major multilateral replenishments, 2007–16</t>
  </si>
  <si>
    <t>IDA15</t>
  </si>
  <si>
    <t>IDA16</t>
  </si>
  <si>
    <t xml:space="preserve">IDA17 </t>
  </si>
  <si>
    <t>IDA18</t>
  </si>
  <si>
    <t>AfDF11</t>
  </si>
  <si>
    <t>AfDF12</t>
  </si>
  <si>
    <t>AfDF13</t>
  </si>
  <si>
    <t>AfDF14</t>
  </si>
  <si>
    <t>AsDFX</t>
  </si>
  <si>
    <t>AsDFXI</t>
  </si>
  <si>
    <t>AsDF12</t>
  </si>
  <si>
    <t xml:space="preserve">GF5 </t>
  </si>
  <si>
    <t xml:space="preserve">GF4 </t>
  </si>
  <si>
    <t xml:space="preserve">GF3 </t>
  </si>
  <si>
    <t xml:space="preserve">GF2 </t>
  </si>
  <si>
    <t>(for details see separate spreadsheet)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</si>
</sst>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8" fillId="0" borderId="0" xfId="0" applyFont="1" applyAlignment="1"/>
    <xf numFmtId="0" fontId="8" fillId="0" borderId="0" xfId="0" applyFont="1"/>
    <xf numFmtId="0" fontId="8" fillId="0" borderId="0" xfId="0" applyFont="1" applyFill="1"/>
    <xf numFmtId="0" fontId="9" fillId="0" borderId="0" xfId="0" applyFont="1"/>
    <xf numFmtId="1" fontId="6" fillId="0" borderId="0" xfId="0" applyNumberFormat="1" applyFont="1" applyFill="1"/>
    <xf numFmtId="1" fontId="6" fillId="0" borderId="0" xfId="0" applyNumberFormat="1" applyFont="1"/>
    <xf numFmtId="1" fontId="6" fillId="0" borderId="0" xfId="0" applyNumberFormat="1" applyFont="1" applyAlignment="1">
      <alignment horizontal="right"/>
    </xf>
    <xf numFmtId="1" fontId="8" fillId="0" borderId="0" xfId="0" applyNumberFormat="1" applyFont="1" applyFill="1"/>
    <xf numFmtId="1" fontId="8" fillId="0" borderId="0" xfId="0" applyNumberFormat="1" applyFont="1"/>
    <xf numFmtId="0" fontId="10" fillId="0" borderId="0" xfId="0" applyFont="1"/>
    <xf numFmtId="2" fontId="6" fillId="0" borderId="0" xfId="0" applyNumberFormat="1" applyFont="1" applyFill="1"/>
    <xf numFmtId="0" fontId="11" fillId="0" borderId="0" xfId="0" applyFont="1"/>
    <xf numFmtId="0" fontId="12" fillId="0" borderId="0" xfId="5" applyFont="1"/>
    <xf numFmtId="3" fontId="6" fillId="0" borderId="0" xfId="0" applyNumberFormat="1" applyFont="1"/>
    <xf numFmtId="0" fontId="13" fillId="0" borderId="0" xfId="0" applyFont="1"/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wider.unu.edu/sites/default/files/Publications/Working-paper/WP2017-172-Manning-sub-spreadsheet.xlsx" TargetMode="External"/><Relationship Id="rId1" Type="http://schemas.openxmlformats.org/officeDocument/2006/relationships/hyperlink" Target="https://www.wider.unu.edu/sites/default/files/Publications/Working-paper/WP2017-172%20Manning%20Sub-Spreadsheet_0.xls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7"/>
  <sheetViews>
    <sheetView tabSelected="1" topLeftCell="M109" zoomScale="120" zoomScaleNormal="120" workbookViewId="0">
      <selection activeCell="W113" sqref="W113"/>
    </sheetView>
  </sheetViews>
  <sheetFormatPr defaultColWidth="11" defaultRowHeight="15.75" x14ac:dyDescent="0.25"/>
  <cols>
    <col min="1" max="1" width="11" style="2"/>
    <col min="2" max="2" width="13.375" style="2" customWidth="1"/>
    <col min="3" max="16384" width="11" style="2"/>
  </cols>
  <sheetData>
    <row r="1" spans="1:30" ht="18.75" x14ac:dyDescent="0.3">
      <c r="A1" s="1" t="s">
        <v>138</v>
      </c>
      <c r="D1" s="3"/>
      <c r="E1" s="3"/>
      <c r="F1" s="3"/>
      <c r="G1" s="3"/>
      <c r="H1" s="4"/>
      <c r="I1" s="5"/>
      <c r="J1" s="5"/>
      <c r="K1" s="5"/>
      <c r="L1" s="5"/>
    </row>
    <row r="2" spans="1:30" x14ac:dyDescent="0.25">
      <c r="A2" s="6"/>
      <c r="B2" s="7"/>
      <c r="C2" s="7"/>
      <c r="D2" s="7" t="s">
        <v>0</v>
      </c>
      <c r="E2" s="5"/>
      <c r="F2" s="5"/>
      <c r="G2" s="5"/>
      <c r="H2" s="5"/>
      <c r="I2" s="7" t="s">
        <v>1</v>
      </c>
      <c r="J2" s="7"/>
      <c r="K2" s="7"/>
      <c r="L2" s="7"/>
      <c r="N2" s="7" t="s">
        <v>2</v>
      </c>
      <c r="O2" s="7"/>
      <c r="P2" s="7"/>
      <c r="R2" s="7" t="s">
        <v>3</v>
      </c>
      <c r="T2" s="7"/>
      <c r="V2" s="7"/>
      <c r="W2" s="7" t="s">
        <v>129</v>
      </c>
      <c r="X2" s="7"/>
      <c r="Y2" s="7"/>
      <c r="Z2" s="7" t="s">
        <v>4</v>
      </c>
      <c r="AA2" s="7"/>
      <c r="AB2" s="7"/>
      <c r="AC2" s="7" t="s">
        <v>5</v>
      </c>
      <c r="AD2" s="7"/>
    </row>
    <row r="3" spans="1:30" x14ac:dyDescent="0.25">
      <c r="A3" s="7"/>
      <c r="B3" s="7"/>
      <c r="C3" s="7"/>
      <c r="D3" s="8"/>
      <c r="E3" s="8" t="s">
        <v>6</v>
      </c>
      <c r="F3" s="8"/>
      <c r="G3" s="8"/>
      <c r="H3" s="5"/>
      <c r="I3" s="7"/>
      <c r="J3" s="7" t="s">
        <v>6</v>
      </c>
      <c r="K3" s="7"/>
      <c r="L3" s="7"/>
      <c r="M3" s="7"/>
      <c r="N3" s="7"/>
      <c r="O3" s="7" t="s">
        <v>7</v>
      </c>
      <c r="P3" s="7"/>
      <c r="Q3" s="7"/>
      <c r="R3" s="7" t="s">
        <v>7</v>
      </c>
      <c r="T3" s="7"/>
      <c r="U3" s="7"/>
      <c r="V3" s="7"/>
      <c r="W3" s="7" t="s">
        <v>7</v>
      </c>
      <c r="X3" s="7"/>
      <c r="Y3" s="7"/>
      <c r="Z3" s="7" t="s">
        <v>7</v>
      </c>
      <c r="AA3" s="7"/>
      <c r="AB3" s="7"/>
      <c r="AC3" s="7" t="s">
        <v>7</v>
      </c>
      <c r="AD3" s="7"/>
    </row>
    <row r="4" spans="1:30" x14ac:dyDescent="0.25">
      <c r="A4" s="7" t="s">
        <v>8</v>
      </c>
      <c r="B4" s="7"/>
      <c r="C4" s="7"/>
      <c r="D4" s="8" t="s">
        <v>139</v>
      </c>
      <c r="E4" s="8" t="s">
        <v>140</v>
      </c>
      <c r="F4" s="8" t="s">
        <v>141</v>
      </c>
      <c r="G4" s="8" t="s">
        <v>142</v>
      </c>
      <c r="H4" s="5"/>
      <c r="I4" s="7" t="s">
        <v>143</v>
      </c>
      <c r="J4" s="7" t="s">
        <v>144</v>
      </c>
      <c r="K4" s="7" t="s">
        <v>145</v>
      </c>
      <c r="L4" s="7" t="s">
        <v>146</v>
      </c>
      <c r="N4" s="7" t="s">
        <v>147</v>
      </c>
      <c r="O4" s="7" t="s">
        <v>148</v>
      </c>
      <c r="P4" s="7" t="s">
        <v>149</v>
      </c>
      <c r="R4" s="7" t="s">
        <v>153</v>
      </c>
      <c r="S4" s="7" t="s">
        <v>152</v>
      </c>
      <c r="T4" s="7" t="s">
        <v>151</v>
      </c>
      <c r="U4" s="7" t="s">
        <v>150</v>
      </c>
      <c r="V4" s="7"/>
      <c r="W4" s="7" t="s">
        <v>9</v>
      </c>
      <c r="X4" s="7" t="s">
        <v>9</v>
      </c>
      <c r="Y4" s="7"/>
      <c r="Z4" s="7" t="s">
        <v>130</v>
      </c>
      <c r="AA4" s="7"/>
      <c r="AB4" s="7"/>
      <c r="AC4" s="7" t="s">
        <v>10</v>
      </c>
      <c r="AD4" s="7"/>
    </row>
    <row r="5" spans="1:30" x14ac:dyDescent="0.25">
      <c r="A5" s="7"/>
      <c r="B5" s="7"/>
      <c r="C5" s="7"/>
      <c r="D5" s="8">
        <v>2007</v>
      </c>
      <c r="E5" s="8">
        <v>2010</v>
      </c>
      <c r="F5" s="8">
        <v>2013</v>
      </c>
      <c r="G5" s="8">
        <v>2016</v>
      </c>
      <c r="H5" s="5"/>
      <c r="I5" s="7">
        <v>2007</v>
      </c>
      <c r="J5" s="7">
        <v>2010</v>
      </c>
      <c r="K5" s="7">
        <v>2013</v>
      </c>
      <c r="L5" s="7">
        <v>2016</v>
      </c>
      <c r="M5" s="7"/>
      <c r="N5" s="7">
        <v>2008</v>
      </c>
      <c r="O5" s="7">
        <v>2012</v>
      </c>
      <c r="P5" s="7">
        <v>2016</v>
      </c>
      <c r="Q5" s="7"/>
      <c r="R5" s="2">
        <v>2007</v>
      </c>
      <c r="S5" s="7">
        <v>2010</v>
      </c>
      <c r="T5" s="7">
        <v>2013</v>
      </c>
      <c r="U5" s="7">
        <v>2016</v>
      </c>
      <c r="V5" s="7"/>
      <c r="W5" s="7">
        <v>2011</v>
      </c>
      <c r="X5" s="7">
        <v>2015</v>
      </c>
      <c r="Y5" s="7"/>
      <c r="Z5" s="7"/>
      <c r="AA5" s="7"/>
      <c r="AB5" s="7"/>
      <c r="AC5" s="7" t="s">
        <v>11</v>
      </c>
      <c r="AD5" s="7"/>
    </row>
    <row r="6" spans="1:30" x14ac:dyDescent="0.25">
      <c r="A6" s="9" t="s">
        <v>12</v>
      </c>
      <c r="D6" s="5"/>
      <c r="E6" s="5"/>
      <c r="F6" s="5"/>
      <c r="G6" s="5"/>
      <c r="H6" s="5"/>
    </row>
    <row r="7" spans="1:30" x14ac:dyDescent="0.25">
      <c r="A7" s="2" t="s">
        <v>13</v>
      </c>
      <c r="D7" s="5"/>
      <c r="E7" s="5"/>
      <c r="F7" s="5"/>
      <c r="G7" s="5"/>
      <c r="H7" s="5"/>
    </row>
    <row r="8" spans="1:30" x14ac:dyDescent="0.25">
      <c r="A8" s="2" t="s">
        <v>14</v>
      </c>
      <c r="D8" s="10">
        <v>303.79000000000002</v>
      </c>
      <c r="E8" s="10">
        <v>340.53</v>
      </c>
      <c r="F8" s="10">
        <v>479.35199999999998</v>
      </c>
      <c r="G8" s="10">
        <v>320.60446100000001</v>
      </c>
      <c r="H8" s="10"/>
      <c r="I8" s="2">
        <v>87</v>
      </c>
      <c r="J8" s="2">
        <v>96</v>
      </c>
      <c r="K8" s="2">
        <v>93</v>
      </c>
      <c r="L8" s="2">
        <v>92</v>
      </c>
      <c r="N8" s="2">
        <v>42</v>
      </c>
      <c r="O8" s="2">
        <v>43</v>
      </c>
      <c r="P8" s="2">
        <v>23</v>
      </c>
      <c r="AC8" s="2">
        <v>35</v>
      </c>
    </row>
    <row r="9" spans="1:30" x14ac:dyDescent="0.25">
      <c r="A9" s="2" t="s">
        <v>15</v>
      </c>
      <c r="D9" s="10">
        <v>312.52</v>
      </c>
      <c r="E9" s="10">
        <v>351.1</v>
      </c>
      <c r="F9" s="10">
        <v>361.41</v>
      </c>
      <c r="G9" s="10">
        <v>332.71767799999998</v>
      </c>
      <c r="H9" s="10"/>
      <c r="I9" s="2">
        <v>77</v>
      </c>
      <c r="J9" s="2">
        <v>84</v>
      </c>
      <c r="K9" s="2">
        <v>90</v>
      </c>
      <c r="L9" s="2">
        <v>58</v>
      </c>
      <c r="N9" s="2">
        <v>33</v>
      </c>
      <c r="O9" s="2">
        <v>35</v>
      </c>
      <c r="P9" s="2">
        <v>18</v>
      </c>
      <c r="R9" s="2">
        <v>67</v>
      </c>
      <c r="S9" s="2">
        <v>70</v>
      </c>
      <c r="T9" s="2">
        <v>77</v>
      </c>
      <c r="U9" s="2">
        <v>71</v>
      </c>
      <c r="Z9" s="2">
        <v>76</v>
      </c>
      <c r="AC9" s="2">
        <v>84</v>
      </c>
    </row>
    <row r="10" spans="1:30" x14ac:dyDescent="0.25">
      <c r="A10" s="2" t="s">
        <v>16</v>
      </c>
      <c r="D10" s="10"/>
      <c r="E10" s="10"/>
      <c r="F10" s="5"/>
      <c r="G10" s="10"/>
      <c r="H10" s="10"/>
      <c r="AC10" s="5">
        <v>0</v>
      </c>
    </row>
    <row r="11" spans="1:30" x14ac:dyDescent="0.25">
      <c r="A11" s="2" t="s">
        <v>17</v>
      </c>
      <c r="D11" s="10">
        <v>3.98</v>
      </c>
      <c r="E11" s="10">
        <v>4.49</v>
      </c>
      <c r="F11" s="10">
        <v>4.62</v>
      </c>
      <c r="G11" s="10">
        <v>4.2536180000000003</v>
      </c>
      <c r="H11" s="10"/>
      <c r="AC11" s="5">
        <v>1</v>
      </c>
    </row>
    <row r="12" spans="1:30" x14ac:dyDescent="0.25">
      <c r="A12" s="2" t="s">
        <v>18</v>
      </c>
      <c r="D12" s="10">
        <v>11.2</v>
      </c>
      <c r="E12" s="10">
        <v>12.15</v>
      </c>
      <c r="F12" s="10">
        <v>12.46</v>
      </c>
      <c r="G12" s="10">
        <v>11.153753999999999</v>
      </c>
      <c r="H12" s="10"/>
      <c r="AC12" s="5">
        <v>5</v>
      </c>
    </row>
    <row r="13" spans="1:30" x14ac:dyDescent="0.25">
      <c r="A13" s="2" t="s">
        <v>19</v>
      </c>
      <c r="D13" s="10">
        <v>217.81</v>
      </c>
      <c r="E13" s="10">
        <v>244.98</v>
      </c>
      <c r="F13" s="10">
        <v>252.24</v>
      </c>
      <c r="G13" s="10">
        <v>232.58237299999999</v>
      </c>
      <c r="H13" s="10"/>
      <c r="I13" s="2">
        <v>51</v>
      </c>
      <c r="J13" s="2">
        <v>77</v>
      </c>
      <c r="K13" s="2">
        <v>75</v>
      </c>
      <c r="L13" s="2">
        <v>67</v>
      </c>
      <c r="N13" s="2">
        <v>20</v>
      </c>
      <c r="O13" s="2">
        <v>25</v>
      </c>
      <c r="P13" s="2">
        <v>13</v>
      </c>
      <c r="R13" s="2">
        <v>92</v>
      </c>
      <c r="S13" s="2">
        <v>81</v>
      </c>
      <c r="T13" s="2">
        <v>90</v>
      </c>
      <c r="U13" s="2">
        <v>50</v>
      </c>
      <c r="W13" s="2">
        <v>29</v>
      </c>
      <c r="Z13" s="2">
        <v>365</v>
      </c>
      <c r="AC13" s="5">
        <v>72</v>
      </c>
    </row>
    <row r="14" spans="1:30" x14ac:dyDescent="0.25">
      <c r="A14" s="2" t="s">
        <v>20</v>
      </c>
      <c r="D14" s="10">
        <v>1.99</v>
      </c>
      <c r="E14" s="10">
        <v>2.85</v>
      </c>
      <c r="F14" s="10">
        <v>3.34</v>
      </c>
      <c r="G14" s="10">
        <v>3.0782759999999998</v>
      </c>
      <c r="H14" s="10"/>
      <c r="AC14" s="5">
        <v>1</v>
      </c>
    </row>
    <row r="15" spans="1:30" x14ac:dyDescent="0.25">
      <c r="A15" s="2" t="s">
        <v>21</v>
      </c>
      <c r="D15" s="10"/>
      <c r="E15" s="10"/>
      <c r="F15" s="10"/>
      <c r="G15" s="10"/>
      <c r="H15" s="10"/>
      <c r="R15" s="2">
        <v>414</v>
      </c>
      <c r="S15" s="2">
        <v>437</v>
      </c>
      <c r="T15" s="2">
        <v>502</v>
      </c>
      <c r="U15" s="2">
        <v>593</v>
      </c>
      <c r="W15" s="2">
        <v>58</v>
      </c>
      <c r="X15" s="2">
        <v>240</v>
      </c>
      <c r="Z15" s="2">
        <v>252</v>
      </c>
      <c r="AC15" s="5"/>
    </row>
    <row r="16" spans="1:30" x14ac:dyDescent="0.25">
      <c r="A16" s="2" t="s">
        <v>22</v>
      </c>
      <c r="D16" s="10">
        <v>180.69</v>
      </c>
      <c r="E16" s="10">
        <v>218.43</v>
      </c>
      <c r="F16" s="10">
        <v>227.53</v>
      </c>
      <c r="G16" s="10">
        <v>83.265371000000002</v>
      </c>
      <c r="H16" s="10"/>
      <c r="I16" s="2">
        <v>89</v>
      </c>
      <c r="J16" s="2">
        <v>112</v>
      </c>
      <c r="K16" s="2">
        <v>109</v>
      </c>
      <c r="L16" s="2">
        <v>49</v>
      </c>
      <c r="N16" s="2">
        <v>33</v>
      </c>
      <c r="O16" s="2">
        <v>29</v>
      </c>
      <c r="P16" s="2">
        <v>13</v>
      </c>
      <c r="R16" s="2">
        <v>13</v>
      </c>
      <c r="S16" s="2">
        <v>13</v>
      </c>
      <c r="Z16" s="2">
        <v>8</v>
      </c>
      <c r="AC16" s="5">
        <v>107</v>
      </c>
    </row>
    <row r="17" spans="1:29" x14ac:dyDescent="0.25">
      <c r="A17" s="2" t="s">
        <v>23</v>
      </c>
      <c r="D17" s="10">
        <v>1296.3800000000001</v>
      </c>
      <c r="E17" s="10">
        <v>1128.42</v>
      </c>
      <c r="F17" s="10">
        <v>1134.1600000000001</v>
      </c>
      <c r="G17" s="10">
        <v>1071.871752</v>
      </c>
      <c r="H17" s="10"/>
      <c r="I17" s="2">
        <v>403</v>
      </c>
      <c r="J17" s="2">
        <v>356</v>
      </c>
      <c r="K17" s="2">
        <v>364</v>
      </c>
      <c r="L17" s="2">
        <v>356</v>
      </c>
      <c r="N17" s="2">
        <v>160</v>
      </c>
      <c r="O17" s="2">
        <v>129</v>
      </c>
      <c r="P17" s="2">
        <v>57</v>
      </c>
      <c r="R17" s="2">
        <v>1246</v>
      </c>
      <c r="S17" s="2">
        <v>1398</v>
      </c>
      <c r="T17" s="2">
        <v>1468</v>
      </c>
      <c r="U17" s="2">
        <v>1347</v>
      </c>
      <c r="W17" s="2">
        <v>511</v>
      </c>
      <c r="X17" s="2">
        <v>528</v>
      </c>
      <c r="Z17" s="2">
        <v>107</v>
      </c>
      <c r="AC17" s="5">
        <v>686</v>
      </c>
    </row>
    <row r="18" spans="1:29" x14ac:dyDescent="0.25">
      <c r="A18" s="2" t="s">
        <v>24</v>
      </c>
      <c r="D18" s="10">
        <v>1423.84</v>
      </c>
      <c r="E18" s="10">
        <v>1448.0340000000001</v>
      </c>
      <c r="F18" s="10">
        <v>1396.47</v>
      </c>
      <c r="G18" s="10">
        <v>1287.111218</v>
      </c>
      <c r="H18" s="10"/>
      <c r="I18" s="2">
        <v>400</v>
      </c>
      <c r="J18" s="2">
        <v>400</v>
      </c>
      <c r="K18" s="2">
        <v>403</v>
      </c>
      <c r="L18" s="2">
        <v>404</v>
      </c>
      <c r="N18" s="2">
        <v>222</v>
      </c>
      <c r="O18" s="2">
        <v>194</v>
      </c>
      <c r="P18" s="2">
        <v>87</v>
      </c>
      <c r="R18" s="2">
        <v>844</v>
      </c>
      <c r="S18" s="2">
        <v>797</v>
      </c>
      <c r="T18" s="2">
        <v>904</v>
      </c>
      <c r="U18" s="11">
        <v>873</v>
      </c>
      <c r="W18" s="2">
        <v>73</v>
      </c>
      <c r="X18" s="2">
        <v>667</v>
      </c>
      <c r="Z18" s="2">
        <v>84</v>
      </c>
      <c r="AC18" s="5">
        <v>1003</v>
      </c>
    </row>
    <row r="19" spans="1:29" x14ac:dyDescent="0.25">
      <c r="A19" s="5" t="s">
        <v>25</v>
      </c>
      <c r="D19" s="10"/>
      <c r="E19" s="10"/>
      <c r="F19" s="10"/>
      <c r="G19" s="10"/>
      <c r="H19" s="10"/>
      <c r="R19" s="5">
        <v>35</v>
      </c>
      <c r="S19" s="2">
        <v>36</v>
      </c>
      <c r="T19" s="2">
        <v>6</v>
      </c>
      <c r="U19" s="11">
        <v>125</v>
      </c>
      <c r="AC19" s="5"/>
    </row>
    <row r="20" spans="1:29" x14ac:dyDescent="0.25">
      <c r="A20" s="2" t="s">
        <v>26</v>
      </c>
      <c r="D20" s="10">
        <v>45.53</v>
      </c>
      <c r="E20" s="10"/>
      <c r="F20" s="10"/>
      <c r="G20" s="10">
        <v>11.513552000000001</v>
      </c>
      <c r="H20" s="10"/>
      <c r="R20" s="2">
        <v>1</v>
      </c>
      <c r="AC20" s="5"/>
    </row>
    <row r="21" spans="1:29" x14ac:dyDescent="0.25">
      <c r="A21" s="2" t="s">
        <v>27</v>
      </c>
      <c r="D21" s="10">
        <v>12.17</v>
      </c>
      <c r="E21" s="10">
        <v>13.48</v>
      </c>
      <c r="F21" s="10">
        <v>13.5</v>
      </c>
      <c r="G21" s="10">
        <v>13.246034</v>
      </c>
      <c r="H21" s="10"/>
      <c r="AC21" s="5">
        <v>4</v>
      </c>
    </row>
    <row r="22" spans="1:29" x14ac:dyDescent="0.25">
      <c r="A22" s="2" t="s">
        <v>28</v>
      </c>
      <c r="D22" s="10">
        <v>88.29</v>
      </c>
      <c r="E22" s="10">
        <v>76.790000000000006</v>
      </c>
      <c r="F22" s="10">
        <v>78.16</v>
      </c>
      <c r="G22" s="10">
        <v>71.959703000000005</v>
      </c>
      <c r="H22" s="10"/>
      <c r="N22" s="2">
        <v>41</v>
      </c>
      <c r="O22" s="2">
        <v>27</v>
      </c>
      <c r="R22" s="2">
        <v>111</v>
      </c>
      <c r="T22" s="2">
        <v>41</v>
      </c>
      <c r="U22" s="2">
        <v>37</v>
      </c>
      <c r="W22" s="2">
        <v>13</v>
      </c>
      <c r="X22" s="2">
        <v>17</v>
      </c>
      <c r="Z22" s="2">
        <v>80</v>
      </c>
      <c r="AC22" s="5">
        <v>3</v>
      </c>
    </row>
    <row r="23" spans="1:29" x14ac:dyDescent="0.25">
      <c r="A23" s="2" t="s">
        <v>29</v>
      </c>
      <c r="D23" s="10">
        <v>757.84</v>
      </c>
      <c r="E23" s="10">
        <v>529.02</v>
      </c>
      <c r="F23" s="10">
        <v>495.04</v>
      </c>
      <c r="G23" s="10">
        <v>455.74478299999998</v>
      </c>
      <c r="H23" s="10"/>
      <c r="I23" s="2">
        <v>195</v>
      </c>
      <c r="J23" s="2">
        <v>194</v>
      </c>
      <c r="K23" s="2">
        <v>202</v>
      </c>
      <c r="L23" s="2">
        <v>197</v>
      </c>
      <c r="N23" s="2">
        <v>138</v>
      </c>
      <c r="O23" s="2">
        <v>92</v>
      </c>
      <c r="P23" s="2">
        <v>48</v>
      </c>
      <c r="R23" s="2">
        <v>460</v>
      </c>
      <c r="T23" s="2">
        <v>136</v>
      </c>
      <c r="U23" s="2">
        <v>175</v>
      </c>
      <c r="W23" s="2">
        <v>506</v>
      </c>
      <c r="X23" s="2">
        <v>463</v>
      </c>
      <c r="Z23" s="2">
        <v>45</v>
      </c>
      <c r="AC23" s="5">
        <v>334</v>
      </c>
    </row>
    <row r="24" spans="1:29" x14ac:dyDescent="0.25">
      <c r="A24" s="2" t="s">
        <v>30</v>
      </c>
      <c r="D24" s="10">
        <v>1.99</v>
      </c>
      <c r="E24" s="10">
        <v>2.23</v>
      </c>
      <c r="F24" s="10">
        <v>2.31</v>
      </c>
      <c r="G24" s="10">
        <v>2.1268090000000002</v>
      </c>
      <c r="H24" s="10"/>
      <c r="AC24" s="5">
        <v>1</v>
      </c>
    </row>
    <row r="25" spans="1:29" x14ac:dyDescent="0.25">
      <c r="A25" s="2" t="s">
        <v>31</v>
      </c>
      <c r="D25" s="10">
        <v>1.99</v>
      </c>
      <c r="E25" s="10">
        <v>2.0499999999999998</v>
      </c>
      <c r="F25" s="10">
        <v>2.27</v>
      </c>
      <c r="G25" s="10">
        <v>2.4466299999999999</v>
      </c>
      <c r="H25" s="10"/>
      <c r="AC25" s="5">
        <v>0</v>
      </c>
    </row>
    <row r="26" spans="1:29" x14ac:dyDescent="0.25">
      <c r="A26" s="2" t="s">
        <v>32</v>
      </c>
      <c r="D26" s="10">
        <v>36.82</v>
      </c>
      <c r="E26" s="10">
        <v>41.76</v>
      </c>
      <c r="F26" s="10">
        <v>43.77</v>
      </c>
      <c r="G26" s="10">
        <v>45.134725000000003</v>
      </c>
      <c r="H26" s="10"/>
      <c r="L26" s="2">
        <v>10</v>
      </c>
      <c r="N26" s="2">
        <v>5</v>
      </c>
      <c r="O26" s="2">
        <v>11</v>
      </c>
      <c r="P26" s="2">
        <v>6</v>
      </c>
      <c r="R26" s="2">
        <v>10</v>
      </c>
      <c r="S26" s="2">
        <v>10</v>
      </c>
      <c r="T26" s="2">
        <v>11</v>
      </c>
      <c r="U26" s="2">
        <v>10</v>
      </c>
      <c r="W26" s="2">
        <v>6</v>
      </c>
      <c r="X26" s="2">
        <v>5</v>
      </c>
      <c r="Z26" s="2">
        <v>7</v>
      </c>
      <c r="AC26" s="5">
        <v>47</v>
      </c>
    </row>
    <row r="27" spans="1:29" x14ac:dyDescent="0.25">
      <c r="A27" s="2" t="s">
        <v>33</v>
      </c>
      <c r="D27" s="10"/>
      <c r="E27" s="10"/>
      <c r="F27" s="10"/>
      <c r="G27" s="10"/>
      <c r="H27" s="10"/>
      <c r="AC27" s="5">
        <v>0</v>
      </c>
    </row>
    <row r="28" spans="1:29" x14ac:dyDescent="0.25">
      <c r="A28" s="2" t="s">
        <v>34</v>
      </c>
      <c r="D28" s="10">
        <v>595.52</v>
      </c>
      <c r="E28" s="10">
        <v>671.43</v>
      </c>
      <c r="F28" s="10">
        <v>649.28</v>
      </c>
      <c r="G28" s="10">
        <v>597.73726699999997</v>
      </c>
      <c r="H28" s="10"/>
      <c r="I28" s="2">
        <v>201</v>
      </c>
      <c r="J28" s="2">
        <v>201</v>
      </c>
      <c r="K28" s="2">
        <v>167</v>
      </c>
      <c r="L28" s="2">
        <v>149</v>
      </c>
      <c r="N28" s="2">
        <v>108</v>
      </c>
      <c r="O28" s="2">
        <v>81</v>
      </c>
      <c r="R28" s="2">
        <v>313</v>
      </c>
      <c r="S28" s="2">
        <v>210</v>
      </c>
      <c r="T28" s="2">
        <v>251</v>
      </c>
      <c r="U28" s="12">
        <v>207</v>
      </c>
      <c r="W28" s="2">
        <v>209</v>
      </c>
      <c r="X28" s="2">
        <v>293</v>
      </c>
      <c r="Z28" s="2">
        <v>645</v>
      </c>
      <c r="AC28" s="5">
        <v>134</v>
      </c>
    </row>
    <row r="29" spans="1:29" x14ac:dyDescent="0.25">
      <c r="A29" s="2" t="s">
        <v>35</v>
      </c>
      <c r="D29" s="10">
        <v>5.98</v>
      </c>
      <c r="E29" s="10">
        <v>6.74</v>
      </c>
      <c r="F29" s="10">
        <v>6.92</v>
      </c>
      <c r="G29" s="10">
        <v>13.832254000000001</v>
      </c>
      <c r="H29" s="10"/>
      <c r="R29" s="5">
        <v>0</v>
      </c>
      <c r="S29" s="5"/>
      <c r="T29" s="5"/>
      <c r="U29" s="5"/>
      <c r="AC29" s="5">
        <v>0</v>
      </c>
    </row>
    <row r="30" spans="1:29" x14ac:dyDescent="0.25">
      <c r="A30" s="2" t="s">
        <v>36</v>
      </c>
      <c r="D30" s="10">
        <v>40.32</v>
      </c>
      <c r="E30" s="10">
        <v>19.62</v>
      </c>
      <c r="F30" s="10">
        <v>8.68</v>
      </c>
      <c r="G30" s="10">
        <v>8.7950750000000006</v>
      </c>
      <c r="H30" s="10"/>
      <c r="I30" s="2">
        <v>30</v>
      </c>
      <c r="J30" s="2">
        <v>30</v>
      </c>
      <c r="K30" s="2">
        <v>9</v>
      </c>
      <c r="L30" s="2">
        <v>8</v>
      </c>
      <c r="N30" s="2">
        <v>28</v>
      </c>
      <c r="O30" s="2">
        <v>1</v>
      </c>
      <c r="R30" s="5">
        <v>8</v>
      </c>
      <c r="S30" s="5"/>
      <c r="T30" s="5">
        <v>0</v>
      </c>
      <c r="U30" s="5">
        <v>0</v>
      </c>
      <c r="AC30" s="5">
        <v>3</v>
      </c>
    </row>
    <row r="31" spans="1:29" x14ac:dyDescent="0.25">
      <c r="A31" s="2" t="s">
        <v>37</v>
      </c>
      <c r="D31" s="10"/>
      <c r="E31" s="10"/>
      <c r="F31" s="10"/>
      <c r="G31" s="10"/>
      <c r="H31" s="10"/>
      <c r="R31" s="5">
        <v>0</v>
      </c>
      <c r="S31" s="5"/>
      <c r="T31" s="5"/>
      <c r="U31" s="5"/>
      <c r="Z31" s="2">
        <v>1</v>
      </c>
      <c r="AC31" s="5">
        <v>0</v>
      </c>
    </row>
    <row r="32" spans="1:29" x14ac:dyDescent="0.25">
      <c r="A32" s="2" t="s">
        <v>38</v>
      </c>
      <c r="D32" s="10">
        <v>1.99</v>
      </c>
      <c r="E32" s="10">
        <v>2.25</v>
      </c>
      <c r="F32" s="10">
        <v>2.31</v>
      </c>
      <c r="G32" s="10">
        <v>2.1268090000000002</v>
      </c>
      <c r="H32" s="10"/>
      <c r="R32" s="5"/>
      <c r="S32" s="5"/>
      <c r="T32" s="5"/>
      <c r="U32" s="5"/>
      <c r="AC32" s="5"/>
    </row>
    <row r="33" spans="1:30" x14ac:dyDescent="0.25">
      <c r="A33" s="2" t="s">
        <v>39</v>
      </c>
      <c r="D33" s="10">
        <v>5.62</v>
      </c>
      <c r="E33" s="10">
        <v>5.97</v>
      </c>
      <c r="F33" s="10">
        <v>3.04</v>
      </c>
      <c r="G33" s="10">
        <v>3.9977610000000001</v>
      </c>
      <c r="H33" s="10"/>
      <c r="R33" s="5">
        <v>0</v>
      </c>
      <c r="S33" s="5"/>
      <c r="T33" s="5"/>
      <c r="U33" s="5"/>
      <c r="AC33" s="5"/>
    </row>
    <row r="34" spans="1:30" x14ac:dyDescent="0.25">
      <c r="A34" s="2" t="s">
        <v>40</v>
      </c>
      <c r="D34" s="10">
        <v>625.83000000000004</v>
      </c>
      <c r="E34" s="10">
        <v>680.94</v>
      </c>
      <c r="F34" s="10">
        <v>253.31</v>
      </c>
      <c r="G34" s="10">
        <v>233.20540500000001</v>
      </c>
      <c r="H34" s="10"/>
      <c r="I34" s="2">
        <v>127</v>
      </c>
      <c r="J34" s="2">
        <v>127</v>
      </c>
      <c r="N34" s="2">
        <v>129</v>
      </c>
      <c r="O34" s="2">
        <v>67</v>
      </c>
      <c r="R34" s="2">
        <v>602</v>
      </c>
      <c r="W34" s="2">
        <v>50</v>
      </c>
      <c r="X34" s="2">
        <v>34</v>
      </c>
      <c r="Z34" s="2">
        <v>353</v>
      </c>
      <c r="AC34" s="5">
        <v>161</v>
      </c>
    </row>
    <row r="35" spans="1:30" x14ac:dyDescent="0.25">
      <c r="A35" s="2" t="s">
        <v>41</v>
      </c>
      <c r="D35" s="10">
        <v>656.69</v>
      </c>
      <c r="E35" s="10">
        <v>663.56</v>
      </c>
      <c r="F35" s="10">
        <v>797.85</v>
      </c>
      <c r="G35" s="10">
        <v>679.90093100000001</v>
      </c>
      <c r="H35" s="10"/>
      <c r="I35" s="2">
        <v>161</v>
      </c>
      <c r="J35" s="2">
        <v>185</v>
      </c>
      <c r="K35" s="2">
        <v>207</v>
      </c>
      <c r="L35" s="2">
        <v>172</v>
      </c>
      <c r="N35" s="2">
        <v>63</v>
      </c>
      <c r="O35" s="2">
        <v>80</v>
      </c>
      <c r="P35" s="2">
        <v>24</v>
      </c>
      <c r="R35" s="2">
        <v>269</v>
      </c>
      <c r="S35" s="2">
        <v>298</v>
      </c>
      <c r="T35" s="2">
        <v>381</v>
      </c>
      <c r="U35" s="2">
        <v>347</v>
      </c>
      <c r="W35" s="2">
        <v>209</v>
      </c>
      <c r="X35" s="2">
        <v>194</v>
      </c>
      <c r="Z35" s="2">
        <v>348</v>
      </c>
      <c r="AC35" s="5">
        <v>581</v>
      </c>
    </row>
    <row r="36" spans="1:30" x14ac:dyDescent="0.25">
      <c r="A36" s="2" t="s">
        <v>42</v>
      </c>
      <c r="D36" s="10">
        <v>3005.74</v>
      </c>
      <c r="E36" s="10">
        <v>2696.08</v>
      </c>
      <c r="F36" s="10">
        <v>3114.9817010000002</v>
      </c>
      <c r="G36" s="10">
        <v>2863.0974799999999</v>
      </c>
      <c r="H36" s="10"/>
      <c r="I36" s="2">
        <v>547</v>
      </c>
      <c r="J36" s="2">
        <v>572</v>
      </c>
      <c r="K36" s="2">
        <v>612</v>
      </c>
      <c r="L36" s="2">
        <v>445</v>
      </c>
      <c r="N36" s="2">
        <v>221</v>
      </c>
      <c r="O36" s="2">
        <v>315</v>
      </c>
      <c r="P36" s="2">
        <v>166</v>
      </c>
      <c r="R36" s="2">
        <v>571</v>
      </c>
      <c r="S36" s="2">
        <v>848</v>
      </c>
      <c r="T36" s="2">
        <v>1637</v>
      </c>
      <c r="U36" s="2">
        <v>1711</v>
      </c>
      <c r="W36" s="2">
        <v>2449</v>
      </c>
      <c r="X36" s="2">
        <v>2191</v>
      </c>
      <c r="Z36" s="2">
        <v>1055</v>
      </c>
      <c r="AC36" s="5">
        <v>1211</v>
      </c>
    </row>
    <row r="37" spans="1:30" x14ac:dyDescent="0.25">
      <c r="A37" s="5" t="s">
        <v>43</v>
      </c>
      <c r="D37" s="10"/>
      <c r="E37" s="10"/>
      <c r="F37" s="10"/>
      <c r="G37" s="10"/>
      <c r="H37" s="10"/>
      <c r="U37" s="5">
        <v>37</v>
      </c>
      <c r="AC37" s="5"/>
    </row>
    <row r="38" spans="1:30" x14ac:dyDescent="0.25">
      <c r="A38" s="7" t="s">
        <v>44</v>
      </c>
      <c r="B38" s="7"/>
      <c r="C38" s="7"/>
      <c r="D38" s="13">
        <f>SUM(D8:D37)</f>
        <v>9634.5199999999968</v>
      </c>
      <c r="E38" s="13">
        <f>SUM(E8:E37)</f>
        <v>9162.9039999999986</v>
      </c>
      <c r="F38" s="13">
        <f>SUM(F8:F37)</f>
        <v>9343.0037010000033</v>
      </c>
      <c r="G38" s="13">
        <f>SUM(G8:G37)</f>
        <v>8351.5037189999985</v>
      </c>
      <c r="H38" s="10"/>
      <c r="I38" s="7">
        <f>SUM(I8:I36)</f>
        <v>2368</v>
      </c>
      <c r="J38" s="7">
        <f>SUM(J8:J37)</f>
        <v>2434</v>
      </c>
      <c r="K38" s="7">
        <f>SUM(K8:K36)</f>
        <v>2331</v>
      </c>
      <c r="L38" s="7">
        <f>SUM(L8:L36)</f>
        <v>2007</v>
      </c>
      <c r="N38" s="7">
        <f>SUM(N8:N37)</f>
        <v>1243</v>
      </c>
      <c r="O38" s="7">
        <v>1128</v>
      </c>
      <c r="P38" s="7">
        <f>SUM(P8:P36)</f>
        <v>455</v>
      </c>
      <c r="R38" s="7">
        <f>SUM(R9:R36)</f>
        <v>5056</v>
      </c>
      <c r="S38" s="7">
        <f>SUM(S9:S37)</f>
        <v>4198</v>
      </c>
      <c r="T38" s="7">
        <f>SUM(T9:T37)</f>
        <v>5504</v>
      </c>
      <c r="U38" s="14">
        <f>SUM(U9:U37)</f>
        <v>5583</v>
      </c>
      <c r="V38" s="7"/>
      <c r="W38" s="7">
        <f>SUM(W13:W36)</f>
        <v>4113</v>
      </c>
      <c r="X38" s="7">
        <f>SUM(X8:X36)</f>
        <v>4632</v>
      </c>
      <c r="Y38" s="7"/>
      <c r="Z38" s="7">
        <f>SUM(Z9:Z37)</f>
        <v>3426</v>
      </c>
      <c r="AA38" s="7"/>
      <c r="AB38" s="7"/>
      <c r="AC38" s="8">
        <f>SUM(AC8:AC36)</f>
        <v>4473</v>
      </c>
      <c r="AD38" s="7"/>
    </row>
    <row r="39" spans="1:30" x14ac:dyDescent="0.25">
      <c r="D39" s="10"/>
      <c r="E39" s="10"/>
      <c r="F39" s="10"/>
      <c r="G39" s="10"/>
      <c r="H39" s="10"/>
      <c r="AC39" s="5"/>
    </row>
    <row r="40" spans="1:30" x14ac:dyDescent="0.25">
      <c r="A40" s="2" t="s">
        <v>45</v>
      </c>
      <c r="D40" s="10"/>
      <c r="E40" s="10"/>
      <c r="F40" s="10"/>
      <c r="G40" s="10"/>
      <c r="H40" s="10"/>
      <c r="AC40" s="5"/>
    </row>
    <row r="41" spans="1:30" x14ac:dyDescent="0.25">
      <c r="A41" s="2" t="s">
        <v>46</v>
      </c>
      <c r="D41" s="10">
        <v>7.98</v>
      </c>
      <c r="E41" s="10">
        <v>6.74</v>
      </c>
      <c r="F41" s="10">
        <v>6.92</v>
      </c>
      <c r="G41" s="10">
        <v>7.354139</v>
      </c>
      <c r="H41" s="10"/>
      <c r="R41" s="5"/>
      <c r="S41" s="5"/>
      <c r="T41" s="5">
        <v>0</v>
      </c>
      <c r="U41" s="5"/>
      <c r="AC41" s="5">
        <v>0</v>
      </c>
    </row>
    <row r="42" spans="1:30" x14ac:dyDescent="0.25">
      <c r="A42" s="2" t="s">
        <v>131</v>
      </c>
      <c r="D42" s="10"/>
      <c r="E42" s="10"/>
      <c r="F42" s="10"/>
      <c r="G42" s="10"/>
      <c r="H42" s="10"/>
      <c r="R42" s="5">
        <v>0</v>
      </c>
      <c r="S42" s="5"/>
      <c r="T42" s="5">
        <v>0</v>
      </c>
      <c r="U42" s="5">
        <v>0</v>
      </c>
      <c r="AC42" s="5">
        <v>0</v>
      </c>
    </row>
    <row r="43" spans="1:30" x14ac:dyDescent="0.25">
      <c r="A43" s="2" t="s">
        <v>47</v>
      </c>
      <c r="D43" s="10"/>
      <c r="E43" s="10"/>
      <c r="F43" s="10"/>
      <c r="G43" s="10"/>
      <c r="H43" s="10"/>
      <c r="R43" s="5">
        <v>0</v>
      </c>
      <c r="S43" s="5">
        <v>0</v>
      </c>
      <c r="T43" s="5"/>
      <c r="U43" s="5"/>
      <c r="AC43" s="5">
        <v>0</v>
      </c>
    </row>
    <row r="44" spans="1:30" x14ac:dyDescent="0.25">
      <c r="A44" s="2" t="s">
        <v>48</v>
      </c>
      <c r="D44" s="10">
        <v>295.62</v>
      </c>
      <c r="E44" s="10">
        <v>300.49</v>
      </c>
      <c r="F44" s="10">
        <v>349.37</v>
      </c>
      <c r="G44" s="10">
        <v>235.034109</v>
      </c>
      <c r="H44" s="10"/>
      <c r="I44" s="2">
        <v>167</v>
      </c>
      <c r="J44" s="2">
        <v>180</v>
      </c>
      <c r="K44" s="2">
        <v>202</v>
      </c>
      <c r="L44" s="2">
        <v>150</v>
      </c>
      <c r="N44" s="2">
        <v>45</v>
      </c>
      <c r="O44" s="2">
        <v>45</v>
      </c>
      <c r="P44" s="2">
        <v>26</v>
      </c>
      <c r="R44" s="2">
        <v>182</v>
      </c>
      <c r="S44" s="2">
        <v>228</v>
      </c>
      <c r="T44" s="2">
        <v>277</v>
      </c>
      <c r="U44" s="2">
        <v>304</v>
      </c>
      <c r="W44" s="2">
        <v>819</v>
      </c>
      <c r="X44" s="2">
        <v>841</v>
      </c>
      <c r="Z44" s="2">
        <v>413</v>
      </c>
      <c r="AC44" s="5">
        <v>256</v>
      </c>
    </row>
    <row r="45" spans="1:30" x14ac:dyDescent="0.25">
      <c r="A45" s="2" t="s">
        <v>49</v>
      </c>
      <c r="D45" s="10">
        <v>418.81</v>
      </c>
      <c r="E45" s="10">
        <v>471.68</v>
      </c>
      <c r="F45" s="10">
        <v>530.89</v>
      </c>
      <c r="G45" s="10">
        <v>472</v>
      </c>
      <c r="H45" s="10"/>
      <c r="I45" s="2">
        <v>91</v>
      </c>
      <c r="J45" s="2">
        <v>101</v>
      </c>
      <c r="K45" s="2">
        <v>146</v>
      </c>
      <c r="L45" s="2">
        <v>126</v>
      </c>
      <c r="N45" s="2">
        <v>48</v>
      </c>
      <c r="O45" s="2">
        <v>53</v>
      </c>
      <c r="P45" s="2">
        <v>28</v>
      </c>
      <c r="R45" s="2">
        <v>20</v>
      </c>
      <c r="S45" s="2">
        <v>28</v>
      </c>
      <c r="T45" s="2">
        <v>67</v>
      </c>
      <c r="U45" s="2">
        <v>64</v>
      </c>
      <c r="Z45" s="2">
        <v>43</v>
      </c>
      <c r="AC45" s="5">
        <v>100</v>
      </c>
    </row>
    <row r="46" spans="1:30" x14ac:dyDescent="0.25">
      <c r="A46" s="7" t="s">
        <v>50</v>
      </c>
      <c r="B46" s="7"/>
      <c r="C46" s="7"/>
      <c r="D46" s="13">
        <f>SUM(D38:D45)</f>
        <v>10356.929999999997</v>
      </c>
      <c r="E46" s="13">
        <f>SUM(E38:E45)</f>
        <v>9941.8139999999985</v>
      </c>
      <c r="F46" s="13">
        <f>SUM(F38:F45)</f>
        <v>10230.183701000004</v>
      </c>
      <c r="G46" s="13">
        <f>SUM(G38:G45)</f>
        <v>9065.8919669999977</v>
      </c>
      <c r="H46" s="10"/>
      <c r="I46" s="7">
        <f>SUM(I38:I45)</f>
        <v>2626</v>
      </c>
      <c r="J46" s="7">
        <f>SUM(J38:J45)</f>
        <v>2715</v>
      </c>
      <c r="K46" s="7">
        <f>SUM(K38:K45)</f>
        <v>2679</v>
      </c>
      <c r="L46" s="7">
        <f>SUM(L38:L45)</f>
        <v>2283</v>
      </c>
      <c r="N46" s="7">
        <v>1335</v>
      </c>
      <c r="O46" s="7">
        <f>SUM(O38:O45)</f>
        <v>1226</v>
      </c>
      <c r="P46" s="7">
        <f>SUM(P38:P45)</f>
        <v>509</v>
      </c>
      <c r="R46" s="7">
        <f t="shared" ref="R46:U46" si="0">SUM(R38:R45)</f>
        <v>5258</v>
      </c>
      <c r="S46" s="7">
        <f t="shared" si="0"/>
        <v>4454</v>
      </c>
      <c r="T46" s="7">
        <f t="shared" si="0"/>
        <v>5848</v>
      </c>
      <c r="U46" s="14">
        <f t="shared" si="0"/>
        <v>5951</v>
      </c>
      <c r="V46" s="7"/>
      <c r="W46" s="7">
        <f>SUM(W38:W45)</f>
        <v>4932</v>
      </c>
      <c r="X46" s="7">
        <f>SUM(X38:X45)</f>
        <v>5473</v>
      </c>
      <c r="Y46" s="7"/>
      <c r="Z46" s="7">
        <f>SUM(Z38:Z45)</f>
        <v>3882</v>
      </c>
      <c r="AA46" s="7"/>
      <c r="AB46" s="7"/>
      <c r="AC46" s="8">
        <f>SUM(AC38:AC45)</f>
        <v>4829</v>
      </c>
      <c r="AD46" s="7"/>
    </row>
    <row r="47" spans="1:30" x14ac:dyDescent="0.25">
      <c r="D47" s="10"/>
      <c r="E47" s="10"/>
      <c r="F47" s="10"/>
      <c r="G47" s="10"/>
      <c r="H47" s="10"/>
      <c r="AC47" s="5"/>
    </row>
    <row r="48" spans="1:30" x14ac:dyDescent="0.25">
      <c r="A48" s="2" t="s">
        <v>51</v>
      </c>
      <c r="D48" s="10">
        <v>797.55</v>
      </c>
      <c r="E48" s="10">
        <v>908.9</v>
      </c>
      <c r="F48" s="10">
        <v>903.98</v>
      </c>
      <c r="G48" s="10">
        <v>741.09564999999998</v>
      </c>
      <c r="H48" s="10"/>
      <c r="I48" s="2">
        <v>212</v>
      </c>
      <c r="J48" s="2">
        <v>216</v>
      </c>
      <c r="K48" s="2">
        <v>214</v>
      </c>
      <c r="L48" s="2">
        <v>179</v>
      </c>
      <c r="N48" s="2">
        <v>207</v>
      </c>
      <c r="O48" s="2">
        <v>193</v>
      </c>
      <c r="P48" s="2">
        <v>102</v>
      </c>
      <c r="R48" s="2">
        <v>414</v>
      </c>
      <c r="S48" s="2">
        <v>533</v>
      </c>
      <c r="T48" s="2">
        <v>612</v>
      </c>
      <c r="U48" s="2">
        <v>721</v>
      </c>
      <c r="W48" s="2">
        <v>225</v>
      </c>
      <c r="X48" s="2">
        <v>431</v>
      </c>
      <c r="Z48" s="2">
        <v>192</v>
      </c>
      <c r="AC48" s="5">
        <v>175</v>
      </c>
    </row>
    <row r="49" spans="1:30" x14ac:dyDescent="0.25">
      <c r="A49" s="2" t="s">
        <v>52</v>
      </c>
      <c r="D49" s="10">
        <v>2430.34</v>
      </c>
      <c r="E49" s="10">
        <v>2712.79</v>
      </c>
      <c r="F49" s="10">
        <v>2568.9</v>
      </c>
      <c r="G49" s="10">
        <v>2761.4883709999999</v>
      </c>
      <c r="H49" s="10"/>
      <c r="I49" s="2">
        <v>307</v>
      </c>
      <c r="J49" s="2">
        <v>381</v>
      </c>
      <c r="K49" s="2">
        <v>386</v>
      </c>
      <c r="L49" s="2">
        <v>411</v>
      </c>
      <c r="N49" s="2">
        <v>461</v>
      </c>
      <c r="O49" s="2">
        <v>360</v>
      </c>
      <c r="P49" s="2">
        <v>190</v>
      </c>
      <c r="R49" s="2">
        <v>2766</v>
      </c>
      <c r="S49" s="2">
        <v>3680</v>
      </c>
      <c r="T49" s="2">
        <v>4107</v>
      </c>
      <c r="U49" s="2">
        <v>4300</v>
      </c>
      <c r="W49" s="2">
        <v>450</v>
      </c>
      <c r="X49" s="2">
        <v>800</v>
      </c>
      <c r="Z49" s="2">
        <v>199</v>
      </c>
      <c r="AC49" s="5">
        <v>3000</v>
      </c>
    </row>
    <row r="50" spans="1:30" x14ac:dyDescent="0.25">
      <c r="A50" s="2" t="s">
        <v>53</v>
      </c>
      <c r="D50" s="10">
        <v>357.22</v>
      </c>
      <c r="E50" s="10">
        <v>459.87</v>
      </c>
      <c r="F50" s="10">
        <v>410.81</v>
      </c>
      <c r="G50" s="10">
        <v>342.34210100000001</v>
      </c>
      <c r="H50" s="10"/>
      <c r="N50" s="2">
        <v>299</v>
      </c>
      <c r="O50" s="2">
        <v>523</v>
      </c>
      <c r="P50" s="2">
        <v>337</v>
      </c>
      <c r="R50" s="2">
        <v>114</v>
      </c>
      <c r="S50" s="2">
        <v>199</v>
      </c>
      <c r="T50" s="2">
        <v>182</v>
      </c>
      <c r="U50" s="2">
        <v>197</v>
      </c>
      <c r="W50" s="2">
        <v>237</v>
      </c>
      <c r="X50" s="2">
        <v>260</v>
      </c>
      <c r="Z50" s="2">
        <v>410</v>
      </c>
      <c r="AC50" s="5">
        <v>187</v>
      </c>
    </row>
    <row r="51" spans="1:30" x14ac:dyDescent="0.25">
      <c r="A51" s="5" t="s">
        <v>54</v>
      </c>
      <c r="D51" s="10"/>
      <c r="E51" s="10"/>
      <c r="F51" s="10"/>
      <c r="G51" s="10"/>
      <c r="H51" s="10"/>
      <c r="R51" s="5">
        <v>2</v>
      </c>
      <c r="S51" s="2">
        <v>10</v>
      </c>
      <c r="T51" s="2">
        <v>12</v>
      </c>
      <c r="AC51" s="5"/>
    </row>
    <row r="52" spans="1:30" x14ac:dyDescent="0.25">
      <c r="A52" s="2" t="s">
        <v>55</v>
      </c>
      <c r="D52" s="10">
        <v>24.15</v>
      </c>
      <c r="E52" s="10">
        <v>27.14</v>
      </c>
      <c r="F52" s="10">
        <v>27.93</v>
      </c>
      <c r="G52" s="10">
        <v>25.779907000000001</v>
      </c>
      <c r="H52" s="10"/>
      <c r="N52" s="2">
        <v>32</v>
      </c>
      <c r="O52" s="2">
        <v>33</v>
      </c>
      <c r="P52" s="2">
        <v>8</v>
      </c>
      <c r="R52" s="2">
        <v>1</v>
      </c>
      <c r="U52" s="2">
        <v>1</v>
      </c>
      <c r="AC52" s="5">
        <v>3</v>
      </c>
    </row>
    <row r="53" spans="1:30" x14ac:dyDescent="0.25">
      <c r="A53" s="8" t="s">
        <v>117</v>
      </c>
      <c r="B53" s="7"/>
      <c r="C53" s="7"/>
      <c r="D53" s="13">
        <f>SUM(D48:D52)</f>
        <v>3609.2600000000007</v>
      </c>
      <c r="E53" s="13">
        <f>SUM(E48:E52)</f>
        <v>4108.7</v>
      </c>
      <c r="F53" s="13">
        <f>SUM(F48:F52)</f>
        <v>3911.62</v>
      </c>
      <c r="G53" s="13">
        <f>SUM(G48:G52)</f>
        <v>3870.7060289999999</v>
      </c>
      <c r="H53" s="10"/>
      <c r="I53" s="7">
        <f>SUM(I48:I52)</f>
        <v>519</v>
      </c>
      <c r="J53" s="7">
        <f>SUM(J48:J52)</f>
        <v>597</v>
      </c>
      <c r="K53" s="7">
        <f>SUM(K48:K52)</f>
        <v>600</v>
      </c>
      <c r="L53" s="7">
        <f>SUM(L48:L52)</f>
        <v>590</v>
      </c>
      <c r="N53" s="7">
        <f>SUM(N48:N52)</f>
        <v>999</v>
      </c>
      <c r="O53" s="7">
        <f>SUM(O48:O52)</f>
        <v>1109</v>
      </c>
      <c r="P53" s="7">
        <f>SUM(P48:P52)</f>
        <v>637</v>
      </c>
      <c r="R53" s="7">
        <f t="shared" ref="R53:U53" si="1">SUM(R48:R52)</f>
        <v>3297</v>
      </c>
      <c r="S53" s="7">
        <f t="shared" si="1"/>
        <v>4422</v>
      </c>
      <c r="T53" s="7">
        <f t="shared" si="1"/>
        <v>4913</v>
      </c>
      <c r="U53" s="7">
        <f t="shared" si="1"/>
        <v>5219</v>
      </c>
      <c r="V53" s="7"/>
      <c r="W53" s="7">
        <f>SUM(W48:W52)</f>
        <v>912</v>
      </c>
      <c r="X53" s="7">
        <f>SUM(X48:X52)</f>
        <v>1491</v>
      </c>
      <c r="Y53" s="7"/>
      <c r="Z53" s="7">
        <f>SUM(Z48:Z52)</f>
        <v>801</v>
      </c>
      <c r="AA53" s="7"/>
      <c r="AB53" s="7"/>
      <c r="AC53" s="8">
        <f>SUM(AC48:AC52)</f>
        <v>3365</v>
      </c>
      <c r="AD53" s="7"/>
    </row>
    <row r="54" spans="1:30" x14ac:dyDescent="0.25">
      <c r="D54" s="10"/>
      <c r="E54" s="10"/>
      <c r="F54" s="10"/>
      <c r="G54" s="10"/>
      <c r="H54" s="10"/>
      <c r="AC54" s="5"/>
    </row>
    <row r="55" spans="1:30" x14ac:dyDescent="0.25">
      <c r="A55" s="2" t="s">
        <v>56</v>
      </c>
      <c r="D55" s="10">
        <v>1994.3</v>
      </c>
      <c r="E55" s="10">
        <v>2442.02</v>
      </c>
      <c r="F55" s="10">
        <v>2310.1</v>
      </c>
      <c r="G55" s="10">
        <v>2276.1380760000002</v>
      </c>
      <c r="H55" s="10"/>
      <c r="I55" s="2">
        <v>261</v>
      </c>
      <c r="J55" s="2">
        <v>275</v>
      </c>
      <c r="K55" s="2">
        <v>293</v>
      </c>
      <c r="L55" s="2">
        <v>303</v>
      </c>
      <c r="N55" s="2">
        <v>1612</v>
      </c>
      <c r="O55" s="2">
        <v>2035</v>
      </c>
      <c r="P55" s="2">
        <v>1073</v>
      </c>
      <c r="R55" s="2">
        <v>625</v>
      </c>
      <c r="S55" s="2">
        <v>579</v>
      </c>
      <c r="T55" s="2">
        <v>800</v>
      </c>
      <c r="U55" s="2">
        <v>800</v>
      </c>
      <c r="W55" s="2">
        <v>9</v>
      </c>
      <c r="X55" s="2">
        <v>95</v>
      </c>
      <c r="Z55" s="2">
        <v>25</v>
      </c>
      <c r="AC55" s="5">
        <v>1500</v>
      </c>
    </row>
    <row r="56" spans="1:30" x14ac:dyDescent="0.25">
      <c r="A56" s="2" t="s">
        <v>57</v>
      </c>
      <c r="D56" s="10"/>
      <c r="E56" s="10"/>
      <c r="F56" s="10"/>
      <c r="G56" s="10"/>
      <c r="H56" s="10"/>
      <c r="P56" s="2">
        <v>53</v>
      </c>
      <c r="S56" s="15"/>
      <c r="AC56" s="5"/>
    </row>
    <row r="57" spans="1:30" x14ac:dyDescent="0.25">
      <c r="A57" s="2" t="s">
        <v>58</v>
      </c>
      <c r="D57" s="10">
        <v>183.4</v>
      </c>
      <c r="E57" s="10">
        <v>224.61</v>
      </c>
      <c r="F57" s="10">
        <v>253.9</v>
      </c>
      <c r="G57" s="10">
        <v>286.99579799999998</v>
      </c>
      <c r="H57" s="10"/>
      <c r="I57" s="2">
        <v>32</v>
      </c>
      <c r="J57" s="2">
        <v>54</v>
      </c>
      <c r="K57" s="2">
        <v>58</v>
      </c>
      <c r="L57" s="2">
        <v>63</v>
      </c>
      <c r="N57" s="2">
        <v>154</v>
      </c>
      <c r="O57" s="2">
        <v>168</v>
      </c>
      <c r="P57" s="2">
        <v>89</v>
      </c>
      <c r="R57" s="2">
        <v>9</v>
      </c>
      <c r="S57" s="2">
        <v>8</v>
      </c>
      <c r="T57" s="2">
        <v>12</v>
      </c>
      <c r="U57" s="2">
        <v>12</v>
      </c>
      <c r="W57" s="2">
        <v>1</v>
      </c>
      <c r="X57" s="2">
        <v>8</v>
      </c>
      <c r="Z57" s="2">
        <v>5</v>
      </c>
      <c r="AC57" s="5">
        <v>100</v>
      </c>
    </row>
    <row r="58" spans="1:30" x14ac:dyDescent="0.25">
      <c r="A58" s="7" t="s">
        <v>59</v>
      </c>
      <c r="B58" s="7"/>
      <c r="C58" s="7"/>
      <c r="D58" s="13">
        <f>SUM(D55:D57)</f>
        <v>2177.6999999999998</v>
      </c>
      <c r="E58" s="13">
        <f>SUM(E55:E57)</f>
        <v>2666.63</v>
      </c>
      <c r="F58" s="13">
        <f>SUM(F55:F57)</f>
        <v>2564</v>
      </c>
      <c r="G58" s="13">
        <f>SUM(G55:G57)</f>
        <v>2563.1338740000001</v>
      </c>
      <c r="H58" s="10"/>
      <c r="I58" s="7">
        <f>SUM(I55:I57)</f>
        <v>293</v>
      </c>
      <c r="J58" s="7">
        <f>SUM(J55:J57)</f>
        <v>329</v>
      </c>
      <c r="K58" s="7">
        <f>SUM(K55:K57)</f>
        <v>351</v>
      </c>
      <c r="L58" s="7">
        <f>SUM(L55:L57)</f>
        <v>366</v>
      </c>
      <c r="N58" s="7">
        <f>SUM(N55:N57)</f>
        <v>1766</v>
      </c>
      <c r="O58" s="7">
        <f>SUM(O55:O57)</f>
        <v>2203</v>
      </c>
      <c r="P58" s="7">
        <v>1214</v>
      </c>
      <c r="R58" s="7">
        <f t="shared" ref="R58:U58" si="2">SUM(R55:R57)</f>
        <v>634</v>
      </c>
      <c r="S58" s="7">
        <f t="shared" si="2"/>
        <v>587</v>
      </c>
      <c r="T58" s="7">
        <f>SUM(T55:T57)</f>
        <v>812</v>
      </c>
      <c r="U58" s="7">
        <f t="shared" si="2"/>
        <v>812</v>
      </c>
      <c r="V58" s="7"/>
      <c r="W58" s="7">
        <f>SUM(W55:W57)</f>
        <v>10</v>
      </c>
      <c r="X58" s="7">
        <f>SUM(X55:X57)</f>
        <v>103</v>
      </c>
      <c r="Y58" s="7"/>
      <c r="Z58" s="7">
        <f>SUM(Z55:Z57)</f>
        <v>30</v>
      </c>
      <c r="AA58" s="7"/>
      <c r="AB58" s="7"/>
      <c r="AC58" s="8">
        <f>SUM(AC55:AC57)</f>
        <v>1600</v>
      </c>
      <c r="AD58" s="7"/>
    </row>
    <row r="59" spans="1:30" x14ac:dyDescent="0.25">
      <c r="D59" s="10"/>
      <c r="E59" s="10"/>
      <c r="F59" s="10"/>
      <c r="G59" s="10"/>
      <c r="H59" s="10"/>
      <c r="AC59" s="5"/>
    </row>
    <row r="60" spans="1:30" x14ac:dyDescent="0.25">
      <c r="A60" s="7" t="s">
        <v>60</v>
      </c>
      <c r="B60" s="7"/>
      <c r="C60" s="7"/>
      <c r="D60" s="13">
        <v>16144</v>
      </c>
      <c r="E60" s="13">
        <v>16718</v>
      </c>
      <c r="F60" s="13">
        <v>16706</v>
      </c>
      <c r="G60" s="13">
        <v>15500</v>
      </c>
      <c r="H60" s="10"/>
      <c r="I60" s="7">
        <v>3438</v>
      </c>
      <c r="J60" s="7">
        <v>3641</v>
      </c>
      <c r="K60" s="7">
        <v>3630</v>
      </c>
      <c r="L60" s="7">
        <v>3239</v>
      </c>
      <c r="N60" s="7">
        <v>4101</v>
      </c>
      <c r="O60" s="7">
        <v>4538</v>
      </c>
      <c r="P60" s="7">
        <v>2360</v>
      </c>
      <c r="R60" s="7">
        <f>SUM(R8:R37,R42:R45,R48:R52,R55:R57)</f>
        <v>9189</v>
      </c>
      <c r="S60" s="7">
        <f t="shared" ref="S60" si="3">SUM(S8:S37,S42:S45,S48:S52,S55:S57)</f>
        <v>9463</v>
      </c>
      <c r="T60" s="7">
        <f>SUM(T8:T37,T42:T45,T48:T52,T55:T57)</f>
        <v>11573</v>
      </c>
      <c r="U60" s="14">
        <f>SUM(U8:U37,U42:U45,U48:U52,U55:U57)</f>
        <v>11982</v>
      </c>
      <c r="V60" s="7"/>
      <c r="W60" s="7">
        <v>5854</v>
      </c>
      <c r="X60" s="7">
        <v>7067</v>
      </c>
      <c r="Y60" s="7"/>
      <c r="Z60" s="7">
        <v>4713</v>
      </c>
      <c r="AA60" s="7"/>
      <c r="AB60" s="7"/>
      <c r="AC60" s="8">
        <v>9794</v>
      </c>
      <c r="AD60" s="7"/>
    </row>
    <row r="61" spans="1:30" x14ac:dyDescent="0.25">
      <c r="D61" s="10"/>
      <c r="E61" s="10"/>
      <c r="F61" s="10"/>
      <c r="G61" s="10"/>
      <c r="H61" s="10"/>
      <c r="AC61" s="5"/>
    </row>
    <row r="62" spans="1:30" x14ac:dyDescent="0.25">
      <c r="A62" s="9" t="s">
        <v>61</v>
      </c>
      <c r="D62" s="10"/>
      <c r="E62" s="10"/>
      <c r="F62" s="10"/>
      <c r="G62" s="10"/>
      <c r="H62" s="10"/>
      <c r="AC62" s="5"/>
    </row>
    <row r="63" spans="1:30" x14ac:dyDescent="0.25">
      <c r="A63" s="2" t="s">
        <v>62</v>
      </c>
      <c r="D63" s="10"/>
      <c r="E63" s="10">
        <v>2.13</v>
      </c>
      <c r="F63" s="10">
        <v>2.29</v>
      </c>
      <c r="G63" s="10"/>
      <c r="H63" s="10"/>
      <c r="O63" s="2">
        <v>5</v>
      </c>
      <c r="AC63" s="5"/>
    </row>
    <row r="64" spans="1:30" x14ac:dyDescent="0.25">
      <c r="A64" s="2" t="s">
        <v>63</v>
      </c>
      <c r="D64" s="10"/>
      <c r="E64" s="10"/>
      <c r="F64" s="10"/>
      <c r="G64" s="10"/>
      <c r="H64" s="10"/>
      <c r="AC64" s="5">
        <v>0</v>
      </c>
    </row>
    <row r="65" spans="1:29" x14ac:dyDescent="0.25">
      <c r="A65" s="2" t="s">
        <v>64</v>
      </c>
      <c r="D65" s="10">
        <v>70</v>
      </c>
      <c r="E65" s="10">
        <v>115.5</v>
      </c>
      <c r="F65" s="10">
        <v>127</v>
      </c>
      <c r="G65" s="10">
        <v>95.25</v>
      </c>
      <c r="H65" s="10"/>
      <c r="R65" s="2">
        <v>141</v>
      </c>
      <c r="S65" s="2">
        <v>60</v>
      </c>
      <c r="T65" s="2">
        <v>60</v>
      </c>
      <c r="W65" s="2">
        <v>41</v>
      </c>
      <c r="X65" s="2">
        <v>36</v>
      </c>
      <c r="Z65" s="2">
        <v>15</v>
      </c>
      <c r="AC65" s="5"/>
    </row>
    <row r="66" spans="1:29" x14ac:dyDescent="0.25">
      <c r="D66" s="10"/>
      <c r="E66" s="10"/>
      <c r="F66" s="10"/>
      <c r="G66" s="10"/>
      <c r="H66" s="10"/>
      <c r="AC66" s="5"/>
    </row>
    <row r="67" spans="1:29" x14ac:dyDescent="0.25">
      <c r="A67" s="9" t="s">
        <v>65</v>
      </c>
      <c r="D67" s="10"/>
      <c r="E67" s="10"/>
      <c r="F67" s="10"/>
      <c r="G67" s="10"/>
      <c r="H67" s="10"/>
      <c r="AC67" s="5"/>
    </row>
    <row r="68" spans="1:29" x14ac:dyDescent="0.25">
      <c r="A68" s="2" t="s">
        <v>66</v>
      </c>
      <c r="D68" s="10"/>
      <c r="E68" s="10"/>
      <c r="F68" s="10"/>
      <c r="G68" s="10"/>
      <c r="H68" s="10"/>
      <c r="N68" s="2">
        <v>6</v>
      </c>
      <c r="O68" s="2">
        <v>6</v>
      </c>
      <c r="P68" s="2">
        <v>1</v>
      </c>
      <c r="X68" s="2">
        <v>5</v>
      </c>
      <c r="AC68" s="5"/>
    </row>
    <row r="69" spans="1:29" x14ac:dyDescent="0.25">
      <c r="A69" s="2" t="s">
        <v>67</v>
      </c>
      <c r="D69" s="10">
        <v>19.68</v>
      </c>
      <c r="E69" s="10">
        <v>107.02</v>
      </c>
      <c r="F69" s="10">
        <v>199.05</v>
      </c>
      <c r="G69" s="10">
        <v>427.93858</v>
      </c>
      <c r="H69" s="10"/>
      <c r="I69" s="2">
        <v>84</v>
      </c>
      <c r="J69" s="2">
        <v>88</v>
      </c>
      <c r="K69" s="2">
        <v>90</v>
      </c>
      <c r="L69" s="2">
        <v>86</v>
      </c>
      <c r="N69" s="2">
        <v>35</v>
      </c>
      <c r="O69" s="2">
        <v>45</v>
      </c>
      <c r="P69" s="2">
        <v>100</v>
      </c>
      <c r="R69" s="2">
        <v>6</v>
      </c>
      <c r="S69" s="2">
        <v>14</v>
      </c>
      <c r="T69" s="2">
        <v>15</v>
      </c>
      <c r="U69" s="2">
        <v>18</v>
      </c>
      <c r="AC69" s="5"/>
    </row>
    <row r="70" spans="1:29" x14ac:dyDescent="0.25">
      <c r="A70" s="2" t="s">
        <v>68</v>
      </c>
      <c r="D70" s="16"/>
      <c r="E70" s="10"/>
      <c r="F70" s="10"/>
      <c r="G70" s="10"/>
      <c r="H70" s="10"/>
      <c r="O70" s="2">
        <v>33</v>
      </c>
      <c r="AC70" s="5"/>
    </row>
    <row r="71" spans="1:29" x14ac:dyDescent="0.25">
      <c r="A71" s="2" t="s">
        <v>69</v>
      </c>
      <c r="D71" s="16"/>
      <c r="E71" s="10"/>
      <c r="F71" s="10">
        <v>132.69999999999999</v>
      </c>
      <c r="G71" s="10">
        <v>130.48575399999999</v>
      </c>
      <c r="H71" s="10"/>
      <c r="I71" s="2">
        <v>6</v>
      </c>
      <c r="J71" s="2">
        <v>9</v>
      </c>
      <c r="K71" s="2">
        <v>12</v>
      </c>
      <c r="L71" s="2">
        <v>13</v>
      </c>
      <c r="P71" s="2">
        <v>42</v>
      </c>
      <c r="R71" s="2">
        <v>7</v>
      </c>
      <c r="S71" s="2">
        <v>3</v>
      </c>
      <c r="T71" s="2">
        <v>14</v>
      </c>
      <c r="U71" s="2">
        <v>20</v>
      </c>
      <c r="X71" s="2">
        <v>1</v>
      </c>
      <c r="AC71" s="5"/>
    </row>
    <row r="72" spans="1:29" x14ac:dyDescent="0.25">
      <c r="A72" s="2" t="s">
        <v>70</v>
      </c>
      <c r="D72" s="16"/>
      <c r="E72" s="10"/>
      <c r="F72" s="10">
        <v>12.08</v>
      </c>
      <c r="G72" s="10">
        <v>59.28884</v>
      </c>
      <c r="H72" s="10"/>
      <c r="P72" s="2">
        <v>14</v>
      </c>
      <c r="AC72" s="5">
        <v>0</v>
      </c>
    </row>
    <row r="73" spans="1:29" x14ac:dyDescent="0.25">
      <c r="A73" s="2" t="s">
        <v>71</v>
      </c>
      <c r="D73" s="16"/>
      <c r="E73" s="10"/>
      <c r="F73" s="10">
        <v>17.91</v>
      </c>
      <c r="G73" s="10">
        <v>19.257241</v>
      </c>
      <c r="H73" s="10"/>
      <c r="N73" s="2">
        <v>6</v>
      </c>
      <c r="O73" s="2">
        <v>10</v>
      </c>
      <c r="P73" s="2">
        <v>5</v>
      </c>
      <c r="R73" s="5">
        <v>0</v>
      </c>
    </row>
    <row r="74" spans="1:29" x14ac:dyDescent="0.25">
      <c r="A74" s="2" t="s">
        <v>72</v>
      </c>
      <c r="D74" s="10"/>
      <c r="E74" s="10"/>
      <c r="F74" s="10"/>
      <c r="G74" s="10">
        <v>17.830779</v>
      </c>
      <c r="H74" s="10"/>
      <c r="R74" s="5"/>
    </row>
    <row r="75" spans="1:29" x14ac:dyDescent="0.25">
      <c r="A75" s="2" t="s">
        <v>73</v>
      </c>
      <c r="D75" s="10"/>
      <c r="E75" s="10">
        <v>7.52</v>
      </c>
      <c r="F75" s="10">
        <v>3.35</v>
      </c>
      <c r="G75" s="10">
        <v>3.6089500000000001</v>
      </c>
      <c r="H75" s="10"/>
      <c r="R75" s="5"/>
    </row>
    <row r="76" spans="1:29" x14ac:dyDescent="0.25">
      <c r="A76" s="2" t="s">
        <v>74</v>
      </c>
      <c r="D76" s="10">
        <v>15.96</v>
      </c>
      <c r="E76" s="10">
        <v>32.619999999999997</v>
      </c>
      <c r="F76" s="10">
        <v>34.5</v>
      </c>
      <c r="G76" s="10">
        <v>32.808633</v>
      </c>
      <c r="H76" s="10"/>
      <c r="N76" s="2">
        <v>6</v>
      </c>
      <c r="O76" s="2">
        <v>9</v>
      </c>
      <c r="P76" s="2">
        <v>5</v>
      </c>
      <c r="R76" s="5">
        <v>0</v>
      </c>
    </row>
    <row r="77" spans="1:29" x14ac:dyDescent="0.25">
      <c r="A77" s="2" t="s">
        <v>75</v>
      </c>
      <c r="D77" s="10"/>
      <c r="E77" s="10"/>
      <c r="F77" s="10"/>
      <c r="G77" s="10"/>
      <c r="H77" s="10"/>
      <c r="N77" s="2">
        <v>22</v>
      </c>
      <c r="O77" s="2">
        <v>23</v>
      </c>
      <c r="P77" s="2">
        <v>12</v>
      </c>
    </row>
    <row r="78" spans="1:29" x14ac:dyDescent="0.25">
      <c r="A78" s="2" t="s">
        <v>76</v>
      </c>
      <c r="D78" s="10"/>
      <c r="E78" s="10"/>
      <c r="F78" s="10">
        <v>3.28</v>
      </c>
      <c r="G78" s="10">
        <v>3.0456439999999998</v>
      </c>
      <c r="H78" s="10"/>
      <c r="N78" s="2">
        <v>4</v>
      </c>
      <c r="O78" s="2">
        <v>5</v>
      </c>
      <c r="P78" s="2">
        <v>3</v>
      </c>
      <c r="R78" s="2">
        <v>3</v>
      </c>
      <c r="S78" s="2">
        <v>2</v>
      </c>
      <c r="T78" s="2">
        <v>5</v>
      </c>
      <c r="U78" s="2">
        <v>5</v>
      </c>
    </row>
    <row r="79" spans="1:29" x14ac:dyDescent="0.25">
      <c r="A79" s="2" t="s">
        <v>132</v>
      </c>
      <c r="D79" s="10"/>
      <c r="E79" s="10"/>
      <c r="F79" s="10"/>
      <c r="G79" s="10"/>
      <c r="H79" s="10"/>
      <c r="AC79" s="2">
        <v>1</v>
      </c>
    </row>
    <row r="80" spans="1:29" x14ac:dyDescent="0.25">
      <c r="D80" s="10"/>
      <c r="E80" s="10"/>
      <c r="F80" s="10"/>
      <c r="G80" s="10"/>
      <c r="H80" s="10"/>
    </row>
    <row r="81" spans="1:24" x14ac:dyDescent="0.25">
      <c r="A81" s="9" t="s">
        <v>77</v>
      </c>
      <c r="D81" s="10"/>
      <c r="E81" s="10"/>
      <c r="F81" s="10"/>
      <c r="G81" s="10"/>
      <c r="H81" s="10"/>
    </row>
    <row r="82" spans="1:24" x14ac:dyDescent="0.25">
      <c r="A82" s="2" t="s">
        <v>78</v>
      </c>
      <c r="D82" s="10"/>
      <c r="E82" s="10"/>
      <c r="F82" s="10"/>
      <c r="G82" s="10">
        <v>17.830779</v>
      </c>
      <c r="H82" s="10"/>
    </row>
    <row r="83" spans="1:24" x14ac:dyDescent="0.25">
      <c r="A83" s="2" t="s">
        <v>79</v>
      </c>
      <c r="D83" s="10">
        <v>1.31</v>
      </c>
      <c r="E83" s="10">
        <v>1.56</v>
      </c>
      <c r="F83" s="10">
        <v>1.61</v>
      </c>
      <c r="G83" s="10">
        <v>3.7444639999999998</v>
      </c>
      <c r="H83" s="10"/>
      <c r="J83" s="2">
        <v>1</v>
      </c>
      <c r="K83" s="2">
        <v>1</v>
      </c>
      <c r="L83" s="2">
        <v>1</v>
      </c>
    </row>
    <row r="84" spans="1:24" x14ac:dyDescent="0.25">
      <c r="A84" s="2" t="s">
        <v>80</v>
      </c>
      <c r="D84" s="10"/>
      <c r="E84" s="10">
        <v>12.25</v>
      </c>
      <c r="F84" s="10"/>
      <c r="G84" s="10">
        <v>21.396934999999999</v>
      </c>
      <c r="H84" s="10"/>
    </row>
    <row r="85" spans="1:24" x14ac:dyDescent="0.25">
      <c r="A85" s="2" t="s">
        <v>81</v>
      </c>
      <c r="D85" s="10">
        <v>14.81</v>
      </c>
      <c r="E85" s="10"/>
      <c r="F85" s="10">
        <v>17.07</v>
      </c>
      <c r="G85" s="10">
        <v>17.367549</v>
      </c>
      <c r="H85" s="10"/>
    </row>
    <row r="86" spans="1:24" x14ac:dyDescent="0.25">
      <c r="A86" s="2" t="s">
        <v>82</v>
      </c>
      <c r="D86" s="10">
        <v>34.369999999999997</v>
      </c>
      <c r="E86" s="10">
        <v>51.78</v>
      </c>
      <c r="F86" s="10">
        <v>40.86</v>
      </c>
      <c r="G86" s="10">
        <v>41.500154000000002</v>
      </c>
      <c r="H86" s="10"/>
      <c r="I86" s="2">
        <v>7</v>
      </c>
      <c r="J86" s="2">
        <v>7</v>
      </c>
      <c r="K86" s="2">
        <v>8</v>
      </c>
      <c r="L86" s="2">
        <v>8</v>
      </c>
      <c r="R86" s="2">
        <v>2</v>
      </c>
      <c r="S86" s="2">
        <v>2</v>
      </c>
      <c r="T86" s="2">
        <v>2</v>
      </c>
      <c r="U86" s="2">
        <v>6</v>
      </c>
    </row>
    <row r="87" spans="1:24" x14ac:dyDescent="0.25">
      <c r="A87" s="2" t="s">
        <v>83</v>
      </c>
      <c r="D87" s="10"/>
      <c r="E87" s="10"/>
      <c r="F87" s="10"/>
      <c r="G87" s="10"/>
      <c r="H87" s="10"/>
      <c r="K87" s="2">
        <v>25</v>
      </c>
    </row>
    <row r="88" spans="1:24" x14ac:dyDescent="0.25">
      <c r="A88" s="2" t="s">
        <v>84</v>
      </c>
      <c r="D88" s="10"/>
      <c r="E88" s="10"/>
      <c r="F88" s="10"/>
      <c r="G88" s="10"/>
      <c r="H88" s="10"/>
      <c r="X88" s="2">
        <v>2</v>
      </c>
    </row>
    <row r="89" spans="1:24" x14ac:dyDescent="0.25">
      <c r="A89" s="2" t="s">
        <v>85</v>
      </c>
      <c r="D89" s="10"/>
      <c r="E89" s="10"/>
      <c r="F89" s="10"/>
      <c r="G89" s="10"/>
      <c r="H89" s="10"/>
      <c r="U89" s="2">
        <v>10</v>
      </c>
      <c r="X89" s="2">
        <v>10</v>
      </c>
    </row>
    <row r="90" spans="1:24" x14ac:dyDescent="0.25">
      <c r="A90" s="2" t="s">
        <v>86</v>
      </c>
      <c r="D90" s="10">
        <v>48.34</v>
      </c>
      <c r="E90" s="10">
        <v>73.58</v>
      </c>
      <c r="F90" s="10">
        <v>77.58</v>
      </c>
      <c r="G90" s="10">
        <v>83.398117999999997</v>
      </c>
      <c r="H90" s="10"/>
      <c r="I90" s="2">
        <v>16</v>
      </c>
      <c r="J90" s="2">
        <v>20</v>
      </c>
      <c r="K90" s="2">
        <v>23</v>
      </c>
      <c r="L90" s="2">
        <v>13</v>
      </c>
      <c r="R90" s="2">
        <v>18</v>
      </c>
      <c r="S90" s="2">
        <v>25</v>
      </c>
      <c r="T90" s="2">
        <v>25</v>
      </c>
      <c r="U90" s="2">
        <v>15</v>
      </c>
      <c r="X90" s="2">
        <v>25</v>
      </c>
    </row>
    <row r="91" spans="1:24" x14ac:dyDescent="0.25">
      <c r="A91" s="2" t="s">
        <v>87</v>
      </c>
      <c r="D91" s="10"/>
      <c r="E91" s="10"/>
      <c r="F91" s="10"/>
      <c r="G91" s="10"/>
      <c r="H91" s="10"/>
    </row>
    <row r="92" spans="1:24" x14ac:dyDescent="0.25">
      <c r="A92" s="2" t="s">
        <v>88</v>
      </c>
      <c r="D92" s="10">
        <v>10</v>
      </c>
      <c r="E92" s="10">
        <v>13.07</v>
      </c>
      <c r="F92" s="10">
        <v>26.95</v>
      </c>
      <c r="G92" s="10">
        <v>18.577728</v>
      </c>
      <c r="H92" s="10"/>
      <c r="L92" s="2">
        <v>1</v>
      </c>
      <c r="N92" s="2">
        <v>6</v>
      </c>
      <c r="O92" s="2">
        <v>6</v>
      </c>
      <c r="P92" s="2">
        <v>2</v>
      </c>
    </row>
    <row r="93" spans="1:24" x14ac:dyDescent="0.25">
      <c r="D93" s="10"/>
      <c r="E93" s="10"/>
      <c r="F93" s="10"/>
      <c r="G93" s="10"/>
      <c r="H93" s="10"/>
    </row>
    <row r="94" spans="1:24" x14ac:dyDescent="0.25">
      <c r="A94" s="9" t="s">
        <v>89</v>
      </c>
      <c r="D94" s="10"/>
      <c r="E94" s="10"/>
      <c r="F94" s="10"/>
      <c r="G94" s="10"/>
      <c r="H94" s="10"/>
    </row>
    <row r="95" spans="1:24" x14ac:dyDescent="0.25">
      <c r="A95" s="2" t="s">
        <v>90</v>
      </c>
      <c r="D95" s="10"/>
      <c r="E95" s="10"/>
      <c r="F95" s="10"/>
      <c r="G95" s="10"/>
      <c r="H95" s="10"/>
      <c r="L95" s="2">
        <v>5</v>
      </c>
    </row>
    <row r="96" spans="1:24" x14ac:dyDescent="0.25">
      <c r="A96" s="2" t="s">
        <v>91</v>
      </c>
      <c r="D96" s="10"/>
      <c r="E96" s="10"/>
      <c r="F96" s="10"/>
      <c r="G96" s="10"/>
      <c r="H96" s="10"/>
      <c r="U96" s="2">
        <v>2</v>
      </c>
    </row>
    <row r="97" spans="1:24" x14ac:dyDescent="0.25">
      <c r="A97" s="2" t="s">
        <v>92</v>
      </c>
      <c r="D97" s="10"/>
      <c r="E97" s="10"/>
      <c r="F97" s="10"/>
      <c r="G97" s="10"/>
      <c r="H97" s="10"/>
      <c r="U97" s="2">
        <v>1</v>
      </c>
    </row>
    <row r="98" spans="1:24" x14ac:dyDescent="0.25">
      <c r="A98" s="2" t="s">
        <v>93</v>
      </c>
      <c r="D98" s="10"/>
      <c r="E98" s="10"/>
      <c r="F98" s="10"/>
      <c r="G98" s="10"/>
      <c r="H98" s="10"/>
      <c r="T98" s="2">
        <v>2</v>
      </c>
      <c r="U98" s="2">
        <v>5</v>
      </c>
    </row>
    <row r="99" spans="1:24" x14ac:dyDescent="0.25">
      <c r="A99" s="2" t="s">
        <v>94</v>
      </c>
      <c r="D99" s="10"/>
      <c r="E99" s="10"/>
      <c r="F99" s="10"/>
      <c r="G99" s="10"/>
      <c r="H99" s="10"/>
      <c r="T99" s="2">
        <v>1</v>
      </c>
    </row>
    <row r="100" spans="1:24" x14ac:dyDescent="0.25">
      <c r="A100" s="2" t="s">
        <v>95</v>
      </c>
      <c r="D100" s="10"/>
      <c r="E100" s="10"/>
      <c r="F100" s="10"/>
      <c r="G100" s="10"/>
      <c r="H100" s="10"/>
      <c r="S100" s="2">
        <v>1</v>
      </c>
      <c r="T100" s="2">
        <v>1</v>
      </c>
      <c r="U100" s="2">
        <v>2</v>
      </c>
    </row>
    <row r="101" spans="1:24" x14ac:dyDescent="0.25">
      <c r="A101" s="2" t="s">
        <v>96</v>
      </c>
      <c r="D101" s="10"/>
      <c r="E101" s="10"/>
      <c r="F101" s="10"/>
      <c r="G101" s="10">
        <v>10.698467000000001</v>
      </c>
      <c r="H101" s="10"/>
      <c r="S101" s="2">
        <v>10</v>
      </c>
      <c r="T101" s="2">
        <v>30</v>
      </c>
      <c r="U101" s="2">
        <v>10</v>
      </c>
    </row>
    <row r="102" spans="1:24" x14ac:dyDescent="0.25">
      <c r="A102" s="2" t="s">
        <v>97</v>
      </c>
      <c r="D102" s="10"/>
      <c r="E102" s="10"/>
      <c r="F102" s="10"/>
      <c r="G102" s="10"/>
      <c r="H102" s="10"/>
      <c r="S102" s="2">
        <v>1</v>
      </c>
      <c r="U102" s="2">
        <v>0</v>
      </c>
    </row>
    <row r="103" spans="1:24" x14ac:dyDescent="0.25">
      <c r="A103" s="2" t="s">
        <v>98</v>
      </c>
      <c r="D103" s="10"/>
      <c r="E103" s="10"/>
      <c r="F103" s="10"/>
      <c r="G103" s="10"/>
      <c r="H103" s="10"/>
      <c r="U103" s="2">
        <v>1</v>
      </c>
    </row>
    <row r="104" spans="1:24" x14ac:dyDescent="0.25">
      <c r="A104" s="2" t="s">
        <v>99</v>
      </c>
      <c r="D104" s="10">
        <v>20.69</v>
      </c>
      <c r="E104" s="10">
        <v>23.14</v>
      </c>
      <c r="F104" s="10">
        <v>19.89</v>
      </c>
      <c r="G104" s="10">
        <v>7.9070010000000002</v>
      </c>
      <c r="H104" s="10"/>
      <c r="I104" s="2">
        <v>7</v>
      </c>
      <c r="J104" s="2">
        <v>11</v>
      </c>
      <c r="K104" s="2">
        <v>16</v>
      </c>
      <c r="L104" s="2">
        <v>8</v>
      </c>
      <c r="R104" s="2">
        <v>0</v>
      </c>
      <c r="S104" s="2">
        <v>2</v>
      </c>
      <c r="T104" s="2">
        <v>2</v>
      </c>
      <c r="U104" s="2">
        <v>5</v>
      </c>
      <c r="W104" s="2">
        <v>4</v>
      </c>
      <c r="X104" s="2">
        <v>3</v>
      </c>
    </row>
    <row r="105" spans="1:24" x14ac:dyDescent="0.25">
      <c r="A105" s="2" t="s">
        <v>100</v>
      </c>
      <c r="D105" s="10"/>
      <c r="E105" s="10"/>
      <c r="F105" s="10"/>
      <c r="G105" s="10"/>
      <c r="H105" s="10"/>
      <c r="U105" s="2">
        <v>1</v>
      </c>
    </row>
    <row r="106" spans="1:24" x14ac:dyDescent="0.25">
      <c r="A106" s="2" t="s">
        <v>101</v>
      </c>
      <c r="D106" s="10"/>
      <c r="E106" s="10"/>
      <c r="F106" s="10"/>
      <c r="G106" s="10"/>
      <c r="H106" s="10"/>
      <c r="U106" s="2">
        <v>3</v>
      </c>
    </row>
    <row r="107" spans="1:24" x14ac:dyDescent="0.25">
      <c r="A107" s="2" t="s">
        <v>102</v>
      </c>
      <c r="D107" s="10"/>
      <c r="E107" s="10"/>
      <c r="F107" s="10"/>
      <c r="G107" s="10"/>
      <c r="H107" s="10"/>
      <c r="T107" s="2">
        <v>1</v>
      </c>
      <c r="U107" s="2">
        <v>1</v>
      </c>
    </row>
    <row r="108" spans="1:24" x14ac:dyDescent="0.25">
      <c r="D108" s="10"/>
      <c r="E108" s="10"/>
      <c r="F108" s="10"/>
      <c r="G108" s="10"/>
      <c r="H108" s="10"/>
      <c r="U108" s="2">
        <v>2</v>
      </c>
    </row>
    <row r="109" spans="1:24" x14ac:dyDescent="0.25">
      <c r="A109" s="9" t="s">
        <v>103</v>
      </c>
      <c r="D109" s="10"/>
      <c r="E109" s="10"/>
      <c r="F109" s="10"/>
      <c r="G109" s="10"/>
      <c r="H109" s="10"/>
    </row>
    <row r="110" spans="1:24" x14ac:dyDescent="0.25">
      <c r="A110" s="2" t="s">
        <v>104</v>
      </c>
      <c r="D110" s="10"/>
      <c r="E110" s="10">
        <v>45</v>
      </c>
      <c r="F110" s="10">
        <v>4.6399999999999997</v>
      </c>
      <c r="G110" s="10">
        <v>5.7058489999999997</v>
      </c>
      <c r="H110" s="10"/>
      <c r="J110" s="2">
        <v>10</v>
      </c>
    </row>
    <row r="111" spans="1:24" x14ac:dyDescent="0.25">
      <c r="A111" s="2" t="s">
        <v>105</v>
      </c>
      <c r="D111" s="10"/>
      <c r="E111" s="10">
        <v>2.58</v>
      </c>
      <c r="F111" s="10">
        <v>2.7</v>
      </c>
      <c r="G111" s="10">
        <v>2.9028510000000001</v>
      </c>
      <c r="H111" s="10"/>
    </row>
    <row r="112" spans="1:24" x14ac:dyDescent="0.25">
      <c r="A112" s="2" t="s">
        <v>106</v>
      </c>
      <c r="D112" s="10">
        <v>0.4</v>
      </c>
      <c r="E112" s="10">
        <v>0.45</v>
      </c>
      <c r="F112" s="10"/>
      <c r="G112" s="10"/>
      <c r="H112" s="10"/>
    </row>
    <row r="113" spans="1:30" x14ac:dyDescent="0.25">
      <c r="A113" s="2" t="s">
        <v>107</v>
      </c>
      <c r="D113" s="10">
        <v>122.93</v>
      </c>
      <c r="E113" s="10">
        <v>66.510000000000005</v>
      </c>
      <c r="F113" s="10">
        <v>66.349999999999994</v>
      </c>
      <c r="G113" s="10">
        <v>16.739964000000001</v>
      </c>
      <c r="H113" s="10"/>
      <c r="I113" s="2">
        <v>7</v>
      </c>
      <c r="J113" s="2">
        <v>10</v>
      </c>
      <c r="K113" s="2">
        <v>10</v>
      </c>
      <c r="W113" s="2">
        <v>12</v>
      </c>
    </row>
    <row r="114" spans="1:30" x14ac:dyDescent="0.25">
      <c r="A114" s="2" t="s">
        <v>108</v>
      </c>
      <c r="D114" s="10"/>
      <c r="E114" s="10">
        <v>22.96</v>
      </c>
      <c r="F114" s="10"/>
      <c r="G114" s="10"/>
      <c r="H114" s="10"/>
      <c r="AC114" s="5">
        <v>0</v>
      </c>
    </row>
    <row r="115" spans="1:30" x14ac:dyDescent="0.25">
      <c r="A115" s="2" t="s">
        <v>109</v>
      </c>
      <c r="D115" s="10"/>
      <c r="E115" s="10"/>
      <c r="F115" s="10"/>
      <c r="G115" s="10"/>
      <c r="H115" s="10"/>
      <c r="AC115" s="2">
        <v>6</v>
      </c>
    </row>
    <row r="116" spans="1:30" x14ac:dyDescent="0.25">
      <c r="A116" s="2" t="s">
        <v>110</v>
      </c>
      <c r="D116" s="10">
        <v>10.18</v>
      </c>
      <c r="E116" s="10">
        <v>66.14</v>
      </c>
      <c r="F116" s="10">
        <v>67.010000000000005</v>
      </c>
      <c r="G116" s="10"/>
      <c r="H116" s="10"/>
      <c r="AC116" s="2">
        <v>10</v>
      </c>
    </row>
    <row r="117" spans="1:30" x14ac:dyDescent="0.25">
      <c r="A117" s="2" t="s">
        <v>111</v>
      </c>
      <c r="D117" s="10"/>
      <c r="E117" s="10"/>
      <c r="F117" s="10"/>
      <c r="G117" s="10"/>
      <c r="H117" s="10"/>
      <c r="AC117" s="2">
        <v>1</v>
      </c>
    </row>
    <row r="118" spans="1:30" x14ac:dyDescent="0.25">
      <c r="A118" s="2" t="s">
        <v>112</v>
      </c>
      <c r="D118" s="10"/>
      <c r="E118" s="10">
        <v>10.32</v>
      </c>
      <c r="F118" s="10"/>
      <c r="G118" s="10"/>
      <c r="H118" s="10"/>
      <c r="AC118" s="2">
        <v>6</v>
      </c>
    </row>
    <row r="119" spans="1:30" x14ac:dyDescent="0.25">
      <c r="A119" s="7" t="s">
        <v>113</v>
      </c>
      <c r="B119" s="7"/>
      <c r="C119" s="7"/>
      <c r="D119" s="13">
        <f>SUM(D63:D118)</f>
        <v>368.67</v>
      </c>
      <c r="E119" s="13">
        <f>SUM(E63:E118)</f>
        <v>654.13</v>
      </c>
      <c r="F119" s="13">
        <f>SUM(F63:F118)</f>
        <v>856.82000000000028</v>
      </c>
      <c r="G119" s="13">
        <f>SUM(G63:G118)</f>
        <v>1037.2842800000003</v>
      </c>
      <c r="H119" s="10"/>
      <c r="I119" s="7">
        <f>SUM(I65:I118)</f>
        <v>127</v>
      </c>
      <c r="J119" s="7">
        <f>SUM(J63:J118)</f>
        <v>156</v>
      </c>
      <c r="K119" s="7">
        <f>SUM(K63:K118)</f>
        <v>185</v>
      </c>
      <c r="L119" s="7">
        <f>SUM(L69:L118)</f>
        <v>135</v>
      </c>
      <c r="N119" s="7">
        <v>84</v>
      </c>
      <c r="O119" s="7">
        <v>108</v>
      </c>
      <c r="P119" s="7">
        <v>183</v>
      </c>
      <c r="R119" s="7">
        <f>SUM(R63:R118)</f>
        <v>177</v>
      </c>
      <c r="S119" s="7">
        <f t="shared" ref="S119:U119" si="4">SUM(S65:S108)</f>
        <v>120</v>
      </c>
      <c r="T119" s="7">
        <f t="shared" si="4"/>
        <v>158</v>
      </c>
      <c r="U119" s="14">
        <f t="shared" si="4"/>
        <v>107</v>
      </c>
      <c r="V119" s="7"/>
      <c r="W119" s="7">
        <f>SUM(W65:W118)</f>
        <v>57</v>
      </c>
      <c r="X119" s="7">
        <f>SUM(X65:X118)</f>
        <v>82</v>
      </c>
      <c r="Y119" s="7"/>
      <c r="Z119" s="7">
        <v>15</v>
      </c>
      <c r="AA119" s="7"/>
      <c r="AB119" s="7"/>
      <c r="AC119" s="7">
        <f>SUM(AC64:AC118)</f>
        <v>24</v>
      </c>
      <c r="AD119" s="7"/>
    </row>
    <row r="120" spans="1:30" x14ac:dyDescent="0.25">
      <c r="A120" s="7"/>
      <c r="B120" s="7"/>
      <c r="C120" s="7"/>
      <c r="D120" s="13"/>
      <c r="E120" s="13"/>
      <c r="F120" s="13"/>
      <c r="G120" s="13"/>
      <c r="H120" s="10"/>
      <c r="I120" s="7"/>
      <c r="J120" s="7"/>
      <c r="K120" s="7"/>
      <c r="L120" s="7"/>
      <c r="N120" s="7"/>
      <c r="O120" s="7"/>
      <c r="P120" s="7"/>
      <c r="R120" s="7"/>
      <c r="S120" s="7"/>
      <c r="T120" s="7"/>
      <c r="U120" s="14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x14ac:dyDescent="0.25">
      <c r="A121" s="8" t="s">
        <v>114</v>
      </c>
      <c r="B121" s="7"/>
      <c r="C121" s="7"/>
      <c r="D121" s="8">
        <v>234</v>
      </c>
      <c r="E121" s="8">
        <v>313</v>
      </c>
      <c r="F121" s="8">
        <v>545</v>
      </c>
      <c r="G121" s="8">
        <v>678</v>
      </c>
      <c r="H121" s="10"/>
      <c r="I121" s="7">
        <v>104</v>
      </c>
      <c r="J121" s="7">
        <v>118</v>
      </c>
      <c r="K121" s="7">
        <v>128</v>
      </c>
      <c r="L121" s="7">
        <v>107</v>
      </c>
      <c r="M121" s="7"/>
      <c r="N121" s="7">
        <v>35</v>
      </c>
      <c r="O121" s="7">
        <v>45</v>
      </c>
      <c r="P121" s="7">
        <v>142</v>
      </c>
      <c r="Q121" s="7"/>
      <c r="R121" s="7">
        <f>R65+R69+R71+R104+R113</f>
        <v>154</v>
      </c>
      <c r="S121" s="7">
        <v>79</v>
      </c>
      <c r="T121" s="7">
        <v>91</v>
      </c>
      <c r="U121" s="7">
        <v>43</v>
      </c>
      <c r="V121" s="7"/>
      <c r="W121" s="7">
        <v>57</v>
      </c>
      <c r="X121" s="7">
        <v>45</v>
      </c>
      <c r="Y121" s="7"/>
      <c r="Z121" s="7">
        <v>15</v>
      </c>
      <c r="AA121" s="7"/>
      <c r="AB121" s="7"/>
      <c r="AC121" s="7"/>
      <c r="AD121" s="7"/>
    </row>
    <row r="122" spans="1:30" x14ac:dyDescent="0.25">
      <c r="D122" s="5"/>
      <c r="E122" s="5"/>
      <c r="F122" s="5"/>
      <c r="G122" s="5"/>
      <c r="H122" s="5"/>
      <c r="S122" s="7"/>
      <c r="T122" s="7"/>
      <c r="U122" s="7"/>
    </row>
    <row r="123" spans="1:30" x14ac:dyDescent="0.25">
      <c r="A123" s="7" t="s">
        <v>115</v>
      </c>
      <c r="B123" s="7"/>
      <c r="C123" s="7"/>
      <c r="D123" s="5"/>
      <c r="E123" s="5"/>
      <c r="F123" s="5"/>
      <c r="G123" s="5"/>
      <c r="H123" s="5"/>
      <c r="I123" s="7"/>
      <c r="J123" s="7"/>
      <c r="K123" s="7"/>
      <c r="L123" s="7"/>
      <c r="N123" s="7"/>
      <c r="O123" s="7"/>
      <c r="P123" s="7"/>
      <c r="R123" s="7">
        <f>SUM(R92:R122)</f>
        <v>331</v>
      </c>
      <c r="S123" s="7">
        <f t="shared" ref="S123:U123" si="5">SUM(S90:S122)</f>
        <v>238</v>
      </c>
      <c r="T123" s="7">
        <f t="shared" si="5"/>
        <v>311</v>
      </c>
      <c r="U123" s="17">
        <f t="shared" si="5"/>
        <v>198</v>
      </c>
      <c r="V123" s="7"/>
      <c r="W123" s="7">
        <f>SUM(W88:W122)</f>
        <v>130</v>
      </c>
      <c r="X123" s="7">
        <f>SUM(X88:X122)</f>
        <v>167</v>
      </c>
      <c r="Y123" s="7"/>
      <c r="Z123" s="7">
        <v>7</v>
      </c>
    </row>
    <row r="124" spans="1:30" x14ac:dyDescent="0.25">
      <c r="A124" s="18" t="s">
        <v>154</v>
      </c>
      <c r="B124" s="18"/>
      <c r="C124" s="18"/>
      <c r="D124" s="18"/>
      <c r="E124" s="5"/>
      <c r="F124" s="5"/>
      <c r="G124" s="5"/>
      <c r="H124" s="5"/>
    </row>
    <row r="125" spans="1:30" x14ac:dyDescent="0.25">
      <c r="D125" s="5"/>
      <c r="E125" s="5"/>
      <c r="F125" s="5"/>
      <c r="G125" s="5"/>
      <c r="H125" s="5"/>
    </row>
    <row r="126" spans="1:30" x14ac:dyDescent="0.25">
      <c r="A126" s="7" t="s">
        <v>116</v>
      </c>
      <c r="B126" s="7"/>
      <c r="C126" s="7"/>
      <c r="D126" s="5"/>
      <c r="E126" s="5"/>
      <c r="F126" s="5"/>
      <c r="G126" s="5"/>
      <c r="H126" s="5"/>
      <c r="I126" s="7">
        <v>2626</v>
      </c>
      <c r="J126" s="7">
        <v>2715</v>
      </c>
      <c r="K126" s="7">
        <v>2679</v>
      </c>
      <c r="L126" s="7">
        <v>2283</v>
      </c>
      <c r="N126" s="7">
        <v>1335</v>
      </c>
      <c r="O126" s="7">
        <v>1226</v>
      </c>
      <c r="P126" s="7">
        <v>509</v>
      </c>
      <c r="R126" s="7">
        <f>R46</f>
        <v>5258</v>
      </c>
      <c r="S126" s="7">
        <f>S46</f>
        <v>4454</v>
      </c>
      <c r="T126" s="7">
        <f>T46</f>
        <v>5848</v>
      </c>
      <c r="U126" s="14">
        <f>U46</f>
        <v>5951</v>
      </c>
      <c r="V126" s="7"/>
      <c r="W126" s="7">
        <v>4932</v>
      </c>
      <c r="X126" s="7">
        <v>5473</v>
      </c>
      <c r="Y126" s="7"/>
      <c r="Z126" s="7">
        <v>3882</v>
      </c>
      <c r="AC126" s="7">
        <v>4829</v>
      </c>
    </row>
    <row r="127" spans="1:30" x14ac:dyDescent="0.25">
      <c r="A127" s="7" t="s">
        <v>117</v>
      </c>
      <c r="B127" s="7"/>
      <c r="C127" s="7"/>
      <c r="D127" s="5"/>
      <c r="E127" s="5"/>
      <c r="F127" s="5"/>
      <c r="G127" s="5"/>
      <c r="H127" s="5"/>
      <c r="I127" s="7">
        <v>519</v>
      </c>
      <c r="J127" s="7">
        <v>597</v>
      </c>
      <c r="K127" s="7">
        <v>600</v>
      </c>
      <c r="L127" s="7">
        <v>590</v>
      </c>
      <c r="N127" s="7">
        <v>999</v>
      </c>
      <c r="O127" s="7">
        <v>1109</v>
      </c>
      <c r="P127" s="7">
        <v>637</v>
      </c>
      <c r="R127" s="7">
        <f>R53</f>
        <v>3297</v>
      </c>
      <c r="S127" s="7">
        <f>S53</f>
        <v>4422</v>
      </c>
      <c r="T127" s="7">
        <f>T53</f>
        <v>4913</v>
      </c>
      <c r="U127" s="7">
        <f>U53</f>
        <v>5219</v>
      </c>
      <c r="V127" s="7"/>
      <c r="W127" s="7">
        <v>939</v>
      </c>
      <c r="X127" s="7">
        <v>1491</v>
      </c>
      <c r="Y127" s="7"/>
      <c r="Z127" s="7">
        <v>801</v>
      </c>
      <c r="AC127" s="7">
        <v>3365</v>
      </c>
    </row>
    <row r="128" spans="1:30" x14ac:dyDescent="0.25">
      <c r="A128" s="7" t="s">
        <v>118</v>
      </c>
      <c r="B128" s="7"/>
      <c r="C128" s="7"/>
      <c r="D128" s="5"/>
      <c r="E128" s="5"/>
      <c r="F128" s="5"/>
      <c r="G128" s="5"/>
      <c r="H128" s="5"/>
      <c r="I128" s="7">
        <v>293</v>
      </c>
      <c r="J128" s="7">
        <v>329</v>
      </c>
      <c r="K128" s="7">
        <v>351</v>
      </c>
      <c r="L128" s="7">
        <v>366</v>
      </c>
      <c r="N128" s="7">
        <v>1766</v>
      </c>
      <c r="O128" s="7">
        <v>2203</v>
      </c>
      <c r="P128" s="7">
        <v>1214</v>
      </c>
      <c r="R128" s="7">
        <f>R58</f>
        <v>634</v>
      </c>
      <c r="S128" s="7">
        <f>S58</f>
        <v>587</v>
      </c>
      <c r="T128" s="7">
        <f>T58</f>
        <v>812</v>
      </c>
      <c r="U128" s="7">
        <f>U58</f>
        <v>812</v>
      </c>
      <c r="V128" s="7"/>
      <c r="W128" s="7">
        <v>10</v>
      </c>
      <c r="X128" s="7">
        <v>103</v>
      </c>
      <c r="Y128" s="7"/>
      <c r="Z128" s="7">
        <v>30</v>
      </c>
      <c r="AC128" s="7">
        <v>1600</v>
      </c>
    </row>
    <row r="129" spans="1:29" x14ac:dyDescent="0.25">
      <c r="A129" s="7" t="s">
        <v>60</v>
      </c>
      <c r="B129" s="7"/>
      <c r="C129" s="7"/>
      <c r="D129" s="8">
        <v>16144</v>
      </c>
      <c r="E129" s="8">
        <v>16718</v>
      </c>
      <c r="F129" s="8">
        <v>16706</v>
      </c>
      <c r="G129" s="8">
        <v>15500</v>
      </c>
      <c r="H129" s="5"/>
      <c r="I129" s="7">
        <v>3438</v>
      </c>
      <c r="J129" s="7">
        <f>SUM(J126:J128)</f>
        <v>3641</v>
      </c>
      <c r="K129" s="7">
        <v>3630</v>
      </c>
      <c r="L129" s="7">
        <f>SUM(L126:L128)</f>
        <v>3239</v>
      </c>
      <c r="N129" s="7">
        <f>SUM(N126:N128)</f>
        <v>4100</v>
      </c>
      <c r="O129" s="7">
        <f>SUM(O126:O128)</f>
        <v>4538</v>
      </c>
      <c r="P129" s="7">
        <f>SUM(P126:P128)</f>
        <v>2360</v>
      </c>
      <c r="R129" s="7">
        <f>R60</f>
        <v>9189</v>
      </c>
      <c r="S129" s="7">
        <f>S60</f>
        <v>9463</v>
      </c>
      <c r="T129" s="7">
        <f>T60</f>
        <v>11573</v>
      </c>
      <c r="U129" s="14">
        <f>U60</f>
        <v>11982</v>
      </c>
      <c r="V129" s="7"/>
      <c r="W129" s="7">
        <v>5881</v>
      </c>
      <c r="X129" s="7">
        <v>7067</v>
      </c>
      <c r="Y129" s="7"/>
      <c r="Z129" s="7">
        <f>SUM(Z126:Z128)</f>
        <v>4713</v>
      </c>
      <c r="AC129" s="7">
        <v>9794</v>
      </c>
    </row>
    <row r="130" spans="1:29" x14ac:dyDescent="0.25">
      <c r="A130" s="7" t="s">
        <v>113</v>
      </c>
      <c r="B130" s="7"/>
      <c r="C130" s="7"/>
      <c r="D130" s="8">
        <v>369</v>
      </c>
      <c r="E130" s="8">
        <v>654</v>
      </c>
      <c r="F130" s="8">
        <v>857</v>
      </c>
      <c r="G130" s="8">
        <v>1037</v>
      </c>
      <c r="H130" s="5"/>
      <c r="I130" s="7">
        <v>127</v>
      </c>
      <c r="J130" s="7">
        <v>156</v>
      </c>
      <c r="K130" s="7">
        <v>185</v>
      </c>
      <c r="L130" s="7">
        <v>135</v>
      </c>
      <c r="N130" s="7">
        <v>84</v>
      </c>
      <c r="O130" s="7">
        <v>108</v>
      </c>
      <c r="P130" s="7">
        <v>183</v>
      </c>
      <c r="R130" s="7">
        <f>R119</f>
        <v>177</v>
      </c>
      <c r="S130" s="7">
        <f>S119</f>
        <v>120</v>
      </c>
      <c r="T130" s="7">
        <f>T119</f>
        <v>158</v>
      </c>
      <c r="U130" s="7">
        <f>U119</f>
        <v>107</v>
      </c>
      <c r="V130" s="7"/>
      <c r="W130" s="7">
        <v>57</v>
      </c>
      <c r="X130" s="7">
        <v>82</v>
      </c>
      <c r="Y130" s="7"/>
      <c r="Z130" s="7">
        <v>15</v>
      </c>
      <c r="AC130" s="7">
        <v>24</v>
      </c>
    </row>
    <row r="131" spans="1:29" x14ac:dyDescent="0.25">
      <c r="A131" s="7" t="s">
        <v>119</v>
      </c>
      <c r="B131" s="7"/>
      <c r="C131" s="7"/>
      <c r="D131" s="5"/>
      <c r="E131" s="5"/>
      <c r="F131" s="5"/>
      <c r="G131" s="5"/>
      <c r="H131" s="5"/>
      <c r="I131" s="7"/>
      <c r="J131" s="7"/>
      <c r="K131" s="7"/>
      <c r="L131" s="7"/>
      <c r="N131" s="7"/>
      <c r="O131" s="7"/>
      <c r="P131" s="7"/>
      <c r="R131" s="7">
        <f>R123</f>
        <v>331</v>
      </c>
      <c r="S131" s="7">
        <f>S123</f>
        <v>238</v>
      </c>
      <c r="T131" s="7">
        <f>T123</f>
        <v>311</v>
      </c>
      <c r="U131" s="7">
        <f>U123</f>
        <v>198</v>
      </c>
      <c r="V131" s="7"/>
      <c r="W131" s="7">
        <v>1386</v>
      </c>
      <c r="X131" s="7">
        <v>1580</v>
      </c>
      <c r="Y131" s="7"/>
      <c r="Z131" s="7">
        <v>7</v>
      </c>
      <c r="AC131" s="7"/>
    </row>
    <row r="132" spans="1:29" x14ac:dyDescent="0.25">
      <c r="A132" s="2" t="s">
        <v>120</v>
      </c>
      <c r="D132" s="5"/>
      <c r="E132" s="5"/>
      <c r="F132" s="5"/>
      <c r="G132" s="5"/>
      <c r="H132" s="5"/>
      <c r="L132" s="2">
        <v>1</v>
      </c>
      <c r="N132" s="2">
        <v>6</v>
      </c>
      <c r="P132" s="2">
        <v>3</v>
      </c>
      <c r="V132" s="7"/>
      <c r="W132" s="7"/>
      <c r="X132" s="7"/>
      <c r="Y132" s="7"/>
      <c r="Z132" s="7"/>
    </row>
    <row r="133" spans="1:29" x14ac:dyDescent="0.25">
      <c r="A133" s="7" t="s">
        <v>121</v>
      </c>
      <c r="B133" s="7"/>
      <c r="C133" s="7"/>
      <c r="D133" s="13">
        <f>SUM(D129:D132)</f>
        <v>16513</v>
      </c>
      <c r="E133" s="13">
        <f>SUM(E129:E132)</f>
        <v>17372</v>
      </c>
      <c r="F133" s="13">
        <f>SUM(F129:F132)</f>
        <v>17563</v>
      </c>
      <c r="G133" s="13">
        <f>SUM(G129:G132)</f>
        <v>16537</v>
      </c>
      <c r="H133" s="10"/>
      <c r="I133" s="7">
        <f>SUM(I129:I131)</f>
        <v>3565</v>
      </c>
      <c r="J133" s="7">
        <f>SUM(J129:J131)</f>
        <v>3797</v>
      </c>
      <c r="K133" s="7">
        <f>SUM(K129:K131)</f>
        <v>3815</v>
      </c>
      <c r="L133" s="7">
        <f>SUM(L129:L132)</f>
        <v>3375</v>
      </c>
      <c r="N133" s="7">
        <v>4191</v>
      </c>
      <c r="O133" s="7">
        <f>SUM(O129:O132)</f>
        <v>4646</v>
      </c>
      <c r="P133" s="7">
        <f>SUM(P129:P132)</f>
        <v>2546</v>
      </c>
      <c r="Q133" s="7"/>
      <c r="R133" s="7">
        <f t="shared" ref="R133:T133" si="6">SUM(R129:R132)</f>
        <v>9697</v>
      </c>
      <c r="S133" s="7">
        <f t="shared" si="6"/>
        <v>9821</v>
      </c>
      <c r="T133" s="14">
        <f t="shared" si="6"/>
        <v>12042</v>
      </c>
      <c r="U133" s="14">
        <f>SUM(U129:U132)</f>
        <v>12287</v>
      </c>
      <c r="V133" s="7"/>
      <c r="W133" s="7">
        <f>SUM(W129:W132)</f>
        <v>7324</v>
      </c>
      <c r="X133" s="7">
        <v>8729</v>
      </c>
      <c r="Y133" s="7"/>
      <c r="Z133" s="7">
        <v>4735</v>
      </c>
      <c r="AC133" s="7">
        <v>9818</v>
      </c>
    </row>
    <row r="134" spans="1:29" x14ac:dyDescent="0.25">
      <c r="A134" s="2" t="s">
        <v>122</v>
      </c>
      <c r="D134" s="2">
        <v>4100</v>
      </c>
      <c r="E134" s="2">
        <v>3500</v>
      </c>
      <c r="F134" s="2">
        <v>3000</v>
      </c>
      <c r="G134" s="2">
        <v>2900</v>
      </c>
    </row>
    <row r="135" spans="1:29" x14ac:dyDescent="0.25">
      <c r="A135" s="2" t="s">
        <v>123</v>
      </c>
      <c r="D135" s="2">
        <v>4100</v>
      </c>
      <c r="E135" s="2">
        <v>9800</v>
      </c>
      <c r="F135" s="2">
        <v>9900</v>
      </c>
      <c r="G135" s="2">
        <v>14200</v>
      </c>
      <c r="I135" s="2">
        <v>2063</v>
      </c>
      <c r="J135" s="2">
        <v>2007</v>
      </c>
      <c r="K135" s="2">
        <v>976</v>
      </c>
      <c r="L135" s="2">
        <v>639</v>
      </c>
      <c r="N135" s="2">
        <v>6746</v>
      </c>
      <c r="O135" s="2">
        <v>7269</v>
      </c>
      <c r="P135" s="2">
        <v>180</v>
      </c>
      <c r="X135" s="2">
        <v>80</v>
      </c>
    </row>
    <row r="136" spans="1:29" x14ac:dyDescent="0.25">
      <c r="A136" s="2" t="s">
        <v>124</v>
      </c>
      <c r="D136" s="2">
        <v>2600</v>
      </c>
      <c r="E136" s="2">
        <v>2000</v>
      </c>
      <c r="F136" s="2">
        <v>2100</v>
      </c>
      <c r="G136" s="2">
        <v>400</v>
      </c>
      <c r="L136" s="2">
        <v>105</v>
      </c>
      <c r="N136" s="2">
        <v>346</v>
      </c>
      <c r="O136" s="2">
        <v>480</v>
      </c>
      <c r="P136" s="2">
        <v>1038</v>
      </c>
    </row>
    <row r="137" spans="1:29" x14ac:dyDescent="0.25">
      <c r="A137" s="2" t="s">
        <v>125</v>
      </c>
      <c r="F137" s="19">
        <v>2300</v>
      </c>
      <c r="G137" s="2">
        <v>2800</v>
      </c>
      <c r="L137" s="2">
        <v>116</v>
      </c>
    </row>
    <row r="138" spans="1:29" x14ac:dyDescent="0.25">
      <c r="A138" s="2" t="s">
        <v>126</v>
      </c>
      <c r="G138" s="2">
        <v>15900</v>
      </c>
    </row>
    <row r="139" spans="1:29" x14ac:dyDescent="0.25">
      <c r="A139" s="2" t="s">
        <v>127</v>
      </c>
      <c r="X139" s="2">
        <v>195</v>
      </c>
    </row>
    <row r="141" spans="1:29" x14ac:dyDescent="0.25">
      <c r="A141" s="2" t="s">
        <v>128</v>
      </c>
    </row>
    <row r="142" spans="1:29" x14ac:dyDescent="0.25">
      <c r="A142" s="2" t="s">
        <v>136</v>
      </c>
    </row>
    <row r="143" spans="1:29" x14ac:dyDescent="0.25">
      <c r="A143" s="2" t="s">
        <v>135</v>
      </c>
    </row>
    <row r="144" spans="1:29" x14ac:dyDescent="0.25">
      <c r="A144" s="2" t="s">
        <v>134</v>
      </c>
    </row>
    <row r="145" spans="1:30" x14ac:dyDescent="0.25">
      <c r="A145" s="2" t="s">
        <v>133</v>
      </c>
    </row>
    <row r="146" spans="1:30" x14ac:dyDescent="0.25">
      <c r="A146" s="2" t="s">
        <v>137</v>
      </c>
    </row>
    <row r="156" spans="1:30" x14ac:dyDescent="0.25">
      <c r="AA156" s="20"/>
      <c r="AB156" s="20"/>
      <c r="AC156" s="20"/>
      <c r="AD156" s="20"/>
    </row>
    <row r="159" spans="1:30" x14ac:dyDescent="0.25">
      <c r="AA159" s="20"/>
      <c r="AB159" s="20"/>
      <c r="AD159" s="20"/>
    </row>
    <row r="160" spans="1:30" x14ac:dyDescent="0.25">
      <c r="AA160" s="20"/>
      <c r="AB160" s="20"/>
      <c r="AD160" s="20"/>
    </row>
    <row r="161" spans="27:30" x14ac:dyDescent="0.25">
      <c r="AA161" s="20"/>
      <c r="AB161" s="20"/>
      <c r="AD161" s="20"/>
    </row>
    <row r="162" spans="27:30" x14ac:dyDescent="0.25">
      <c r="AA162" s="20"/>
      <c r="AB162" s="20"/>
      <c r="AD162" s="20"/>
    </row>
    <row r="163" spans="27:30" x14ac:dyDescent="0.25">
      <c r="AA163" s="20"/>
      <c r="AB163" s="20"/>
      <c r="AD163" s="20"/>
    </row>
    <row r="164" spans="27:30" x14ac:dyDescent="0.25">
      <c r="AA164" s="20"/>
      <c r="AB164" s="20"/>
      <c r="AD164" s="20"/>
    </row>
    <row r="165" spans="27:30" x14ac:dyDescent="0.25">
      <c r="AA165" s="20"/>
      <c r="AB165" s="20"/>
      <c r="AD165" s="20"/>
    </row>
    <row r="166" spans="27:30" x14ac:dyDescent="0.25">
      <c r="AA166" s="20"/>
      <c r="AB166" s="20"/>
    </row>
    <row r="167" spans="27:30" x14ac:dyDescent="0.25">
      <c r="AA167" s="20"/>
      <c r="AB167" s="20"/>
      <c r="AD167" s="20"/>
    </row>
  </sheetData>
  <mergeCells count="1">
    <mergeCell ref="A124:D124"/>
  </mergeCells>
  <hyperlinks>
    <hyperlink ref="A124" r:id="rId1" xr:uid="{5B449434-C8ED-4EE5-BECE-02DA5DA03EBA}"/>
    <hyperlink ref="A124:D124" r:id="rId2" display="(for details see separate spreadsheet)" xr:uid="{D35B7E43-6453-4351-BC8E-EBF3C8B7AB85}"/>
  </hyperlinks>
  <pageMargins left="0.7" right="0.7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Pledges to major multilateral replenishments, 2007–16</dc:title>
  <dc:creator/>
  <cp:lastModifiedBy/>
  <dcterms:created xsi:type="dcterms:W3CDTF">2017-10-05T11:36:02Z</dcterms:created>
  <dcterms:modified xsi:type="dcterms:W3CDTF">2017-10-10T11:23:51Z</dcterms:modified>
</cp:coreProperties>
</file>