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 codeName="ThisWorkbook"/>
  <mc:AlternateContent xmlns:mc="http://schemas.openxmlformats.org/markup-compatibility/2006">
    <mc:Choice Requires="x15">
      <x15ac:absPath xmlns:x15ac="http://schemas.microsoft.com/office/spreadsheetml/2010/11/ac" url="X:\Working papers\WPs to do\AV does\"/>
    </mc:Choice>
  </mc:AlternateContent>
  <bookViews>
    <workbookView xWindow="0" yWindow="0" windowWidth="28800" windowHeight="12210" activeTab="1"/>
  </bookViews>
  <sheets>
    <sheet name="Notes" sheetId="1" r:id="rId1"/>
    <sheet name="Results" sheetId="6" r:id="rId2"/>
  </sheets>
  <definedNames>
    <definedName name="CAP_CT">#REF!</definedName>
    <definedName name="CAP_GFCF" localSheetId="0">#REF!</definedName>
    <definedName name="CAP_GFCF">#REF!</definedName>
    <definedName name="CAP_ICT">#REF!</definedName>
    <definedName name="CAP_IT">#REF!</definedName>
    <definedName name="CAP_NonICT">#REF!</definedName>
    <definedName name="CAP_OCon">#REF!</definedName>
    <definedName name="CAP_OMach">#REF!</definedName>
    <definedName name="CAP_Other">#REF!</definedName>
    <definedName name="CAP_QI" localSheetId="0">#REF!</definedName>
    <definedName name="CAP_QI">#REF!</definedName>
    <definedName name="CAP_RStruc">#REF!</definedName>
    <definedName name="CAP_Soft">#REF!</definedName>
    <definedName name="CAP_TraEq">#REF!</definedName>
    <definedName name="CAPIT">#REF!</definedName>
    <definedName name="CAPIT_QI" localSheetId="0">#REF!</definedName>
    <definedName name="CAPIT_QI">#REF!</definedName>
    <definedName name="capit_qph">#REF!</definedName>
    <definedName name="CAPNIT">#REF!</definedName>
    <definedName name="CAPNIT_QI" localSheetId="0">#REF!</definedName>
    <definedName name="CAPNIT_QI">#REF!</definedName>
    <definedName name="capnit_qph">#REF!</definedName>
    <definedName name="check2">#REF!</definedName>
    <definedName name="check23">#REF!</definedName>
    <definedName name="FLAPPIE">#REF!</definedName>
    <definedName name="Ip_GFCF">#REF!</definedName>
    <definedName name="K_GFCF">#REF!</definedName>
    <definedName name="VAConH">#REF!</definedName>
    <definedName name="VAConKIT">#REF!</definedName>
    <definedName name="VAConKNIT">#REF!</definedName>
    <definedName name="VAConL" localSheetId="0">#REF!</definedName>
    <definedName name="VAConL">#REF!</definedName>
    <definedName name="VAConLC">#REF!</definedName>
    <definedName name="VAConTFP">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8" i="6" l="1"/>
  <c r="H258" i="6"/>
  <c r="I257" i="6"/>
  <c r="H257" i="6"/>
  <c r="I253" i="6"/>
  <c r="H253" i="6"/>
  <c r="I388" i="6"/>
  <c r="H388" i="6"/>
  <c r="I387" i="6"/>
  <c r="H387" i="6"/>
  <c r="I386" i="6"/>
  <c r="H386" i="6"/>
  <c r="I385" i="6"/>
  <c r="H385" i="6"/>
  <c r="I384" i="6"/>
  <c r="H384" i="6"/>
  <c r="I383" i="6"/>
  <c r="H383" i="6"/>
  <c r="I378" i="6"/>
  <c r="H378" i="6"/>
  <c r="I377" i="6"/>
  <c r="H377" i="6"/>
  <c r="I373" i="6"/>
  <c r="H373" i="6"/>
  <c r="I368" i="6"/>
  <c r="H368" i="6"/>
  <c r="I367" i="6"/>
  <c r="H367" i="6"/>
  <c r="I366" i="6"/>
  <c r="H366" i="6"/>
  <c r="I365" i="6"/>
  <c r="H365" i="6"/>
  <c r="I364" i="6"/>
  <c r="H364" i="6"/>
  <c r="I363" i="6"/>
  <c r="H363" i="6"/>
  <c r="I358" i="6"/>
  <c r="H358" i="6"/>
  <c r="I357" i="6"/>
  <c r="H357" i="6"/>
  <c r="I356" i="6"/>
  <c r="H356" i="6"/>
  <c r="I355" i="6"/>
  <c r="H355" i="6"/>
  <c r="I354" i="6"/>
  <c r="H354" i="6"/>
  <c r="I353" i="6"/>
  <c r="H353" i="6"/>
  <c r="I348" i="6"/>
  <c r="H348" i="6"/>
  <c r="I347" i="6"/>
  <c r="H347" i="6"/>
  <c r="I346" i="6"/>
  <c r="H346" i="6"/>
  <c r="I345" i="6"/>
  <c r="H345" i="6"/>
  <c r="I344" i="6"/>
  <c r="H344" i="6"/>
  <c r="I343" i="6"/>
  <c r="H343" i="6"/>
  <c r="I338" i="6"/>
  <c r="H338" i="6"/>
  <c r="I337" i="6"/>
  <c r="H337" i="6"/>
  <c r="I336" i="6"/>
  <c r="H336" i="6"/>
  <c r="I335" i="6"/>
  <c r="H335" i="6"/>
  <c r="I334" i="6"/>
  <c r="H334" i="6"/>
  <c r="I333" i="6"/>
  <c r="H333" i="6"/>
  <c r="I328" i="6"/>
  <c r="H328" i="6"/>
  <c r="I327" i="6"/>
  <c r="H327" i="6"/>
  <c r="I323" i="6"/>
  <c r="H323" i="6"/>
  <c r="I318" i="6"/>
  <c r="H318" i="6"/>
  <c r="I317" i="6"/>
  <c r="H317" i="6"/>
  <c r="I313" i="6"/>
  <c r="H313" i="6"/>
  <c r="I308" i="6"/>
  <c r="H308" i="6"/>
  <c r="I307" i="6"/>
  <c r="H307" i="6"/>
  <c r="I306" i="6"/>
  <c r="H306" i="6"/>
  <c r="I305" i="6"/>
  <c r="H305" i="6"/>
  <c r="I304" i="6"/>
  <c r="H304" i="6"/>
  <c r="I303" i="6"/>
  <c r="H303" i="6"/>
  <c r="I298" i="6"/>
  <c r="H298" i="6"/>
  <c r="I297" i="6"/>
  <c r="H297" i="6"/>
  <c r="I296" i="6"/>
  <c r="H296" i="6"/>
  <c r="I295" i="6"/>
  <c r="H295" i="6"/>
  <c r="I294" i="6"/>
  <c r="H294" i="6"/>
  <c r="I293" i="6"/>
  <c r="H293" i="6"/>
  <c r="I288" i="6"/>
  <c r="H288" i="6"/>
  <c r="I287" i="6"/>
  <c r="H287" i="6"/>
  <c r="I283" i="6"/>
  <c r="H283" i="6"/>
  <c r="I278" i="6"/>
  <c r="H278" i="6"/>
  <c r="I277" i="6"/>
  <c r="H277" i="6"/>
  <c r="I276" i="6"/>
  <c r="H276" i="6"/>
  <c r="I275" i="6"/>
  <c r="H275" i="6"/>
  <c r="I274" i="6"/>
  <c r="H274" i="6"/>
  <c r="I273" i="6"/>
  <c r="H273" i="6"/>
  <c r="I268" i="6"/>
  <c r="H268" i="6"/>
  <c r="I267" i="6"/>
  <c r="H267" i="6"/>
  <c r="I263" i="6"/>
  <c r="H263" i="6"/>
  <c r="I248" i="6"/>
  <c r="H248" i="6"/>
  <c r="I247" i="6"/>
  <c r="H247" i="6"/>
  <c r="I243" i="6"/>
  <c r="H243" i="6"/>
  <c r="I238" i="6"/>
  <c r="H238" i="6"/>
  <c r="I237" i="6"/>
  <c r="H237" i="6"/>
  <c r="I236" i="6"/>
  <c r="H236" i="6"/>
  <c r="I235" i="6"/>
  <c r="H235" i="6"/>
  <c r="I234" i="6"/>
  <c r="H234" i="6"/>
  <c r="I233" i="6"/>
  <c r="H233" i="6"/>
  <c r="I228" i="6"/>
  <c r="H228" i="6"/>
  <c r="I227" i="6"/>
  <c r="H227" i="6"/>
  <c r="I226" i="6"/>
  <c r="H226" i="6"/>
  <c r="I225" i="6"/>
  <c r="H225" i="6"/>
  <c r="I224" i="6"/>
  <c r="H224" i="6"/>
  <c r="I223" i="6"/>
  <c r="H223" i="6"/>
  <c r="I218" i="6"/>
  <c r="H218" i="6"/>
  <c r="I217" i="6"/>
  <c r="H217" i="6"/>
  <c r="I213" i="6"/>
  <c r="H213" i="6"/>
  <c r="I208" i="6"/>
  <c r="H208" i="6"/>
  <c r="I207" i="6"/>
  <c r="H207" i="6"/>
  <c r="I203" i="6"/>
  <c r="H203" i="6"/>
  <c r="I198" i="6"/>
  <c r="H198" i="6"/>
  <c r="I197" i="6"/>
  <c r="H197" i="6"/>
  <c r="I196" i="6"/>
  <c r="H196" i="6"/>
  <c r="I195" i="6"/>
  <c r="H195" i="6"/>
  <c r="I194" i="6"/>
  <c r="H194" i="6"/>
  <c r="I193" i="6"/>
  <c r="H193" i="6"/>
  <c r="I188" i="6"/>
  <c r="H188" i="6"/>
  <c r="I187" i="6"/>
  <c r="H187" i="6"/>
  <c r="I183" i="6"/>
  <c r="H183" i="6"/>
  <c r="I178" i="6"/>
  <c r="H178" i="6"/>
  <c r="I177" i="6"/>
  <c r="H177" i="6"/>
  <c r="I176" i="6"/>
  <c r="H176" i="6"/>
  <c r="I175" i="6"/>
  <c r="H175" i="6"/>
  <c r="I174" i="6"/>
  <c r="H174" i="6"/>
  <c r="I173" i="6"/>
  <c r="H173" i="6"/>
  <c r="I168" i="6"/>
  <c r="H168" i="6"/>
  <c r="I167" i="6"/>
  <c r="H167" i="6"/>
  <c r="I163" i="6"/>
  <c r="H163" i="6"/>
  <c r="I158" i="6"/>
  <c r="H158" i="6"/>
  <c r="I157" i="6"/>
  <c r="H157" i="6"/>
  <c r="I156" i="6"/>
  <c r="H156" i="6"/>
  <c r="I155" i="6"/>
  <c r="H155" i="6"/>
  <c r="I154" i="6"/>
  <c r="H154" i="6"/>
  <c r="I153" i="6"/>
  <c r="H153" i="6"/>
  <c r="I148" i="6"/>
  <c r="H148" i="6"/>
  <c r="I147" i="6"/>
  <c r="H147" i="6"/>
  <c r="I146" i="6"/>
  <c r="H146" i="6"/>
  <c r="I145" i="6"/>
  <c r="H145" i="6"/>
  <c r="I144" i="6"/>
  <c r="H144" i="6"/>
  <c r="I143" i="6"/>
  <c r="H143" i="6"/>
  <c r="I138" i="6"/>
  <c r="H138" i="6"/>
  <c r="I137" i="6"/>
  <c r="H137" i="6"/>
  <c r="I136" i="6"/>
  <c r="H136" i="6"/>
  <c r="I135" i="6"/>
  <c r="H135" i="6"/>
  <c r="I134" i="6"/>
  <c r="H134" i="6"/>
  <c r="I133" i="6"/>
  <c r="H133" i="6"/>
  <c r="I128" i="6"/>
  <c r="H128" i="6"/>
  <c r="I127" i="6"/>
  <c r="H127" i="6"/>
  <c r="I123" i="6"/>
  <c r="H123" i="6"/>
  <c r="I118" i="6"/>
  <c r="H118" i="6"/>
  <c r="I117" i="6"/>
  <c r="H117" i="6"/>
  <c r="I116" i="6"/>
  <c r="H116" i="6"/>
  <c r="I115" i="6"/>
  <c r="H115" i="6"/>
  <c r="I114" i="6"/>
  <c r="H114" i="6"/>
  <c r="I113" i="6"/>
  <c r="H113" i="6"/>
  <c r="I108" i="6"/>
  <c r="H108" i="6"/>
  <c r="I107" i="6"/>
  <c r="H107" i="6"/>
  <c r="I106" i="6"/>
  <c r="H106" i="6"/>
  <c r="I105" i="6"/>
  <c r="H105" i="6"/>
  <c r="I104" i="6"/>
  <c r="H104" i="6"/>
  <c r="I103" i="6"/>
  <c r="H103" i="6"/>
  <c r="I98" i="6"/>
  <c r="H98" i="6"/>
  <c r="I97" i="6"/>
  <c r="H97" i="6"/>
  <c r="I96" i="6"/>
  <c r="H96" i="6"/>
  <c r="I95" i="6"/>
  <c r="H95" i="6"/>
  <c r="I94" i="6"/>
  <c r="H94" i="6"/>
  <c r="I93" i="6"/>
  <c r="H93" i="6"/>
  <c r="I88" i="6"/>
  <c r="H88" i="6"/>
  <c r="I87" i="6"/>
  <c r="H87" i="6"/>
  <c r="I86" i="6"/>
  <c r="H86" i="6"/>
  <c r="I85" i="6"/>
  <c r="H85" i="6"/>
  <c r="I84" i="6"/>
  <c r="H84" i="6"/>
  <c r="I83" i="6"/>
  <c r="H83" i="6"/>
  <c r="I78" i="6"/>
  <c r="H78" i="6"/>
  <c r="I77" i="6"/>
  <c r="H77" i="6"/>
  <c r="I73" i="6"/>
  <c r="H73" i="6"/>
  <c r="I68" i="6"/>
  <c r="H68" i="6"/>
  <c r="I67" i="6"/>
  <c r="H67" i="6"/>
  <c r="I66" i="6"/>
  <c r="H66" i="6"/>
  <c r="I65" i="6"/>
  <c r="H65" i="6"/>
  <c r="I64" i="6"/>
  <c r="H64" i="6"/>
  <c r="I63" i="6"/>
  <c r="H63" i="6"/>
  <c r="I58" i="6"/>
  <c r="H58" i="6"/>
  <c r="I57" i="6"/>
  <c r="H57" i="6"/>
  <c r="I56" i="6"/>
  <c r="H56" i="6"/>
  <c r="I55" i="6"/>
  <c r="H55" i="6"/>
  <c r="I54" i="6"/>
  <c r="H54" i="6"/>
  <c r="I53" i="6"/>
  <c r="H53" i="6"/>
  <c r="I48" i="6"/>
  <c r="H48" i="6"/>
  <c r="I47" i="6"/>
  <c r="H47" i="6"/>
  <c r="I46" i="6"/>
  <c r="H46" i="6"/>
  <c r="I45" i="6"/>
  <c r="H45" i="6"/>
  <c r="I44" i="6"/>
  <c r="H44" i="6"/>
  <c r="I43" i="6"/>
  <c r="H43" i="6"/>
  <c r="I38" i="6"/>
  <c r="H38" i="6"/>
  <c r="I37" i="6"/>
  <c r="H37" i="6"/>
  <c r="I33" i="6"/>
  <c r="H33" i="6"/>
  <c r="I28" i="6"/>
  <c r="H28" i="6"/>
  <c r="I27" i="6"/>
  <c r="H27" i="6"/>
  <c r="I26" i="6"/>
  <c r="H26" i="6"/>
  <c r="I25" i="6"/>
  <c r="H25" i="6"/>
  <c r="I24" i="6"/>
  <c r="H24" i="6"/>
  <c r="I23" i="6"/>
  <c r="H23" i="6"/>
  <c r="I18" i="6"/>
  <c r="H18" i="6"/>
  <c r="I17" i="6"/>
  <c r="H17" i="6"/>
  <c r="I16" i="6"/>
  <c r="H16" i="6"/>
  <c r="I15" i="6"/>
  <c r="H15" i="6"/>
  <c r="I14" i="6"/>
  <c r="H14" i="6"/>
  <c r="I13" i="6"/>
  <c r="H13" i="6"/>
  <c r="I398" i="6" l="1"/>
  <c r="H398" i="6"/>
  <c r="I397" i="6"/>
  <c r="H397" i="6"/>
  <c r="I396" i="6"/>
  <c r="H396" i="6"/>
  <c r="I395" i="6"/>
  <c r="H395" i="6"/>
  <c r="I394" i="6"/>
  <c r="H394" i="6"/>
  <c r="I393" i="6"/>
  <c r="H393" i="6"/>
  <c r="S88" i="6"/>
  <c r="R88" i="6"/>
  <c r="S87" i="6"/>
  <c r="R87" i="6"/>
  <c r="S86" i="6"/>
  <c r="R86" i="6"/>
  <c r="S85" i="6"/>
  <c r="R85" i="6"/>
  <c r="S84" i="6"/>
  <c r="R84" i="6"/>
  <c r="S83" i="6"/>
  <c r="R83" i="6"/>
  <c r="S78" i="6"/>
  <c r="R78" i="6"/>
  <c r="S77" i="6"/>
  <c r="R77" i="6"/>
  <c r="S76" i="6"/>
  <c r="R76" i="6"/>
  <c r="S75" i="6"/>
  <c r="R75" i="6"/>
  <c r="S74" i="6"/>
  <c r="R74" i="6"/>
  <c r="S73" i="6"/>
  <c r="R73" i="6"/>
  <c r="S68" i="6"/>
  <c r="R68" i="6"/>
  <c r="S67" i="6"/>
  <c r="R67" i="6"/>
  <c r="S63" i="6"/>
  <c r="R63" i="6"/>
  <c r="S58" i="6"/>
  <c r="R58" i="6"/>
  <c r="S57" i="6"/>
  <c r="R57" i="6"/>
  <c r="S56" i="6"/>
  <c r="R56" i="6"/>
  <c r="S55" i="6"/>
  <c r="R55" i="6"/>
  <c r="S54" i="6"/>
  <c r="R54" i="6"/>
  <c r="S53" i="6"/>
  <c r="R53" i="6"/>
  <c r="S48" i="6"/>
  <c r="R48" i="6"/>
  <c r="S47" i="6"/>
  <c r="R47" i="6"/>
  <c r="S46" i="6"/>
  <c r="R46" i="6"/>
  <c r="S45" i="6"/>
  <c r="R45" i="6"/>
  <c r="S44" i="6"/>
  <c r="R44" i="6"/>
  <c r="S43" i="6"/>
  <c r="R43" i="6"/>
  <c r="S38" i="6"/>
  <c r="R38" i="6"/>
  <c r="S37" i="6"/>
  <c r="R37" i="6"/>
  <c r="S36" i="6"/>
  <c r="R36" i="6"/>
  <c r="S35" i="6"/>
  <c r="R35" i="6"/>
  <c r="S34" i="6"/>
  <c r="R34" i="6"/>
  <c r="S33" i="6"/>
  <c r="R33" i="6"/>
  <c r="S28" i="6"/>
  <c r="R28" i="6"/>
  <c r="S27" i="6"/>
  <c r="R27" i="6"/>
  <c r="S26" i="6"/>
  <c r="R26" i="6"/>
  <c r="S25" i="6"/>
  <c r="R25" i="6"/>
  <c r="S24" i="6"/>
  <c r="R24" i="6"/>
  <c r="S23" i="6"/>
  <c r="R23" i="6"/>
  <c r="S18" i="6"/>
  <c r="R18" i="6"/>
  <c r="S17" i="6"/>
  <c r="R17" i="6"/>
  <c r="S16" i="6"/>
  <c r="R16" i="6"/>
  <c r="S15" i="6"/>
  <c r="R15" i="6"/>
  <c r="S14" i="6"/>
  <c r="R14" i="6"/>
  <c r="S13" i="6"/>
  <c r="R13" i="6"/>
  <c r="S8" i="6" l="1"/>
  <c r="R8" i="6"/>
  <c r="S7" i="6"/>
  <c r="R7" i="6"/>
  <c r="S6" i="6"/>
  <c r="R6" i="6"/>
  <c r="S5" i="6"/>
  <c r="R5" i="6"/>
  <c r="S4" i="6"/>
  <c r="R4" i="6"/>
  <c r="S3" i="6"/>
  <c r="R3" i="6"/>
  <c r="I8" i="6"/>
  <c r="H8" i="6"/>
  <c r="I7" i="6"/>
  <c r="H7" i="6"/>
  <c r="I3" i="6"/>
  <c r="H3" i="6"/>
</calcChain>
</file>

<file path=xl/sharedStrings.xml><?xml version="1.0" encoding="utf-8"?>
<sst xmlns="http://schemas.openxmlformats.org/spreadsheetml/2006/main" count="1182" uniqueCount="181">
  <si>
    <t>WIOD Socio Economic Accounts</t>
  </si>
  <si>
    <t>Basic data on output and employment</t>
  </si>
  <si>
    <t>Countries</t>
  </si>
  <si>
    <t>Variables</t>
  </si>
  <si>
    <t>Acronym</t>
  </si>
  <si>
    <t>Name</t>
  </si>
  <si>
    <t>Values</t>
  </si>
  <si>
    <t>Description</t>
  </si>
  <si>
    <t>AUS</t>
  </si>
  <si>
    <t>Australia</t>
  </si>
  <si>
    <t>GO</t>
  </si>
  <si>
    <t>Gross output by industry at current basic prices (in millions of national currency)</t>
  </si>
  <si>
    <t>AUT</t>
  </si>
  <si>
    <t>Austria</t>
  </si>
  <si>
    <t>II</t>
  </si>
  <si>
    <t>Intermediate inputs at current purchasers' prices (in millions of national currency)</t>
  </si>
  <si>
    <t>BEL</t>
  </si>
  <si>
    <t>Belgium</t>
  </si>
  <si>
    <t>VA</t>
  </si>
  <si>
    <t>Gross value added at current basic prices (in millions of national currency)</t>
  </si>
  <si>
    <t>BRA</t>
  </si>
  <si>
    <t>Brazil</t>
  </si>
  <si>
    <t>COMP</t>
  </si>
  <si>
    <t>Compensation of employees (in millions of national currency)</t>
  </si>
  <si>
    <t>BGR</t>
  </si>
  <si>
    <t>Bulgaria</t>
  </si>
  <si>
    <t>LAB</t>
  </si>
  <si>
    <t>Labour compensation (in millions of national currency)</t>
  </si>
  <si>
    <t>CAN</t>
  </si>
  <si>
    <t>Canada</t>
  </si>
  <si>
    <t>CAP</t>
  </si>
  <si>
    <t>Capital compensation (in millions of national currency)</t>
  </si>
  <si>
    <t>CHN</t>
  </si>
  <si>
    <t>China</t>
  </si>
  <si>
    <t>GFCF</t>
  </si>
  <si>
    <t>Nominal gross fixed capital formation (in millions of national currency)</t>
  </si>
  <si>
    <t>CYP</t>
  </si>
  <si>
    <t>Cyprus</t>
  </si>
  <si>
    <t>EMP</t>
  </si>
  <si>
    <t>Number of persons engaged (thousands)</t>
  </si>
  <si>
    <t>CZE</t>
  </si>
  <si>
    <t>Czech Republic</t>
  </si>
  <si>
    <t>EMPE</t>
  </si>
  <si>
    <t>Number of employees (thousands)</t>
  </si>
  <si>
    <t>DNK</t>
  </si>
  <si>
    <t>Denmark</t>
  </si>
  <si>
    <t>H_EMP</t>
  </si>
  <si>
    <t>Total hours worked by persons engaged (millions)</t>
  </si>
  <si>
    <t>EST</t>
  </si>
  <si>
    <t>Estonia</t>
  </si>
  <si>
    <t>H_EMPE</t>
  </si>
  <si>
    <t>Total hours worked by employees (millions)</t>
  </si>
  <si>
    <t>FIN</t>
  </si>
  <si>
    <t>Finland</t>
  </si>
  <si>
    <t>FRA</t>
  </si>
  <si>
    <t>France</t>
  </si>
  <si>
    <t>Prices</t>
  </si>
  <si>
    <t>DEU</t>
  </si>
  <si>
    <t>Germany</t>
  </si>
  <si>
    <t>GO_P</t>
  </si>
  <si>
    <t>Price levels gross output, 1995=100</t>
  </si>
  <si>
    <t>GRC</t>
  </si>
  <si>
    <t>Greece</t>
  </si>
  <si>
    <t>II_P</t>
  </si>
  <si>
    <t>Price levels of intermediate inputs, 1995=100</t>
  </si>
  <si>
    <t>HUN</t>
  </si>
  <si>
    <t>Hungary</t>
  </si>
  <si>
    <t>VA_P</t>
  </si>
  <si>
    <t>Price levels of gross value added, 1995=100</t>
  </si>
  <si>
    <t>IND</t>
  </si>
  <si>
    <t>India</t>
  </si>
  <si>
    <t>GFCF_P</t>
  </si>
  <si>
    <t>Price levels of gross fixed capital formation, 1995=100</t>
  </si>
  <si>
    <t>IDN</t>
  </si>
  <si>
    <t>Indonesia</t>
  </si>
  <si>
    <t>IRL</t>
  </si>
  <si>
    <t>Ireland</t>
  </si>
  <si>
    <t>Volumes</t>
  </si>
  <si>
    <t>ITA</t>
  </si>
  <si>
    <t>Italy</t>
  </si>
  <si>
    <t>GO_QI</t>
  </si>
  <si>
    <t>Gross output, volume indices, 1995 = 100</t>
  </si>
  <si>
    <t>JPN</t>
  </si>
  <si>
    <t>Japan</t>
  </si>
  <si>
    <t>II_QI</t>
  </si>
  <si>
    <t>Intermediate inputs, volume indices, 1995 = 100</t>
  </si>
  <si>
    <t>KOR</t>
  </si>
  <si>
    <t>Korea, Republic of</t>
  </si>
  <si>
    <t>VA_QI</t>
  </si>
  <si>
    <t>Gross value added, volume indices, 1995 = 100</t>
  </si>
  <si>
    <t>LVA</t>
  </si>
  <si>
    <t>Latvia</t>
  </si>
  <si>
    <t>K_GFCF</t>
  </si>
  <si>
    <t>Real fixed capital stock, 1995 prices</t>
  </si>
  <si>
    <t>LTU</t>
  </si>
  <si>
    <t>Lithuania</t>
  </si>
  <si>
    <t>LUX</t>
  </si>
  <si>
    <t>Luxembourg</t>
  </si>
  <si>
    <t>Additional variables</t>
  </si>
  <si>
    <t>MLT</t>
  </si>
  <si>
    <t>Malta</t>
  </si>
  <si>
    <t>LABHS</t>
  </si>
  <si>
    <t>High-skilled labour compensation  (share in total labour compensation)</t>
  </si>
  <si>
    <t>MEX</t>
  </si>
  <si>
    <t>Mexico</t>
  </si>
  <si>
    <t>LABMS</t>
  </si>
  <si>
    <t>Medium-skilled labour compensation  (share in total labour compensation)</t>
  </si>
  <si>
    <t>NLD</t>
  </si>
  <si>
    <t>Netherlands</t>
  </si>
  <si>
    <t>LABLS</t>
  </si>
  <si>
    <t>Low-skilled labour compensation  (share in total labour compensation)</t>
  </si>
  <si>
    <t>POL</t>
  </si>
  <si>
    <t>Poland</t>
  </si>
  <si>
    <t>H_HS</t>
  </si>
  <si>
    <t>Hours worked by high-skilled persons engaged (share in total hours)</t>
  </si>
  <si>
    <t>PRT</t>
  </si>
  <si>
    <t>Portugal</t>
  </si>
  <si>
    <t>H_MS</t>
  </si>
  <si>
    <t>Hours worked by medium-skilled persons engaged (share in total hours)</t>
  </si>
  <si>
    <t>ROU</t>
  </si>
  <si>
    <t>Romania</t>
  </si>
  <si>
    <t>H_LS</t>
  </si>
  <si>
    <t>Hours worked by low-skilled persons engaged (share in total hours)</t>
  </si>
  <si>
    <t>RUS</t>
  </si>
  <si>
    <t>Russia</t>
  </si>
  <si>
    <t>SVK</t>
  </si>
  <si>
    <t>Slovak Republic</t>
  </si>
  <si>
    <t>SVN</t>
  </si>
  <si>
    <t>Slovenia</t>
  </si>
  <si>
    <t>ESP</t>
  </si>
  <si>
    <t>Spain</t>
  </si>
  <si>
    <t>SWE</t>
  </si>
  <si>
    <t>Sweden</t>
  </si>
  <si>
    <t>TWN</t>
  </si>
  <si>
    <t>Taiwan</t>
  </si>
  <si>
    <t>TUR</t>
  </si>
  <si>
    <t>Turkey</t>
  </si>
  <si>
    <t>GBR</t>
  </si>
  <si>
    <t>United Kingdom</t>
  </si>
  <si>
    <t>USA</t>
  </si>
  <si>
    <t>United States</t>
  </si>
  <si>
    <t>Notes</t>
  </si>
  <si>
    <t xml:space="preserve">Currency unit: </t>
  </si>
  <si>
    <t>Local currency</t>
  </si>
  <si>
    <t>Acknowledgements and disclaimer</t>
  </si>
  <si>
    <t xml:space="preserve">This project is funded by the European Commission, Research Directorate General as part </t>
  </si>
  <si>
    <t>of the 7th Framework Programme, Theme 8: Socio-Economic Sciences and Humanities. Grant Agreement no: 225 281</t>
  </si>
  <si>
    <t>Any errors or omissions are entirely the responsibility of the GGDC (Groningen Growth and Development Centre).</t>
  </si>
  <si>
    <t xml:space="preserve">For comments and suggestions please send an email to: </t>
  </si>
  <si>
    <t>wiod@rug.nl.</t>
  </si>
  <si>
    <t>Source: WIOD database,  July 2014 release</t>
  </si>
  <si>
    <t>NP</t>
  </si>
  <si>
    <t>PP</t>
  </si>
  <si>
    <t>NMH</t>
  </si>
  <si>
    <t>NML</t>
  </si>
  <si>
    <t>SVS</t>
  </si>
  <si>
    <t>HS</t>
  </si>
  <si>
    <t>MS</t>
  </si>
  <si>
    <t>LS</t>
  </si>
  <si>
    <t>Total</t>
  </si>
  <si>
    <t>BM</t>
  </si>
  <si>
    <t>NM</t>
  </si>
  <si>
    <t>TOTAL</t>
  </si>
  <si>
    <t>DVA</t>
  </si>
  <si>
    <t>DVS</t>
  </si>
  <si>
    <t>CHINA</t>
  </si>
  <si>
    <t>OEA</t>
  </si>
  <si>
    <t>FSS</t>
  </si>
  <si>
    <t>LAC</t>
  </si>
  <si>
    <t>MNA</t>
  </si>
  <si>
    <t>INDIA</t>
  </si>
  <si>
    <t>ALL</t>
  </si>
  <si>
    <t>BM/NP</t>
  </si>
  <si>
    <t>PP/NP</t>
  </si>
  <si>
    <t>NM/PP</t>
  </si>
  <si>
    <t>NMH/NML</t>
  </si>
  <si>
    <t>SVS/GOODS</t>
  </si>
  <si>
    <t>H/(M+L)</t>
  </si>
  <si>
    <t>(H+M)/L</t>
  </si>
  <si>
    <t>BM/OTHER</t>
  </si>
  <si>
    <t>OSA and SSA nothing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</si>
</sst>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5"/>
      <color indexed="9"/>
      <name val="Arial"/>
      <family val="2"/>
    </font>
    <font>
      <sz val="10"/>
      <color indexed="9"/>
      <name val="Arial"/>
      <family val="2"/>
    </font>
    <font>
      <sz val="10"/>
      <color indexed="10"/>
      <name val="Arial"/>
      <family val="2"/>
    </font>
    <font>
      <i/>
      <sz val="10"/>
      <color indexed="9"/>
      <name val="Arial"/>
      <family val="2"/>
    </font>
    <font>
      <b/>
      <i/>
      <sz val="10"/>
      <color indexed="9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9.35"/>
      <color indexed="12"/>
      <name val="Calibri"/>
      <family val="2"/>
    </font>
    <font>
      <i/>
      <u/>
      <sz val="10"/>
      <color indexed="12"/>
      <name val="Arial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2">
    <xf numFmtId="0" fontId="0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3" fillId="0" borderId="0"/>
    <xf numFmtId="0" fontId="13" fillId="0" borderId="0"/>
    <xf numFmtId="0" fontId="2" fillId="0" borderId="0">
      <alignment vertical="top"/>
    </xf>
    <xf numFmtId="9" fontId="1" fillId="0" borderId="0" applyFont="0" applyFill="0" applyBorder="0" applyAlignment="0" applyProtection="0"/>
    <xf numFmtId="0" fontId="1" fillId="0" borderId="0"/>
    <xf numFmtId="0" fontId="2" fillId="0" borderId="0"/>
  </cellStyleXfs>
  <cellXfs count="46">
    <xf numFmtId="0" fontId="0" fillId="0" borderId="0" xfId="0"/>
    <xf numFmtId="3" fontId="3" fillId="2" borderId="0" xfId="1" applyNumberFormat="1" applyFont="1" applyFill="1" applyBorder="1"/>
    <xf numFmtId="3" fontId="4" fillId="2" borderId="0" xfId="1" applyNumberFormat="1" applyFont="1" applyFill="1" applyBorder="1"/>
    <xf numFmtId="0" fontId="2" fillId="0" borderId="0" xfId="2"/>
    <xf numFmtId="3" fontId="3" fillId="2" borderId="0" xfId="1" applyNumberFormat="1" applyFont="1" applyFill="1"/>
    <xf numFmtId="3" fontId="4" fillId="2" borderId="0" xfId="1" applyNumberFormat="1" applyFont="1" applyFill="1"/>
    <xf numFmtId="3" fontId="5" fillId="2" borderId="0" xfId="1" applyNumberFormat="1" applyFont="1" applyFill="1"/>
    <xf numFmtId="3" fontId="6" fillId="3" borderId="0" xfId="1" applyNumberFormat="1" applyFont="1" applyFill="1" applyBorder="1"/>
    <xf numFmtId="3" fontId="7" fillId="4" borderId="0" xfId="1" applyNumberFormat="1" applyFont="1" applyFill="1" applyBorder="1"/>
    <xf numFmtId="3" fontId="8" fillId="4" borderId="0" xfId="1" applyNumberFormat="1" applyFont="1" applyFill="1" applyBorder="1"/>
    <xf numFmtId="0" fontId="9" fillId="0" borderId="0" xfId="2" applyFont="1"/>
    <xf numFmtId="3" fontId="2" fillId="0" borderId="0" xfId="1" applyNumberFormat="1" applyBorder="1"/>
    <xf numFmtId="0" fontId="2" fillId="0" borderId="0" xfId="3"/>
    <xf numFmtId="3" fontId="8" fillId="0" borderId="0" xfId="1" applyNumberFormat="1" applyFont="1" applyBorder="1"/>
    <xf numFmtId="3" fontId="8" fillId="0" borderId="0" xfId="1" applyNumberFormat="1" applyFont="1"/>
    <xf numFmtId="3" fontId="8" fillId="0" borderId="0" xfId="1" applyNumberFormat="1" applyFont="1" applyFill="1" applyBorder="1"/>
    <xf numFmtId="3" fontId="4" fillId="0" borderId="0" xfId="1" applyNumberFormat="1" applyFont="1" applyFill="1" applyBorder="1"/>
    <xf numFmtId="3" fontId="2" fillId="0" borderId="0" xfId="1" applyNumberFormat="1" applyFont="1" applyFill="1"/>
    <xf numFmtId="0" fontId="0" fillId="0" borderId="0" xfId="0" applyFill="1"/>
    <xf numFmtId="3" fontId="2" fillId="0" borderId="0" xfId="1" applyNumberFormat="1" applyFont="1"/>
    <xf numFmtId="0" fontId="10" fillId="0" borderId="0" xfId="3" applyFont="1"/>
    <xf numFmtId="0" fontId="5" fillId="0" borderId="0" xfId="3" applyFont="1"/>
    <xf numFmtId="3" fontId="12" fillId="0" borderId="0" xfId="4" applyNumberFormat="1" applyFont="1" applyFill="1" applyAlignment="1" applyProtection="1"/>
    <xf numFmtId="0" fontId="8" fillId="0" borderId="0" xfId="3" applyFont="1"/>
    <xf numFmtId="0" fontId="2" fillId="0" borderId="0" xfId="3" applyFont="1"/>
    <xf numFmtId="0" fontId="11" fillId="0" borderId="0" xfId="4" applyAlignment="1" applyProtection="1"/>
    <xf numFmtId="3" fontId="8" fillId="0" borderId="0" xfId="1" applyNumberFormat="1" applyFont="1" applyFill="1"/>
    <xf numFmtId="3" fontId="2" fillId="0" borderId="0" xfId="1" applyNumberFormat="1"/>
    <xf numFmtId="3" fontId="5" fillId="0" borderId="0" xfId="1" applyNumberFormat="1" applyFont="1"/>
    <xf numFmtId="0" fontId="2" fillId="0" borderId="0" xfId="5" applyFont="1" applyAlignment="1"/>
    <xf numFmtId="3" fontId="7" fillId="0" borderId="0" xfId="1" applyNumberFormat="1" applyFont="1" applyFill="1" applyAlignment="1">
      <alignment horizontal="left"/>
    </xf>
    <xf numFmtId="3" fontId="2" fillId="0" borderId="0" xfId="1" applyNumberFormat="1" applyFont="1" applyAlignment="1">
      <alignment horizontal="center"/>
    </xf>
    <xf numFmtId="3" fontId="11" fillId="0" borderId="0" xfId="4" applyNumberFormat="1" applyAlignment="1" applyProtection="1"/>
    <xf numFmtId="3" fontId="14" fillId="0" borderId="0" xfId="0" applyNumberFormat="1" applyFont="1" applyFill="1"/>
    <xf numFmtId="0" fontId="14" fillId="0" borderId="0" xfId="0" applyFont="1" applyFill="1"/>
    <xf numFmtId="3" fontId="14" fillId="0" borderId="0" xfId="0" applyNumberFormat="1" applyFont="1" applyFill="1" applyAlignment="1">
      <alignment horizontal="right"/>
    </xf>
    <xf numFmtId="0" fontId="14" fillId="5" borderId="0" xfId="0" applyFont="1" applyFill="1"/>
    <xf numFmtId="0" fontId="15" fillId="8" borderId="0" xfId="0" applyFont="1" applyFill="1"/>
    <xf numFmtId="3" fontId="14" fillId="6" borderId="0" xfId="0" applyNumberFormat="1" applyFont="1" applyFill="1"/>
    <xf numFmtId="0" fontId="14" fillId="6" borderId="0" xfId="0" applyFont="1" applyFill="1"/>
    <xf numFmtId="0" fontId="14" fillId="7" borderId="0" xfId="0" applyFont="1" applyFill="1"/>
    <xf numFmtId="2" fontId="14" fillId="0" borderId="0" xfId="0" applyNumberFormat="1" applyFont="1" applyFill="1"/>
    <xf numFmtId="2" fontId="14" fillId="0" borderId="0" xfId="0" applyNumberFormat="1" applyFont="1" applyFill="1" applyAlignment="1">
      <alignment horizontal="right"/>
    </xf>
    <xf numFmtId="2" fontId="0" fillId="0" borderId="0" xfId="0" applyNumberFormat="1"/>
    <xf numFmtId="0" fontId="0" fillId="5" borderId="0" xfId="0" applyFill="1"/>
    <xf numFmtId="2" fontId="14" fillId="6" borderId="0" xfId="0" applyNumberFormat="1" applyFont="1" applyFill="1"/>
  </cellXfs>
  <cellStyles count="12">
    <cellStyle name="Hyperlink" xfId="4" builtinId="8"/>
    <cellStyle name="Normal" xfId="0" builtinId="0"/>
    <cellStyle name="Normal 10" xfId="11"/>
    <cellStyle name="Normal 14" xfId="8"/>
    <cellStyle name="Normal 15 2" xfId="10"/>
    <cellStyle name="Normal 2 2" xfId="6"/>
    <cellStyle name="Normal 2 2 2" xfId="7"/>
    <cellStyle name="Normal 2 2 6" xfId="2"/>
    <cellStyle name="Normal 2 3" xfId="3"/>
    <cellStyle name="Normal 3" xfId="5"/>
    <cellStyle name="Normal_Template-EUKLEMS-output" xfId="1"/>
    <cellStyle name="Percent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wiod@rug.nl.?subject=Comments%20on%20WIOD%20basic%20SUT%20dat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R56"/>
  <sheetViews>
    <sheetView zoomScale="85" zoomScaleNormal="85" workbookViewId="0">
      <selection activeCell="F56" sqref="F56"/>
    </sheetView>
  </sheetViews>
  <sheetFormatPr defaultColWidth="9.140625" defaultRowHeight="12.75" x14ac:dyDescent="0.2"/>
  <cols>
    <col min="1" max="1" width="15" style="3" customWidth="1"/>
    <col min="2" max="2" width="16.42578125" style="3" bestFit="1" customWidth="1"/>
    <col min="3" max="3" width="9.140625" style="3"/>
    <col min="4" max="4" width="10.42578125" style="3" customWidth="1"/>
    <col min="5" max="5" width="8.85546875" style="3" customWidth="1"/>
    <col min="6" max="8" width="9.140625" style="3"/>
    <col min="9" max="9" width="8.28515625" style="3" customWidth="1"/>
    <col min="10" max="10" width="15.140625" style="3" customWidth="1"/>
    <col min="11" max="250" width="9.140625" style="3"/>
    <col min="251" max="251" width="15" style="3" customWidth="1"/>
    <col min="252" max="253" width="9.140625" style="3"/>
    <col min="254" max="254" width="7.42578125" style="3" customWidth="1"/>
    <col min="255" max="255" width="8.85546875" style="3" customWidth="1"/>
    <col min="256" max="258" width="9.140625" style="3"/>
    <col min="259" max="259" width="8.28515625" style="3" customWidth="1"/>
    <col min="260" max="260" width="15.140625" style="3" customWidth="1"/>
    <col min="261" max="506" width="9.140625" style="3"/>
    <col min="507" max="507" width="15" style="3" customWidth="1"/>
    <col min="508" max="509" width="9.140625" style="3"/>
    <col min="510" max="510" width="7.42578125" style="3" customWidth="1"/>
    <col min="511" max="511" width="8.85546875" style="3" customWidth="1"/>
    <col min="512" max="514" width="9.140625" style="3"/>
    <col min="515" max="515" width="8.28515625" style="3" customWidth="1"/>
    <col min="516" max="516" width="15.140625" style="3" customWidth="1"/>
    <col min="517" max="762" width="9.140625" style="3"/>
    <col min="763" max="763" width="15" style="3" customWidth="1"/>
    <col min="764" max="765" width="9.140625" style="3"/>
    <col min="766" max="766" width="7.42578125" style="3" customWidth="1"/>
    <col min="767" max="767" width="8.85546875" style="3" customWidth="1"/>
    <col min="768" max="770" width="9.140625" style="3"/>
    <col min="771" max="771" width="8.28515625" style="3" customWidth="1"/>
    <col min="772" max="772" width="15.140625" style="3" customWidth="1"/>
    <col min="773" max="1018" width="9.140625" style="3"/>
    <col min="1019" max="1019" width="15" style="3" customWidth="1"/>
    <col min="1020" max="1021" width="9.140625" style="3"/>
    <col min="1022" max="1022" width="7.42578125" style="3" customWidth="1"/>
    <col min="1023" max="1023" width="8.85546875" style="3" customWidth="1"/>
    <col min="1024" max="1026" width="9.140625" style="3"/>
    <col min="1027" max="1027" width="8.28515625" style="3" customWidth="1"/>
    <col min="1028" max="1028" width="15.140625" style="3" customWidth="1"/>
    <col min="1029" max="1274" width="9.140625" style="3"/>
    <col min="1275" max="1275" width="15" style="3" customWidth="1"/>
    <col min="1276" max="1277" width="9.140625" style="3"/>
    <col min="1278" max="1278" width="7.42578125" style="3" customWidth="1"/>
    <col min="1279" max="1279" width="8.85546875" style="3" customWidth="1"/>
    <col min="1280" max="1282" width="9.140625" style="3"/>
    <col min="1283" max="1283" width="8.28515625" style="3" customWidth="1"/>
    <col min="1284" max="1284" width="15.140625" style="3" customWidth="1"/>
    <col min="1285" max="1530" width="9.140625" style="3"/>
    <col min="1531" max="1531" width="15" style="3" customWidth="1"/>
    <col min="1532" max="1533" width="9.140625" style="3"/>
    <col min="1534" max="1534" width="7.42578125" style="3" customWidth="1"/>
    <col min="1535" max="1535" width="8.85546875" style="3" customWidth="1"/>
    <col min="1536" max="1538" width="9.140625" style="3"/>
    <col min="1539" max="1539" width="8.28515625" style="3" customWidth="1"/>
    <col min="1540" max="1540" width="15.140625" style="3" customWidth="1"/>
    <col min="1541" max="1786" width="9.140625" style="3"/>
    <col min="1787" max="1787" width="15" style="3" customWidth="1"/>
    <col min="1788" max="1789" width="9.140625" style="3"/>
    <col min="1790" max="1790" width="7.42578125" style="3" customWidth="1"/>
    <col min="1791" max="1791" width="8.85546875" style="3" customWidth="1"/>
    <col min="1792" max="1794" width="9.140625" style="3"/>
    <col min="1795" max="1795" width="8.28515625" style="3" customWidth="1"/>
    <col min="1796" max="1796" width="15.140625" style="3" customWidth="1"/>
    <col min="1797" max="2042" width="9.140625" style="3"/>
    <col min="2043" max="2043" width="15" style="3" customWidth="1"/>
    <col min="2044" max="2045" width="9.140625" style="3"/>
    <col min="2046" max="2046" width="7.42578125" style="3" customWidth="1"/>
    <col min="2047" max="2047" width="8.85546875" style="3" customWidth="1"/>
    <col min="2048" max="2050" width="9.140625" style="3"/>
    <col min="2051" max="2051" width="8.28515625" style="3" customWidth="1"/>
    <col min="2052" max="2052" width="15.140625" style="3" customWidth="1"/>
    <col min="2053" max="2298" width="9.140625" style="3"/>
    <col min="2299" max="2299" width="15" style="3" customWidth="1"/>
    <col min="2300" max="2301" width="9.140625" style="3"/>
    <col min="2302" max="2302" width="7.42578125" style="3" customWidth="1"/>
    <col min="2303" max="2303" width="8.85546875" style="3" customWidth="1"/>
    <col min="2304" max="2306" width="9.140625" style="3"/>
    <col min="2307" max="2307" width="8.28515625" style="3" customWidth="1"/>
    <col min="2308" max="2308" width="15.140625" style="3" customWidth="1"/>
    <col min="2309" max="2554" width="9.140625" style="3"/>
    <col min="2555" max="2555" width="15" style="3" customWidth="1"/>
    <col min="2556" max="2557" width="9.140625" style="3"/>
    <col min="2558" max="2558" width="7.42578125" style="3" customWidth="1"/>
    <col min="2559" max="2559" width="8.85546875" style="3" customWidth="1"/>
    <col min="2560" max="2562" width="9.140625" style="3"/>
    <col min="2563" max="2563" width="8.28515625" style="3" customWidth="1"/>
    <col min="2564" max="2564" width="15.140625" style="3" customWidth="1"/>
    <col min="2565" max="2810" width="9.140625" style="3"/>
    <col min="2811" max="2811" width="15" style="3" customWidth="1"/>
    <col min="2812" max="2813" width="9.140625" style="3"/>
    <col min="2814" max="2814" width="7.42578125" style="3" customWidth="1"/>
    <col min="2815" max="2815" width="8.85546875" style="3" customWidth="1"/>
    <col min="2816" max="2818" width="9.140625" style="3"/>
    <col min="2819" max="2819" width="8.28515625" style="3" customWidth="1"/>
    <col min="2820" max="2820" width="15.140625" style="3" customWidth="1"/>
    <col min="2821" max="3066" width="9.140625" style="3"/>
    <col min="3067" max="3067" width="15" style="3" customWidth="1"/>
    <col min="3068" max="3069" width="9.140625" style="3"/>
    <col min="3070" max="3070" width="7.42578125" style="3" customWidth="1"/>
    <col min="3071" max="3071" width="8.85546875" style="3" customWidth="1"/>
    <col min="3072" max="3074" width="9.140625" style="3"/>
    <col min="3075" max="3075" width="8.28515625" style="3" customWidth="1"/>
    <col min="3076" max="3076" width="15.140625" style="3" customWidth="1"/>
    <col min="3077" max="3322" width="9.140625" style="3"/>
    <col min="3323" max="3323" width="15" style="3" customWidth="1"/>
    <col min="3324" max="3325" width="9.140625" style="3"/>
    <col min="3326" max="3326" width="7.42578125" style="3" customWidth="1"/>
    <col min="3327" max="3327" width="8.85546875" style="3" customWidth="1"/>
    <col min="3328" max="3330" width="9.140625" style="3"/>
    <col min="3331" max="3331" width="8.28515625" style="3" customWidth="1"/>
    <col min="3332" max="3332" width="15.140625" style="3" customWidth="1"/>
    <col min="3333" max="3578" width="9.140625" style="3"/>
    <col min="3579" max="3579" width="15" style="3" customWidth="1"/>
    <col min="3580" max="3581" width="9.140625" style="3"/>
    <col min="3582" max="3582" width="7.42578125" style="3" customWidth="1"/>
    <col min="3583" max="3583" width="8.85546875" style="3" customWidth="1"/>
    <col min="3584" max="3586" width="9.140625" style="3"/>
    <col min="3587" max="3587" width="8.28515625" style="3" customWidth="1"/>
    <col min="3588" max="3588" width="15.140625" style="3" customWidth="1"/>
    <col min="3589" max="3834" width="9.140625" style="3"/>
    <col min="3835" max="3835" width="15" style="3" customWidth="1"/>
    <col min="3836" max="3837" width="9.140625" style="3"/>
    <col min="3838" max="3838" width="7.42578125" style="3" customWidth="1"/>
    <col min="3839" max="3839" width="8.85546875" style="3" customWidth="1"/>
    <col min="3840" max="3842" width="9.140625" style="3"/>
    <col min="3843" max="3843" width="8.28515625" style="3" customWidth="1"/>
    <col min="3844" max="3844" width="15.140625" style="3" customWidth="1"/>
    <col min="3845" max="4090" width="9.140625" style="3"/>
    <col min="4091" max="4091" width="15" style="3" customWidth="1"/>
    <col min="4092" max="4093" width="9.140625" style="3"/>
    <col min="4094" max="4094" width="7.42578125" style="3" customWidth="1"/>
    <col min="4095" max="4095" width="8.85546875" style="3" customWidth="1"/>
    <col min="4096" max="4098" width="9.140625" style="3"/>
    <col min="4099" max="4099" width="8.28515625" style="3" customWidth="1"/>
    <col min="4100" max="4100" width="15.140625" style="3" customWidth="1"/>
    <col min="4101" max="4346" width="9.140625" style="3"/>
    <col min="4347" max="4347" width="15" style="3" customWidth="1"/>
    <col min="4348" max="4349" width="9.140625" style="3"/>
    <col min="4350" max="4350" width="7.42578125" style="3" customWidth="1"/>
    <col min="4351" max="4351" width="8.85546875" style="3" customWidth="1"/>
    <col min="4352" max="4354" width="9.140625" style="3"/>
    <col min="4355" max="4355" width="8.28515625" style="3" customWidth="1"/>
    <col min="4356" max="4356" width="15.140625" style="3" customWidth="1"/>
    <col min="4357" max="4602" width="9.140625" style="3"/>
    <col min="4603" max="4603" width="15" style="3" customWidth="1"/>
    <col min="4604" max="4605" width="9.140625" style="3"/>
    <col min="4606" max="4606" width="7.42578125" style="3" customWidth="1"/>
    <col min="4607" max="4607" width="8.85546875" style="3" customWidth="1"/>
    <col min="4608" max="4610" width="9.140625" style="3"/>
    <col min="4611" max="4611" width="8.28515625" style="3" customWidth="1"/>
    <col min="4612" max="4612" width="15.140625" style="3" customWidth="1"/>
    <col min="4613" max="4858" width="9.140625" style="3"/>
    <col min="4859" max="4859" width="15" style="3" customWidth="1"/>
    <col min="4860" max="4861" width="9.140625" style="3"/>
    <col min="4862" max="4862" width="7.42578125" style="3" customWidth="1"/>
    <col min="4863" max="4863" width="8.85546875" style="3" customWidth="1"/>
    <col min="4864" max="4866" width="9.140625" style="3"/>
    <col min="4867" max="4867" width="8.28515625" style="3" customWidth="1"/>
    <col min="4868" max="4868" width="15.140625" style="3" customWidth="1"/>
    <col min="4869" max="5114" width="9.140625" style="3"/>
    <col min="5115" max="5115" width="15" style="3" customWidth="1"/>
    <col min="5116" max="5117" width="9.140625" style="3"/>
    <col min="5118" max="5118" width="7.42578125" style="3" customWidth="1"/>
    <col min="5119" max="5119" width="8.85546875" style="3" customWidth="1"/>
    <col min="5120" max="5122" width="9.140625" style="3"/>
    <col min="5123" max="5123" width="8.28515625" style="3" customWidth="1"/>
    <col min="5124" max="5124" width="15.140625" style="3" customWidth="1"/>
    <col min="5125" max="5370" width="9.140625" style="3"/>
    <col min="5371" max="5371" width="15" style="3" customWidth="1"/>
    <col min="5372" max="5373" width="9.140625" style="3"/>
    <col min="5374" max="5374" width="7.42578125" style="3" customWidth="1"/>
    <col min="5375" max="5375" width="8.85546875" style="3" customWidth="1"/>
    <col min="5376" max="5378" width="9.140625" style="3"/>
    <col min="5379" max="5379" width="8.28515625" style="3" customWidth="1"/>
    <col min="5380" max="5380" width="15.140625" style="3" customWidth="1"/>
    <col min="5381" max="5626" width="9.140625" style="3"/>
    <col min="5627" max="5627" width="15" style="3" customWidth="1"/>
    <col min="5628" max="5629" width="9.140625" style="3"/>
    <col min="5630" max="5630" width="7.42578125" style="3" customWidth="1"/>
    <col min="5631" max="5631" width="8.85546875" style="3" customWidth="1"/>
    <col min="5632" max="5634" width="9.140625" style="3"/>
    <col min="5635" max="5635" width="8.28515625" style="3" customWidth="1"/>
    <col min="5636" max="5636" width="15.140625" style="3" customWidth="1"/>
    <col min="5637" max="5882" width="9.140625" style="3"/>
    <col min="5883" max="5883" width="15" style="3" customWidth="1"/>
    <col min="5884" max="5885" width="9.140625" style="3"/>
    <col min="5886" max="5886" width="7.42578125" style="3" customWidth="1"/>
    <col min="5887" max="5887" width="8.85546875" style="3" customWidth="1"/>
    <col min="5888" max="5890" width="9.140625" style="3"/>
    <col min="5891" max="5891" width="8.28515625" style="3" customWidth="1"/>
    <col min="5892" max="5892" width="15.140625" style="3" customWidth="1"/>
    <col min="5893" max="6138" width="9.140625" style="3"/>
    <col min="6139" max="6139" width="15" style="3" customWidth="1"/>
    <col min="6140" max="6141" width="9.140625" style="3"/>
    <col min="6142" max="6142" width="7.42578125" style="3" customWidth="1"/>
    <col min="6143" max="6143" width="8.85546875" style="3" customWidth="1"/>
    <col min="6144" max="6146" width="9.140625" style="3"/>
    <col min="6147" max="6147" width="8.28515625" style="3" customWidth="1"/>
    <col min="6148" max="6148" width="15.140625" style="3" customWidth="1"/>
    <col min="6149" max="6394" width="9.140625" style="3"/>
    <col min="6395" max="6395" width="15" style="3" customWidth="1"/>
    <col min="6396" max="6397" width="9.140625" style="3"/>
    <col min="6398" max="6398" width="7.42578125" style="3" customWidth="1"/>
    <col min="6399" max="6399" width="8.85546875" style="3" customWidth="1"/>
    <col min="6400" max="6402" width="9.140625" style="3"/>
    <col min="6403" max="6403" width="8.28515625" style="3" customWidth="1"/>
    <col min="6404" max="6404" width="15.140625" style="3" customWidth="1"/>
    <col min="6405" max="6650" width="9.140625" style="3"/>
    <col min="6651" max="6651" width="15" style="3" customWidth="1"/>
    <col min="6652" max="6653" width="9.140625" style="3"/>
    <col min="6654" max="6654" width="7.42578125" style="3" customWidth="1"/>
    <col min="6655" max="6655" width="8.85546875" style="3" customWidth="1"/>
    <col min="6656" max="6658" width="9.140625" style="3"/>
    <col min="6659" max="6659" width="8.28515625" style="3" customWidth="1"/>
    <col min="6660" max="6660" width="15.140625" style="3" customWidth="1"/>
    <col min="6661" max="6906" width="9.140625" style="3"/>
    <col min="6907" max="6907" width="15" style="3" customWidth="1"/>
    <col min="6908" max="6909" width="9.140625" style="3"/>
    <col min="6910" max="6910" width="7.42578125" style="3" customWidth="1"/>
    <col min="6911" max="6911" width="8.85546875" style="3" customWidth="1"/>
    <col min="6912" max="6914" width="9.140625" style="3"/>
    <col min="6915" max="6915" width="8.28515625" style="3" customWidth="1"/>
    <col min="6916" max="6916" width="15.140625" style="3" customWidth="1"/>
    <col min="6917" max="7162" width="9.140625" style="3"/>
    <col min="7163" max="7163" width="15" style="3" customWidth="1"/>
    <col min="7164" max="7165" width="9.140625" style="3"/>
    <col min="7166" max="7166" width="7.42578125" style="3" customWidth="1"/>
    <col min="7167" max="7167" width="8.85546875" style="3" customWidth="1"/>
    <col min="7168" max="7170" width="9.140625" style="3"/>
    <col min="7171" max="7171" width="8.28515625" style="3" customWidth="1"/>
    <col min="7172" max="7172" width="15.140625" style="3" customWidth="1"/>
    <col min="7173" max="7418" width="9.140625" style="3"/>
    <col min="7419" max="7419" width="15" style="3" customWidth="1"/>
    <col min="7420" max="7421" width="9.140625" style="3"/>
    <col min="7422" max="7422" width="7.42578125" style="3" customWidth="1"/>
    <col min="7423" max="7423" width="8.85546875" style="3" customWidth="1"/>
    <col min="7424" max="7426" width="9.140625" style="3"/>
    <col min="7427" max="7427" width="8.28515625" style="3" customWidth="1"/>
    <col min="7428" max="7428" width="15.140625" style="3" customWidth="1"/>
    <col min="7429" max="7674" width="9.140625" style="3"/>
    <col min="7675" max="7675" width="15" style="3" customWidth="1"/>
    <col min="7676" max="7677" width="9.140625" style="3"/>
    <col min="7678" max="7678" width="7.42578125" style="3" customWidth="1"/>
    <col min="7679" max="7679" width="8.85546875" style="3" customWidth="1"/>
    <col min="7680" max="7682" width="9.140625" style="3"/>
    <col min="7683" max="7683" width="8.28515625" style="3" customWidth="1"/>
    <col min="7684" max="7684" width="15.140625" style="3" customWidth="1"/>
    <col min="7685" max="7930" width="9.140625" style="3"/>
    <col min="7931" max="7931" width="15" style="3" customWidth="1"/>
    <col min="7932" max="7933" width="9.140625" style="3"/>
    <col min="7934" max="7934" width="7.42578125" style="3" customWidth="1"/>
    <col min="7935" max="7935" width="8.85546875" style="3" customWidth="1"/>
    <col min="7936" max="7938" width="9.140625" style="3"/>
    <col min="7939" max="7939" width="8.28515625" style="3" customWidth="1"/>
    <col min="7940" max="7940" width="15.140625" style="3" customWidth="1"/>
    <col min="7941" max="8186" width="9.140625" style="3"/>
    <col min="8187" max="8187" width="15" style="3" customWidth="1"/>
    <col min="8188" max="8189" width="9.140625" style="3"/>
    <col min="8190" max="8190" width="7.42578125" style="3" customWidth="1"/>
    <col min="8191" max="8191" width="8.85546875" style="3" customWidth="1"/>
    <col min="8192" max="8194" width="9.140625" style="3"/>
    <col min="8195" max="8195" width="8.28515625" style="3" customWidth="1"/>
    <col min="8196" max="8196" width="15.140625" style="3" customWidth="1"/>
    <col min="8197" max="8442" width="9.140625" style="3"/>
    <col min="8443" max="8443" width="15" style="3" customWidth="1"/>
    <col min="8444" max="8445" width="9.140625" style="3"/>
    <col min="8446" max="8446" width="7.42578125" style="3" customWidth="1"/>
    <col min="8447" max="8447" width="8.85546875" style="3" customWidth="1"/>
    <col min="8448" max="8450" width="9.140625" style="3"/>
    <col min="8451" max="8451" width="8.28515625" style="3" customWidth="1"/>
    <col min="8452" max="8452" width="15.140625" style="3" customWidth="1"/>
    <col min="8453" max="8698" width="9.140625" style="3"/>
    <col min="8699" max="8699" width="15" style="3" customWidth="1"/>
    <col min="8700" max="8701" width="9.140625" style="3"/>
    <col min="8702" max="8702" width="7.42578125" style="3" customWidth="1"/>
    <col min="8703" max="8703" width="8.85546875" style="3" customWidth="1"/>
    <col min="8704" max="8706" width="9.140625" style="3"/>
    <col min="8707" max="8707" width="8.28515625" style="3" customWidth="1"/>
    <col min="8708" max="8708" width="15.140625" style="3" customWidth="1"/>
    <col min="8709" max="8954" width="9.140625" style="3"/>
    <col min="8955" max="8955" width="15" style="3" customWidth="1"/>
    <col min="8956" max="8957" width="9.140625" style="3"/>
    <col min="8958" max="8958" width="7.42578125" style="3" customWidth="1"/>
    <col min="8959" max="8959" width="8.85546875" style="3" customWidth="1"/>
    <col min="8960" max="8962" width="9.140625" style="3"/>
    <col min="8963" max="8963" width="8.28515625" style="3" customWidth="1"/>
    <col min="8964" max="8964" width="15.140625" style="3" customWidth="1"/>
    <col min="8965" max="9210" width="9.140625" style="3"/>
    <col min="9211" max="9211" width="15" style="3" customWidth="1"/>
    <col min="9212" max="9213" width="9.140625" style="3"/>
    <col min="9214" max="9214" width="7.42578125" style="3" customWidth="1"/>
    <col min="9215" max="9215" width="8.85546875" style="3" customWidth="1"/>
    <col min="9216" max="9218" width="9.140625" style="3"/>
    <col min="9219" max="9219" width="8.28515625" style="3" customWidth="1"/>
    <col min="9220" max="9220" width="15.140625" style="3" customWidth="1"/>
    <col min="9221" max="9466" width="9.140625" style="3"/>
    <col min="9467" max="9467" width="15" style="3" customWidth="1"/>
    <col min="9468" max="9469" width="9.140625" style="3"/>
    <col min="9470" max="9470" width="7.42578125" style="3" customWidth="1"/>
    <col min="9471" max="9471" width="8.85546875" style="3" customWidth="1"/>
    <col min="9472" max="9474" width="9.140625" style="3"/>
    <col min="9475" max="9475" width="8.28515625" style="3" customWidth="1"/>
    <col min="9476" max="9476" width="15.140625" style="3" customWidth="1"/>
    <col min="9477" max="9722" width="9.140625" style="3"/>
    <col min="9723" max="9723" width="15" style="3" customWidth="1"/>
    <col min="9724" max="9725" width="9.140625" style="3"/>
    <col min="9726" max="9726" width="7.42578125" style="3" customWidth="1"/>
    <col min="9727" max="9727" width="8.85546875" style="3" customWidth="1"/>
    <col min="9728" max="9730" width="9.140625" style="3"/>
    <col min="9731" max="9731" width="8.28515625" style="3" customWidth="1"/>
    <col min="9732" max="9732" width="15.140625" style="3" customWidth="1"/>
    <col min="9733" max="9978" width="9.140625" style="3"/>
    <col min="9979" max="9979" width="15" style="3" customWidth="1"/>
    <col min="9980" max="9981" width="9.140625" style="3"/>
    <col min="9982" max="9982" width="7.42578125" style="3" customWidth="1"/>
    <col min="9983" max="9983" width="8.85546875" style="3" customWidth="1"/>
    <col min="9984" max="9986" width="9.140625" style="3"/>
    <col min="9987" max="9987" width="8.28515625" style="3" customWidth="1"/>
    <col min="9988" max="9988" width="15.140625" style="3" customWidth="1"/>
    <col min="9989" max="10234" width="9.140625" style="3"/>
    <col min="10235" max="10235" width="15" style="3" customWidth="1"/>
    <col min="10236" max="10237" width="9.140625" style="3"/>
    <col min="10238" max="10238" width="7.42578125" style="3" customWidth="1"/>
    <col min="10239" max="10239" width="8.85546875" style="3" customWidth="1"/>
    <col min="10240" max="10242" width="9.140625" style="3"/>
    <col min="10243" max="10243" width="8.28515625" style="3" customWidth="1"/>
    <col min="10244" max="10244" width="15.140625" style="3" customWidth="1"/>
    <col min="10245" max="10490" width="9.140625" style="3"/>
    <col min="10491" max="10491" width="15" style="3" customWidth="1"/>
    <col min="10492" max="10493" width="9.140625" style="3"/>
    <col min="10494" max="10494" width="7.42578125" style="3" customWidth="1"/>
    <col min="10495" max="10495" width="8.85546875" style="3" customWidth="1"/>
    <col min="10496" max="10498" width="9.140625" style="3"/>
    <col min="10499" max="10499" width="8.28515625" style="3" customWidth="1"/>
    <col min="10500" max="10500" width="15.140625" style="3" customWidth="1"/>
    <col min="10501" max="10746" width="9.140625" style="3"/>
    <col min="10747" max="10747" width="15" style="3" customWidth="1"/>
    <col min="10748" max="10749" width="9.140625" style="3"/>
    <col min="10750" max="10750" width="7.42578125" style="3" customWidth="1"/>
    <col min="10751" max="10751" width="8.85546875" style="3" customWidth="1"/>
    <col min="10752" max="10754" width="9.140625" style="3"/>
    <col min="10755" max="10755" width="8.28515625" style="3" customWidth="1"/>
    <col min="10756" max="10756" width="15.140625" style="3" customWidth="1"/>
    <col min="10757" max="11002" width="9.140625" style="3"/>
    <col min="11003" max="11003" width="15" style="3" customWidth="1"/>
    <col min="11004" max="11005" width="9.140625" style="3"/>
    <col min="11006" max="11006" width="7.42578125" style="3" customWidth="1"/>
    <col min="11007" max="11007" width="8.85546875" style="3" customWidth="1"/>
    <col min="11008" max="11010" width="9.140625" style="3"/>
    <col min="11011" max="11011" width="8.28515625" style="3" customWidth="1"/>
    <col min="11012" max="11012" width="15.140625" style="3" customWidth="1"/>
    <col min="11013" max="11258" width="9.140625" style="3"/>
    <col min="11259" max="11259" width="15" style="3" customWidth="1"/>
    <col min="11260" max="11261" width="9.140625" style="3"/>
    <col min="11262" max="11262" width="7.42578125" style="3" customWidth="1"/>
    <col min="11263" max="11263" width="8.85546875" style="3" customWidth="1"/>
    <col min="11264" max="11266" width="9.140625" style="3"/>
    <col min="11267" max="11267" width="8.28515625" style="3" customWidth="1"/>
    <col min="11268" max="11268" width="15.140625" style="3" customWidth="1"/>
    <col min="11269" max="11514" width="9.140625" style="3"/>
    <col min="11515" max="11515" width="15" style="3" customWidth="1"/>
    <col min="11516" max="11517" width="9.140625" style="3"/>
    <col min="11518" max="11518" width="7.42578125" style="3" customWidth="1"/>
    <col min="11519" max="11519" width="8.85546875" style="3" customWidth="1"/>
    <col min="11520" max="11522" width="9.140625" style="3"/>
    <col min="11523" max="11523" width="8.28515625" style="3" customWidth="1"/>
    <col min="11524" max="11524" width="15.140625" style="3" customWidth="1"/>
    <col min="11525" max="11770" width="9.140625" style="3"/>
    <col min="11771" max="11771" width="15" style="3" customWidth="1"/>
    <col min="11772" max="11773" width="9.140625" style="3"/>
    <col min="11774" max="11774" width="7.42578125" style="3" customWidth="1"/>
    <col min="11775" max="11775" width="8.85546875" style="3" customWidth="1"/>
    <col min="11776" max="11778" width="9.140625" style="3"/>
    <col min="11779" max="11779" width="8.28515625" style="3" customWidth="1"/>
    <col min="11780" max="11780" width="15.140625" style="3" customWidth="1"/>
    <col min="11781" max="12026" width="9.140625" style="3"/>
    <col min="12027" max="12027" width="15" style="3" customWidth="1"/>
    <col min="12028" max="12029" width="9.140625" style="3"/>
    <col min="12030" max="12030" width="7.42578125" style="3" customWidth="1"/>
    <col min="12031" max="12031" width="8.85546875" style="3" customWidth="1"/>
    <col min="12032" max="12034" width="9.140625" style="3"/>
    <col min="12035" max="12035" width="8.28515625" style="3" customWidth="1"/>
    <col min="12036" max="12036" width="15.140625" style="3" customWidth="1"/>
    <col min="12037" max="12282" width="9.140625" style="3"/>
    <col min="12283" max="12283" width="15" style="3" customWidth="1"/>
    <col min="12284" max="12285" width="9.140625" style="3"/>
    <col min="12286" max="12286" width="7.42578125" style="3" customWidth="1"/>
    <col min="12287" max="12287" width="8.85546875" style="3" customWidth="1"/>
    <col min="12288" max="12290" width="9.140625" style="3"/>
    <col min="12291" max="12291" width="8.28515625" style="3" customWidth="1"/>
    <col min="12292" max="12292" width="15.140625" style="3" customWidth="1"/>
    <col min="12293" max="12538" width="9.140625" style="3"/>
    <col min="12539" max="12539" width="15" style="3" customWidth="1"/>
    <col min="12540" max="12541" width="9.140625" style="3"/>
    <col min="12542" max="12542" width="7.42578125" style="3" customWidth="1"/>
    <col min="12543" max="12543" width="8.85546875" style="3" customWidth="1"/>
    <col min="12544" max="12546" width="9.140625" style="3"/>
    <col min="12547" max="12547" width="8.28515625" style="3" customWidth="1"/>
    <col min="12548" max="12548" width="15.140625" style="3" customWidth="1"/>
    <col min="12549" max="12794" width="9.140625" style="3"/>
    <col min="12795" max="12795" width="15" style="3" customWidth="1"/>
    <col min="12796" max="12797" width="9.140625" style="3"/>
    <col min="12798" max="12798" width="7.42578125" style="3" customWidth="1"/>
    <col min="12799" max="12799" width="8.85546875" style="3" customWidth="1"/>
    <col min="12800" max="12802" width="9.140625" style="3"/>
    <col min="12803" max="12803" width="8.28515625" style="3" customWidth="1"/>
    <col min="12804" max="12804" width="15.140625" style="3" customWidth="1"/>
    <col min="12805" max="13050" width="9.140625" style="3"/>
    <col min="13051" max="13051" width="15" style="3" customWidth="1"/>
    <col min="13052" max="13053" width="9.140625" style="3"/>
    <col min="13054" max="13054" width="7.42578125" style="3" customWidth="1"/>
    <col min="13055" max="13055" width="8.85546875" style="3" customWidth="1"/>
    <col min="13056" max="13058" width="9.140625" style="3"/>
    <col min="13059" max="13059" width="8.28515625" style="3" customWidth="1"/>
    <col min="13060" max="13060" width="15.140625" style="3" customWidth="1"/>
    <col min="13061" max="13306" width="9.140625" style="3"/>
    <col min="13307" max="13307" width="15" style="3" customWidth="1"/>
    <col min="13308" max="13309" width="9.140625" style="3"/>
    <col min="13310" max="13310" width="7.42578125" style="3" customWidth="1"/>
    <col min="13311" max="13311" width="8.85546875" style="3" customWidth="1"/>
    <col min="13312" max="13314" width="9.140625" style="3"/>
    <col min="13315" max="13315" width="8.28515625" style="3" customWidth="1"/>
    <col min="13316" max="13316" width="15.140625" style="3" customWidth="1"/>
    <col min="13317" max="13562" width="9.140625" style="3"/>
    <col min="13563" max="13563" width="15" style="3" customWidth="1"/>
    <col min="13564" max="13565" width="9.140625" style="3"/>
    <col min="13566" max="13566" width="7.42578125" style="3" customWidth="1"/>
    <col min="13567" max="13567" width="8.85546875" style="3" customWidth="1"/>
    <col min="13568" max="13570" width="9.140625" style="3"/>
    <col min="13571" max="13571" width="8.28515625" style="3" customWidth="1"/>
    <col min="13572" max="13572" width="15.140625" style="3" customWidth="1"/>
    <col min="13573" max="13818" width="9.140625" style="3"/>
    <col min="13819" max="13819" width="15" style="3" customWidth="1"/>
    <col min="13820" max="13821" width="9.140625" style="3"/>
    <col min="13822" max="13822" width="7.42578125" style="3" customWidth="1"/>
    <col min="13823" max="13823" width="8.85546875" style="3" customWidth="1"/>
    <col min="13824" max="13826" width="9.140625" style="3"/>
    <col min="13827" max="13827" width="8.28515625" style="3" customWidth="1"/>
    <col min="13828" max="13828" width="15.140625" style="3" customWidth="1"/>
    <col min="13829" max="14074" width="9.140625" style="3"/>
    <col min="14075" max="14075" width="15" style="3" customWidth="1"/>
    <col min="14076" max="14077" width="9.140625" style="3"/>
    <col min="14078" max="14078" width="7.42578125" style="3" customWidth="1"/>
    <col min="14079" max="14079" width="8.85546875" style="3" customWidth="1"/>
    <col min="14080" max="14082" width="9.140625" style="3"/>
    <col min="14083" max="14083" width="8.28515625" style="3" customWidth="1"/>
    <col min="14084" max="14084" width="15.140625" style="3" customWidth="1"/>
    <col min="14085" max="14330" width="9.140625" style="3"/>
    <col min="14331" max="14331" width="15" style="3" customWidth="1"/>
    <col min="14332" max="14333" width="9.140625" style="3"/>
    <col min="14334" max="14334" width="7.42578125" style="3" customWidth="1"/>
    <col min="14335" max="14335" width="8.85546875" style="3" customWidth="1"/>
    <col min="14336" max="14338" width="9.140625" style="3"/>
    <col min="14339" max="14339" width="8.28515625" style="3" customWidth="1"/>
    <col min="14340" max="14340" width="15.140625" style="3" customWidth="1"/>
    <col min="14341" max="14586" width="9.140625" style="3"/>
    <col min="14587" max="14587" width="15" style="3" customWidth="1"/>
    <col min="14588" max="14589" width="9.140625" style="3"/>
    <col min="14590" max="14590" width="7.42578125" style="3" customWidth="1"/>
    <col min="14591" max="14591" width="8.85546875" style="3" customWidth="1"/>
    <col min="14592" max="14594" width="9.140625" style="3"/>
    <col min="14595" max="14595" width="8.28515625" style="3" customWidth="1"/>
    <col min="14596" max="14596" width="15.140625" style="3" customWidth="1"/>
    <col min="14597" max="14842" width="9.140625" style="3"/>
    <col min="14843" max="14843" width="15" style="3" customWidth="1"/>
    <col min="14844" max="14845" width="9.140625" style="3"/>
    <col min="14846" max="14846" width="7.42578125" style="3" customWidth="1"/>
    <col min="14847" max="14847" width="8.85546875" style="3" customWidth="1"/>
    <col min="14848" max="14850" width="9.140625" style="3"/>
    <col min="14851" max="14851" width="8.28515625" style="3" customWidth="1"/>
    <col min="14852" max="14852" width="15.140625" style="3" customWidth="1"/>
    <col min="14853" max="15098" width="9.140625" style="3"/>
    <col min="15099" max="15099" width="15" style="3" customWidth="1"/>
    <col min="15100" max="15101" width="9.140625" style="3"/>
    <col min="15102" max="15102" width="7.42578125" style="3" customWidth="1"/>
    <col min="15103" max="15103" width="8.85546875" style="3" customWidth="1"/>
    <col min="15104" max="15106" width="9.140625" style="3"/>
    <col min="15107" max="15107" width="8.28515625" style="3" customWidth="1"/>
    <col min="15108" max="15108" width="15.140625" style="3" customWidth="1"/>
    <col min="15109" max="15354" width="9.140625" style="3"/>
    <col min="15355" max="15355" width="15" style="3" customWidth="1"/>
    <col min="15356" max="15357" width="9.140625" style="3"/>
    <col min="15358" max="15358" width="7.42578125" style="3" customWidth="1"/>
    <col min="15359" max="15359" width="8.85546875" style="3" customWidth="1"/>
    <col min="15360" max="15362" width="9.140625" style="3"/>
    <col min="15363" max="15363" width="8.28515625" style="3" customWidth="1"/>
    <col min="15364" max="15364" width="15.140625" style="3" customWidth="1"/>
    <col min="15365" max="15610" width="9.140625" style="3"/>
    <col min="15611" max="15611" width="15" style="3" customWidth="1"/>
    <col min="15612" max="15613" width="9.140625" style="3"/>
    <col min="15614" max="15614" width="7.42578125" style="3" customWidth="1"/>
    <col min="15615" max="15615" width="8.85546875" style="3" customWidth="1"/>
    <col min="15616" max="15618" width="9.140625" style="3"/>
    <col min="15619" max="15619" width="8.28515625" style="3" customWidth="1"/>
    <col min="15620" max="15620" width="15.140625" style="3" customWidth="1"/>
    <col min="15621" max="15866" width="9.140625" style="3"/>
    <col min="15867" max="15867" width="15" style="3" customWidth="1"/>
    <col min="15868" max="15869" width="9.140625" style="3"/>
    <col min="15870" max="15870" width="7.42578125" style="3" customWidth="1"/>
    <col min="15871" max="15871" width="8.85546875" style="3" customWidth="1"/>
    <col min="15872" max="15874" width="9.140625" style="3"/>
    <col min="15875" max="15875" width="8.28515625" style="3" customWidth="1"/>
    <col min="15876" max="15876" width="15.140625" style="3" customWidth="1"/>
    <col min="15877" max="16122" width="9.140625" style="3"/>
    <col min="16123" max="16123" width="15" style="3" customWidth="1"/>
    <col min="16124" max="16125" width="9.140625" style="3"/>
    <col min="16126" max="16126" width="7.42578125" style="3" customWidth="1"/>
    <col min="16127" max="16127" width="8.85546875" style="3" customWidth="1"/>
    <col min="16128" max="16130" width="9.140625" style="3"/>
    <col min="16131" max="16131" width="8.28515625" style="3" customWidth="1"/>
    <col min="16132" max="16132" width="15.140625" style="3" customWidth="1"/>
    <col min="16133" max="16384" width="9.140625" style="3"/>
  </cols>
  <sheetData>
    <row r="1" spans="1:226" ht="19.5" x14ac:dyDescent="0.3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</row>
    <row r="2" spans="1:226" s="7" customFormat="1" ht="19.5" x14ac:dyDescent="0.3">
      <c r="A2" s="4" t="s">
        <v>1</v>
      </c>
      <c r="B2" s="5"/>
      <c r="C2" s="5"/>
      <c r="D2" s="5"/>
      <c r="E2" s="5"/>
      <c r="F2" s="6"/>
      <c r="G2" s="5"/>
      <c r="H2" s="5"/>
      <c r="I2" s="5"/>
      <c r="J2" s="5"/>
      <c r="K2" s="5"/>
      <c r="L2" s="5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</row>
    <row r="3" spans="1:226" s="10" customFormat="1" x14ac:dyDescent="0.2">
      <c r="A3" s="8" t="s">
        <v>150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226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2"/>
      <c r="L4" s="12"/>
    </row>
    <row r="5" spans="1:226" x14ac:dyDescent="0.2">
      <c r="A5" s="13" t="s">
        <v>2</v>
      </c>
      <c r="D5" s="13" t="s">
        <v>3</v>
      </c>
      <c r="E5" s="11"/>
      <c r="F5" s="11"/>
      <c r="G5" s="11"/>
      <c r="H5" s="11"/>
      <c r="I5" s="11"/>
      <c r="J5" s="11"/>
      <c r="K5" s="11"/>
    </row>
    <row r="6" spans="1:226" x14ac:dyDescent="0.2">
      <c r="A6" s="13"/>
      <c r="D6" s="11"/>
      <c r="E6" s="11"/>
      <c r="F6" s="11"/>
      <c r="G6" s="11"/>
      <c r="H6" s="11"/>
      <c r="I6" s="11"/>
      <c r="J6" s="11"/>
      <c r="K6" s="11"/>
    </row>
    <row r="7" spans="1:226" x14ac:dyDescent="0.2">
      <c r="A7" s="14" t="s">
        <v>4</v>
      </c>
      <c r="B7" s="14" t="s">
        <v>5</v>
      </c>
      <c r="D7" s="14" t="s">
        <v>6</v>
      </c>
      <c r="E7" s="15" t="s">
        <v>7</v>
      </c>
      <c r="F7" s="16"/>
      <c r="G7" s="16"/>
      <c r="H7" s="16"/>
      <c r="I7" s="16"/>
      <c r="J7" s="16"/>
      <c r="K7" s="16"/>
    </row>
    <row r="8" spans="1:226" ht="15" x14ac:dyDescent="0.25">
      <c r="A8" t="s">
        <v>8</v>
      </c>
      <c r="B8" t="s">
        <v>9</v>
      </c>
      <c r="D8" t="s">
        <v>10</v>
      </c>
      <c r="E8" s="17" t="s">
        <v>11</v>
      </c>
      <c r="F8" s="12"/>
      <c r="G8" s="12"/>
      <c r="H8" s="12"/>
      <c r="I8" s="12"/>
      <c r="J8" s="12"/>
      <c r="K8" s="12"/>
    </row>
    <row r="9" spans="1:226" ht="15" x14ac:dyDescent="0.25">
      <c r="A9" s="18" t="s">
        <v>12</v>
      </c>
      <c r="B9" t="s">
        <v>13</v>
      </c>
      <c r="D9" t="s">
        <v>14</v>
      </c>
      <c r="E9" s="19" t="s">
        <v>15</v>
      </c>
      <c r="F9" s="12"/>
      <c r="G9" s="12"/>
      <c r="H9" s="12"/>
      <c r="I9" s="12"/>
      <c r="J9" s="12"/>
      <c r="K9" s="12"/>
    </row>
    <row r="10" spans="1:226" ht="15" x14ac:dyDescent="0.25">
      <c r="A10" t="s">
        <v>16</v>
      </c>
      <c r="B10" t="s">
        <v>17</v>
      </c>
      <c r="D10" t="s">
        <v>18</v>
      </c>
      <c r="E10" s="19" t="s">
        <v>19</v>
      </c>
      <c r="F10" s="12"/>
      <c r="G10" s="12"/>
      <c r="H10" s="12"/>
      <c r="I10" s="12"/>
      <c r="J10" s="12"/>
      <c r="K10" s="12"/>
    </row>
    <row r="11" spans="1:226" ht="15" x14ac:dyDescent="0.25">
      <c r="A11" t="s">
        <v>20</v>
      </c>
      <c r="B11" t="s">
        <v>21</v>
      </c>
      <c r="D11" t="s">
        <v>22</v>
      </c>
      <c r="E11" s="19" t="s">
        <v>23</v>
      </c>
      <c r="F11" s="12"/>
      <c r="G11" s="12"/>
      <c r="H11" s="12"/>
      <c r="I11" s="12"/>
      <c r="J11" s="12"/>
      <c r="K11" s="12"/>
    </row>
    <row r="12" spans="1:226" ht="15" x14ac:dyDescent="0.25">
      <c r="A12" t="s">
        <v>24</v>
      </c>
      <c r="B12" t="s">
        <v>25</v>
      </c>
      <c r="D12" t="s">
        <v>26</v>
      </c>
      <c r="E12" s="19" t="s">
        <v>27</v>
      </c>
      <c r="F12" s="12"/>
      <c r="G12" s="12"/>
      <c r="H12" s="12"/>
      <c r="I12" s="12"/>
      <c r="J12" s="12"/>
      <c r="K12" s="12"/>
    </row>
    <row r="13" spans="1:226" ht="15" x14ac:dyDescent="0.25">
      <c r="A13" t="s">
        <v>28</v>
      </c>
      <c r="B13" t="s">
        <v>29</v>
      </c>
      <c r="D13" t="s">
        <v>30</v>
      </c>
      <c r="E13" s="19" t="s">
        <v>31</v>
      </c>
      <c r="F13" s="12"/>
      <c r="G13" s="12"/>
      <c r="H13" s="12"/>
      <c r="I13" s="12"/>
      <c r="J13" s="20"/>
      <c r="K13" s="12"/>
    </row>
    <row r="14" spans="1:226" ht="15" x14ac:dyDescent="0.25">
      <c r="A14" t="s">
        <v>32</v>
      </c>
      <c r="B14" t="s">
        <v>33</v>
      </c>
      <c r="D14" t="s">
        <v>34</v>
      </c>
      <c r="E14" s="17" t="s">
        <v>35</v>
      </c>
      <c r="F14" s="12"/>
      <c r="G14" s="12"/>
      <c r="H14" s="12"/>
      <c r="I14" s="12"/>
      <c r="J14" s="20"/>
      <c r="K14" s="12"/>
    </row>
    <row r="15" spans="1:226" ht="15" x14ac:dyDescent="0.25">
      <c r="A15" s="18" t="s">
        <v>36</v>
      </c>
      <c r="B15" t="s">
        <v>37</v>
      </c>
      <c r="D15" t="s">
        <v>38</v>
      </c>
      <c r="E15" s="19" t="s">
        <v>39</v>
      </c>
      <c r="F15" s="12"/>
      <c r="G15" s="12"/>
      <c r="H15" s="12"/>
      <c r="I15" s="12"/>
      <c r="J15" s="12"/>
      <c r="K15" s="12"/>
    </row>
    <row r="16" spans="1:226" ht="15" x14ac:dyDescent="0.25">
      <c r="A16" s="18" t="s">
        <v>40</v>
      </c>
      <c r="B16" t="s">
        <v>41</v>
      </c>
      <c r="D16" t="s">
        <v>42</v>
      </c>
      <c r="E16" s="17" t="s">
        <v>43</v>
      </c>
      <c r="F16" s="12"/>
      <c r="G16" s="12"/>
      <c r="H16" s="12"/>
      <c r="I16" s="12"/>
      <c r="J16" s="12"/>
      <c r="K16" s="12"/>
    </row>
    <row r="17" spans="1:11" ht="15" x14ac:dyDescent="0.25">
      <c r="A17" s="18" t="s">
        <v>44</v>
      </c>
      <c r="B17" t="s">
        <v>45</v>
      </c>
      <c r="D17" t="s">
        <v>46</v>
      </c>
      <c r="E17" s="17" t="s">
        <v>47</v>
      </c>
      <c r="F17" s="12"/>
      <c r="G17" s="12"/>
      <c r="H17" s="12"/>
      <c r="I17" s="21"/>
      <c r="J17" s="12"/>
      <c r="K17" s="12"/>
    </row>
    <row r="18" spans="1:11" ht="15" x14ac:dyDescent="0.25">
      <c r="A18" s="18" t="s">
        <v>48</v>
      </c>
      <c r="B18" t="s">
        <v>49</v>
      </c>
      <c r="D18" t="s">
        <v>50</v>
      </c>
      <c r="E18" s="17" t="s">
        <v>51</v>
      </c>
      <c r="F18" s="12"/>
      <c r="G18" s="12"/>
      <c r="H18" s="12"/>
      <c r="I18" s="21"/>
      <c r="J18" s="12"/>
      <c r="K18" s="12"/>
    </row>
    <row r="19" spans="1:11" ht="15" x14ac:dyDescent="0.25">
      <c r="A19" t="s">
        <v>52</v>
      </c>
      <c r="B19" t="s">
        <v>53</v>
      </c>
      <c r="D19" s="22"/>
      <c r="E19" s="17"/>
      <c r="F19" s="12"/>
      <c r="G19" s="12"/>
      <c r="H19" s="12"/>
      <c r="I19" s="21"/>
      <c r="J19" s="12"/>
      <c r="K19" s="12"/>
    </row>
    <row r="20" spans="1:11" ht="15" x14ac:dyDescent="0.25">
      <c r="A20" t="s">
        <v>54</v>
      </c>
      <c r="B20" t="s">
        <v>55</v>
      </c>
      <c r="D20" s="23" t="s">
        <v>56</v>
      </c>
      <c r="E20" s="12"/>
      <c r="F20" s="12"/>
      <c r="G20" s="12"/>
      <c r="H20" s="12"/>
      <c r="I20" s="21"/>
      <c r="J20" s="12"/>
      <c r="K20" s="12"/>
    </row>
    <row r="21" spans="1:11" ht="15" x14ac:dyDescent="0.25">
      <c r="A21" s="18" t="s">
        <v>57</v>
      </c>
      <c r="B21" t="s">
        <v>58</v>
      </c>
      <c r="D21" t="s">
        <v>59</v>
      </c>
      <c r="E21" s="17" t="s">
        <v>60</v>
      </c>
      <c r="F21" s="12"/>
      <c r="G21" s="12"/>
      <c r="H21" s="12"/>
      <c r="I21" s="21"/>
      <c r="J21" s="12"/>
      <c r="K21" s="12"/>
    </row>
    <row r="22" spans="1:11" ht="15" x14ac:dyDescent="0.25">
      <c r="A22" t="s">
        <v>61</v>
      </c>
      <c r="B22" t="s">
        <v>62</v>
      </c>
      <c r="D22" t="s">
        <v>63</v>
      </c>
      <c r="E22" s="24" t="s">
        <v>64</v>
      </c>
      <c r="F22" s="12"/>
      <c r="G22" s="12"/>
      <c r="H22" s="12"/>
      <c r="I22" s="21"/>
      <c r="J22" s="12"/>
      <c r="K22" s="12"/>
    </row>
    <row r="23" spans="1:11" ht="15" x14ac:dyDescent="0.25">
      <c r="A23" t="s">
        <v>65</v>
      </c>
      <c r="B23" t="s">
        <v>66</v>
      </c>
      <c r="D23" t="s">
        <v>67</v>
      </c>
      <c r="E23" s="24" t="s">
        <v>68</v>
      </c>
      <c r="F23" s="12"/>
      <c r="G23" s="12"/>
      <c r="H23" s="12"/>
      <c r="I23" s="21"/>
      <c r="J23" s="12"/>
      <c r="K23" s="12"/>
    </row>
    <row r="24" spans="1:11" ht="15" x14ac:dyDescent="0.25">
      <c r="A24" t="s">
        <v>69</v>
      </c>
      <c r="B24" t="s">
        <v>70</v>
      </c>
      <c r="D24" t="s">
        <v>71</v>
      </c>
      <c r="E24" s="24" t="s">
        <v>72</v>
      </c>
      <c r="F24" s="12"/>
      <c r="G24" s="12"/>
      <c r="H24" s="12"/>
      <c r="I24" s="21"/>
      <c r="J24" s="12"/>
      <c r="K24" s="12"/>
    </row>
    <row r="25" spans="1:11" ht="15" x14ac:dyDescent="0.25">
      <c r="A25" t="s">
        <v>73</v>
      </c>
      <c r="B25" t="s">
        <v>74</v>
      </c>
      <c r="D25" s="25"/>
      <c r="E25" s="19"/>
      <c r="F25" s="12"/>
      <c r="G25" s="12"/>
      <c r="H25" s="12"/>
      <c r="I25" s="21"/>
      <c r="J25" s="12"/>
      <c r="K25" s="12"/>
    </row>
    <row r="26" spans="1:11" ht="15" x14ac:dyDescent="0.25">
      <c r="A26" t="s">
        <v>75</v>
      </c>
      <c r="B26" t="s">
        <v>76</v>
      </c>
      <c r="D26" s="26" t="s">
        <v>77</v>
      </c>
      <c r="E26" s="19"/>
      <c r="F26" s="12"/>
      <c r="G26" s="12"/>
      <c r="H26" s="12"/>
      <c r="I26" s="21"/>
      <c r="J26" s="12"/>
      <c r="K26" s="12"/>
    </row>
    <row r="27" spans="1:11" ht="15" x14ac:dyDescent="0.25">
      <c r="A27" t="s">
        <v>78</v>
      </c>
      <c r="B27" t="s">
        <v>79</v>
      </c>
      <c r="D27" t="s">
        <v>80</v>
      </c>
      <c r="E27" s="19" t="s">
        <v>81</v>
      </c>
      <c r="F27" s="12"/>
      <c r="G27" s="12"/>
      <c r="H27" s="12"/>
      <c r="I27" s="21"/>
      <c r="J27" s="12"/>
      <c r="K27" s="12"/>
    </row>
    <row r="28" spans="1:11" ht="15" x14ac:dyDescent="0.25">
      <c r="A28" t="s">
        <v>82</v>
      </c>
      <c r="B28" t="s">
        <v>83</v>
      </c>
      <c r="D28" t="s">
        <v>84</v>
      </c>
      <c r="E28" s="19" t="s">
        <v>85</v>
      </c>
      <c r="F28" s="12"/>
      <c r="G28" s="12"/>
      <c r="H28" s="12"/>
      <c r="I28" s="21"/>
      <c r="J28" s="12"/>
      <c r="K28" s="12"/>
    </row>
    <row r="29" spans="1:11" ht="15" x14ac:dyDescent="0.25">
      <c r="A29" t="s">
        <v>86</v>
      </c>
      <c r="B29" t="s">
        <v>87</v>
      </c>
      <c r="D29" t="s">
        <v>88</v>
      </c>
      <c r="E29" s="19" t="s">
        <v>89</v>
      </c>
      <c r="F29" s="12"/>
      <c r="G29" s="12"/>
      <c r="H29" s="12"/>
      <c r="I29" s="21"/>
      <c r="J29" s="12"/>
      <c r="K29" s="12"/>
    </row>
    <row r="30" spans="1:11" ht="15" x14ac:dyDescent="0.25">
      <c r="A30" t="s">
        <v>90</v>
      </c>
      <c r="B30" t="s">
        <v>91</v>
      </c>
      <c r="D30" t="s">
        <v>92</v>
      </c>
      <c r="E30" s="17" t="s">
        <v>93</v>
      </c>
      <c r="F30" s="12"/>
      <c r="G30" s="12"/>
      <c r="H30" s="12"/>
      <c r="I30" s="21"/>
      <c r="J30" s="12"/>
      <c r="K30" s="12"/>
    </row>
    <row r="31" spans="1:11" ht="15" x14ac:dyDescent="0.25">
      <c r="A31" t="s">
        <v>94</v>
      </c>
      <c r="B31" t="s">
        <v>95</v>
      </c>
      <c r="D31" s="26"/>
      <c r="E31" s="19"/>
      <c r="F31" s="12"/>
      <c r="G31" s="12"/>
      <c r="H31" s="12"/>
      <c r="I31" s="21"/>
      <c r="J31" s="12"/>
      <c r="K31" s="12"/>
    </row>
    <row r="32" spans="1:11" ht="15" x14ac:dyDescent="0.25">
      <c r="A32" t="s">
        <v>96</v>
      </c>
      <c r="B32" t="s">
        <v>97</v>
      </c>
      <c r="D32" s="26" t="s">
        <v>98</v>
      </c>
      <c r="E32" s="19"/>
      <c r="F32" s="12"/>
      <c r="G32" s="12"/>
      <c r="H32" s="12"/>
      <c r="I32" s="21"/>
      <c r="J32" s="12"/>
      <c r="K32" s="12"/>
    </row>
    <row r="33" spans="1:12" ht="15" x14ac:dyDescent="0.25">
      <c r="A33" t="s">
        <v>99</v>
      </c>
      <c r="B33" t="s">
        <v>100</v>
      </c>
      <c r="D33" t="s">
        <v>101</v>
      </c>
      <c r="E33" s="17" t="s">
        <v>102</v>
      </c>
      <c r="F33" s="12"/>
      <c r="G33" s="12"/>
      <c r="H33" s="12"/>
      <c r="I33" s="21"/>
      <c r="J33" s="12"/>
      <c r="K33" s="12"/>
    </row>
    <row r="34" spans="1:12" ht="15" x14ac:dyDescent="0.25">
      <c r="A34" t="s">
        <v>103</v>
      </c>
      <c r="B34" t="s">
        <v>104</v>
      </c>
      <c r="D34" t="s">
        <v>105</v>
      </c>
      <c r="E34" s="17" t="s">
        <v>106</v>
      </c>
      <c r="F34" s="12"/>
      <c r="G34" s="12"/>
      <c r="H34" s="12"/>
      <c r="I34" s="21"/>
      <c r="J34" s="12"/>
      <c r="K34" s="12"/>
    </row>
    <row r="35" spans="1:12" ht="15" x14ac:dyDescent="0.25">
      <c r="A35" t="s">
        <v>107</v>
      </c>
      <c r="B35" t="s">
        <v>108</v>
      </c>
      <c r="D35" t="s">
        <v>109</v>
      </c>
      <c r="E35" s="17" t="s">
        <v>110</v>
      </c>
      <c r="F35" s="12"/>
      <c r="G35" s="12"/>
      <c r="H35" s="12"/>
      <c r="I35" s="21"/>
      <c r="J35" s="12"/>
      <c r="K35" s="12"/>
    </row>
    <row r="36" spans="1:12" ht="15" x14ac:dyDescent="0.25">
      <c r="A36" t="s">
        <v>111</v>
      </c>
      <c r="B36" t="s">
        <v>112</v>
      </c>
      <c r="D36" t="s">
        <v>113</v>
      </c>
      <c r="E36" s="17" t="s">
        <v>114</v>
      </c>
      <c r="F36" s="12"/>
      <c r="G36" s="12"/>
      <c r="H36" s="12"/>
      <c r="I36" s="21"/>
      <c r="J36" s="12"/>
      <c r="K36" s="12"/>
    </row>
    <row r="37" spans="1:12" ht="15" x14ac:dyDescent="0.25">
      <c r="A37" t="s">
        <v>115</v>
      </c>
      <c r="B37" t="s">
        <v>116</v>
      </c>
      <c r="D37" t="s">
        <v>117</v>
      </c>
      <c r="E37" s="17" t="s">
        <v>118</v>
      </c>
      <c r="F37" s="12"/>
      <c r="G37" s="12"/>
      <c r="H37" s="12"/>
      <c r="I37" s="21"/>
      <c r="J37" s="12"/>
      <c r="K37" s="12"/>
    </row>
    <row r="38" spans="1:12" ht="15" x14ac:dyDescent="0.25">
      <c r="A38" s="18" t="s">
        <v>119</v>
      </c>
      <c r="B38" t="s">
        <v>120</v>
      </c>
      <c r="D38" t="s">
        <v>121</v>
      </c>
      <c r="E38" s="17" t="s">
        <v>122</v>
      </c>
      <c r="F38" s="12"/>
      <c r="G38" s="12"/>
      <c r="H38" s="12"/>
      <c r="I38" s="21"/>
      <c r="J38" s="12"/>
      <c r="K38" s="12"/>
    </row>
    <row r="39" spans="1:12" ht="15" x14ac:dyDescent="0.25">
      <c r="A39" t="s">
        <v>123</v>
      </c>
      <c r="B39" t="s">
        <v>124</v>
      </c>
    </row>
    <row r="40" spans="1:12" ht="15" x14ac:dyDescent="0.25">
      <c r="A40" t="s">
        <v>125</v>
      </c>
      <c r="B40" t="s">
        <v>126</v>
      </c>
    </row>
    <row r="41" spans="1:12" ht="15" x14ac:dyDescent="0.25">
      <c r="A41" t="s">
        <v>127</v>
      </c>
      <c r="B41" t="s">
        <v>128</v>
      </c>
    </row>
    <row r="42" spans="1:12" ht="15" x14ac:dyDescent="0.25">
      <c r="A42" t="s">
        <v>129</v>
      </c>
      <c r="B42" t="s">
        <v>130</v>
      </c>
    </row>
    <row r="43" spans="1:12" ht="14.25" customHeight="1" x14ac:dyDescent="0.25">
      <c r="A43" t="s">
        <v>131</v>
      </c>
      <c r="B43" t="s">
        <v>132</v>
      </c>
    </row>
    <row r="44" spans="1:12" ht="15" x14ac:dyDescent="0.25">
      <c r="A44" t="s">
        <v>133</v>
      </c>
      <c r="B44" t="s">
        <v>134</v>
      </c>
    </row>
    <row r="45" spans="1:12" ht="15" x14ac:dyDescent="0.25">
      <c r="A45" t="s">
        <v>135</v>
      </c>
      <c r="B45" t="s">
        <v>136</v>
      </c>
    </row>
    <row r="46" spans="1:12" ht="15" x14ac:dyDescent="0.25">
      <c r="A46" t="s">
        <v>137</v>
      </c>
      <c r="B46" t="s">
        <v>138</v>
      </c>
    </row>
    <row r="47" spans="1:12" ht="15" x14ac:dyDescent="0.25">
      <c r="A47" t="s">
        <v>139</v>
      </c>
      <c r="B47" t="s">
        <v>140</v>
      </c>
    </row>
    <row r="48" spans="1:12" x14ac:dyDescent="0.2">
      <c r="K48" s="12"/>
      <c r="L48" s="12"/>
    </row>
    <row r="49" spans="1:12" x14ac:dyDescent="0.2">
      <c r="A49" s="8" t="s">
        <v>141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</row>
    <row r="50" spans="1:12" x14ac:dyDescent="0.2">
      <c r="A50" s="12" t="s">
        <v>142</v>
      </c>
      <c r="B50" s="27" t="s">
        <v>143</v>
      </c>
      <c r="C50" s="27"/>
      <c r="D50" s="27"/>
      <c r="E50" s="27"/>
      <c r="F50" s="28"/>
      <c r="G50" s="27"/>
      <c r="H50" s="27"/>
      <c r="I50" s="29"/>
      <c r="J50" s="29"/>
      <c r="K50" s="29"/>
      <c r="L50" s="29"/>
    </row>
    <row r="51" spans="1:12" x14ac:dyDescent="0.2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</row>
    <row r="52" spans="1:12" x14ac:dyDescent="0.2">
      <c r="A52" s="8" t="s">
        <v>144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</row>
    <row r="53" spans="1:12" x14ac:dyDescent="0.2">
      <c r="A53" s="12" t="s">
        <v>145</v>
      </c>
      <c r="B53" s="12"/>
      <c r="C53" s="19"/>
      <c r="D53" s="19"/>
      <c r="E53" s="31"/>
      <c r="F53" s="31"/>
      <c r="G53" s="31"/>
      <c r="H53" s="31"/>
      <c r="I53" s="31"/>
      <c r="J53" s="31"/>
    </row>
    <row r="54" spans="1:12" x14ac:dyDescent="0.2">
      <c r="A54" s="12" t="s">
        <v>146</v>
      </c>
      <c r="B54" s="19"/>
      <c r="C54" s="19"/>
      <c r="D54" s="19"/>
      <c r="E54" s="31"/>
      <c r="F54" s="31"/>
      <c r="G54" s="31"/>
      <c r="H54" s="31"/>
      <c r="I54" s="31"/>
      <c r="J54" s="31"/>
    </row>
    <row r="55" spans="1:12" x14ac:dyDescent="0.2">
      <c r="A55" s="12" t="s">
        <v>147</v>
      </c>
      <c r="B55" s="19"/>
      <c r="C55" s="19"/>
      <c r="D55" s="19"/>
      <c r="E55" s="19"/>
      <c r="F55" s="32"/>
      <c r="G55" s="31"/>
      <c r="H55" s="31"/>
      <c r="I55" s="31"/>
      <c r="J55" s="31"/>
    </row>
    <row r="56" spans="1:12" x14ac:dyDescent="0.2">
      <c r="A56" s="12" t="s">
        <v>148</v>
      </c>
      <c r="B56" s="12"/>
      <c r="C56" s="12"/>
      <c r="D56" s="12"/>
      <c r="E56" s="12"/>
      <c r="F56" s="32" t="s">
        <v>149</v>
      </c>
      <c r="G56" s="27"/>
      <c r="H56" s="27"/>
      <c r="I56" s="27"/>
      <c r="J56" s="27"/>
    </row>
  </sheetData>
  <hyperlinks>
    <hyperlink ref="F56" r:id="rId1"/>
  </hyperlinks>
  <pageMargins left="0.75" right="0.75" top="1" bottom="1" header="0.5" footer="0.5"/>
  <pageSetup paperSize="9" orientation="portrait" horizontalDpi="1200" verticalDpi="12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0"/>
  <sheetViews>
    <sheetView tabSelected="1" zoomScale="80" zoomScaleNormal="80" workbookViewId="0">
      <selection activeCell="B23" sqref="B23"/>
    </sheetView>
  </sheetViews>
  <sheetFormatPr defaultRowHeight="15" x14ac:dyDescent="0.25"/>
  <cols>
    <col min="2" max="6" width="8.85546875" customWidth="1"/>
    <col min="7" max="7" width="10.7109375" customWidth="1"/>
    <col min="8" max="9" width="8.85546875" style="43"/>
    <col min="12" max="14" width="8.85546875" hidden="1" customWidth="1"/>
    <col min="15" max="15" width="10.7109375" hidden="1" customWidth="1"/>
    <col min="17" max="17" width="10.7109375" customWidth="1"/>
    <col min="18" max="19" width="8.85546875" style="43"/>
  </cols>
  <sheetData>
    <row r="1" spans="1:19" x14ac:dyDescent="0.25">
      <c r="A1" s="40" t="s">
        <v>8</v>
      </c>
      <c r="B1" s="35" t="s">
        <v>156</v>
      </c>
      <c r="C1" s="35" t="s">
        <v>157</v>
      </c>
      <c r="D1" s="35" t="s">
        <v>158</v>
      </c>
      <c r="E1" s="35" t="s">
        <v>159</v>
      </c>
      <c r="F1" s="35"/>
      <c r="G1" s="35"/>
      <c r="H1" s="42"/>
      <c r="I1" s="42"/>
      <c r="J1" s="34"/>
      <c r="K1" s="36" t="s">
        <v>163</v>
      </c>
      <c r="L1" s="35" t="s">
        <v>156</v>
      </c>
      <c r="M1" s="35" t="s">
        <v>157</v>
      </c>
      <c r="N1" s="35" t="s">
        <v>158</v>
      </c>
      <c r="O1" s="35" t="s">
        <v>159</v>
      </c>
    </row>
    <row r="2" spans="1:19" x14ac:dyDescent="0.25">
      <c r="A2" s="34" t="s">
        <v>151</v>
      </c>
      <c r="B2" s="33">
        <v>62.800307641270322</v>
      </c>
      <c r="C2" s="33">
        <v>320.34183330336231</v>
      </c>
      <c r="D2" s="33">
        <v>720.84725905536732</v>
      </c>
      <c r="E2" s="33">
        <v>1103.9893999999999</v>
      </c>
      <c r="F2" s="33"/>
      <c r="G2" s="33"/>
      <c r="H2" s="42" t="s">
        <v>177</v>
      </c>
      <c r="I2" s="42" t="s">
        <v>178</v>
      </c>
      <c r="J2" s="34"/>
      <c r="K2" s="34" t="s">
        <v>151</v>
      </c>
      <c r="L2" s="33">
        <v>1172.8654116840078</v>
      </c>
      <c r="M2" s="33">
        <v>6171.2290486187248</v>
      </c>
      <c r="N2" s="33">
        <v>2426.3366679987057</v>
      </c>
      <c r="O2" s="33">
        <v>9770.4311483014371</v>
      </c>
      <c r="Q2" s="33"/>
      <c r="R2" s="42" t="s">
        <v>177</v>
      </c>
      <c r="S2" s="42" t="s">
        <v>178</v>
      </c>
    </row>
    <row r="3" spans="1:19" x14ac:dyDescent="0.25">
      <c r="A3" s="34" t="s">
        <v>160</v>
      </c>
      <c r="B3" s="33">
        <v>252.91983294805038</v>
      </c>
      <c r="C3" s="33">
        <v>937.69773372008717</v>
      </c>
      <c r="D3" s="33">
        <v>1036.7406333318604</v>
      </c>
      <c r="E3" s="33">
        <v>2227.3581999999997</v>
      </c>
      <c r="F3" s="33"/>
      <c r="G3" s="33" t="s">
        <v>172</v>
      </c>
      <c r="H3" s="41">
        <f>(B3/(C3+D3))/(B2/(C2+D2))</f>
        <v>2.1237683444794651</v>
      </c>
      <c r="I3" s="41">
        <f>((B3+C3)/D3)/((B2+C2)/D2)</f>
        <v>2.1606553403623057</v>
      </c>
      <c r="J3" s="34"/>
      <c r="K3" s="34" t="s">
        <v>160</v>
      </c>
      <c r="L3" s="33">
        <v>9895.7061489538828</v>
      </c>
      <c r="M3" s="33">
        <v>32052.800406899129</v>
      </c>
      <c r="N3" s="33">
        <v>7140.1089712028388</v>
      </c>
      <c r="O3" s="33">
        <v>49088.615657056464</v>
      </c>
      <c r="Q3" s="33" t="s">
        <v>172</v>
      </c>
      <c r="R3" s="41">
        <f>(L3/(M3+N3))/(L2/(M2+N2))</f>
        <v>1.8508303494765601</v>
      </c>
      <c r="S3" s="41">
        <f>((L3+M3)/N3)/((L2+M2)/N2)</f>
        <v>1.9409952437071682</v>
      </c>
    </row>
    <row r="4" spans="1:19" x14ac:dyDescent="0.25">
      <c r="A4" s="34" t="s">
        <v>152</v>
      </c>
      <c r="B4" s="33">
        <v>41.946395759024391</v>
      </c>
      <c r="C4" s="33">
        <v>155.51583987105525</v>
      </c>
      <c r="D4" s="33">
        <v>171.94196436992002</v>
      </c>
      <c r="E4" s="33">
        <v>369.4042</v>
      </c>
      <c r="F4" s="33"/>
      <c r="G4" s="33" t="s">
        <v>174</v>
      </c>
      <c r="H4" s="41"/>
      <c r="I4" s="41"/>
      <c r="J4" s="34"/>
      <c r="K4" s="34" t="s">
        <v>152</v>
      </c>
      <c r="L4" s="38">
        <v>850.5871659882979</v>
      </c>
      <c r="M4" s="38">
        <v>3347.7877181159247</v>
      </c>
      <c r="N4" s="38">
        <v>926.58231080048836</v>
      </c>
      <c r="O4" s="38">
        <v>5124.9572149047863</v>
      </c>
      <c r="Q4" s="33" t="s">
        <v>174</v>
      </c>
      <c r="R4" s="45">
        <f>(L5/(M5+N5))/(L4/(M4+N4))</f>
        <v>1.3411370070587381</v>
      </c>
      <c r="S4" s="45">
        <f>((L5+M5)/N5)/((L4+M4)/N4)</f>
        <v>1.5586298528371172</v>
      </c>
    </row>
    <row r="5" spans="1:19" x14ac:dyDescent="0.25">
      <c r="A5" s="34" t="s">
        <v>161</v>
      </c>
      <c r="B5" s="33">
        <v>210.97343718902599</v>
      </c>
      <c r="C5" s="33">
        <v>782.18189384903189</v>
      </c>
      <c r="D5" s="33">
        <v>864.79866896194039</v>
      </c>
      <c r="E5" s="33">
        <v>1857.9539999999997</v>
      </c>
      <c r="F5" s="33"/>
      <c r="G5" s="33" t="s">
        <v>173</v>
      </c>
      <c r="H5" s="41"/>
      <c r="I5" s="41"/>
      <c r="J5" s="34"/>
      <c r="K5" s="34" t="s">
        <v>161</v>
      </c>
      <c r="L5" s="38">
        <v>8792.1991500175336</v>
      </c>
      <c r="M5" s="38">
        <v>27767.314955063121</v>
      </c>
      <c r="N5" s="38">
        <v>5176.7860270704896</v>
      </c>
      <c r="O5" s="38">
        <v>41736.300242151672</v>
      </c>
      <c r="Q5" s="33" t="s">
        <v>173</v>
      </c>
      <c r="R5" s="45">
        <f>(L4/(M4+N4))/(L2/(M2+N2))</f>
        <v>1.4587270445442311</v>
      </c>
      <c r="S5" s="45">
        <f>((L4+M4)/N4)/((L2+M2)/N2)</f>
        <v>1.4969593863294357</v>
      </c>
    </row>
    <row r="6" spans="1:19" x14ac:dyDescent="0.25">
      <c r="A6" s="34" t="s">
        <v>153</v>
      </c>
      <c r="B6" s="33">
        <v>67.752537910358257</v>
      </c>
      <c r="C6" s="33">
        <v>251.19185202599968</v>
      </c>
      <c r="D6" s="33">
        <v>277.7236100636415</v>
      </c>
      <c r="E6" s="33">
        <v>596.66800000000001</v>
      </c>
      <c r="F6" s="33"/>
      <c r="G6" s="33" t="s">
        <v>175</v>
      </c>
      <c r="H6" s="41"/>
      <c r="I6" s="41"/>
      <c r="J6" s="34"/>
      <c r="K6" s="34" t="s">
        <v>153</v>
      </c>
      <c r="L6" s="38">
        <v>5047.9764370731727</v>
      </c>
      <c r="M6" s="38">
        <v>11793.551907207944</v>
      </c>
      <c r="N6" s="38">
        <v>1604.5922981573315</v>
      </c>
      <c r="O6" s="38">
        <v>18446.120682438981</v>
      </c>
      <c r="Q6" s="33" t="s">
        <v>175</v>
      </c>
      <c r="R6" s="45">
        <f>(L6/(M6+N6))/(L7/(M7+N7))</f>
        <v>1.9668350173806763</v>
      </c>
      <c r="S6" s="45">
        <f>((L6+M6)/N6)/((L7+M7)/N7)</f>
        <v>1.9014690125976201</v>
      </c>
    </row>
    <row r="7" spans="1:19" x14ac:dyDescent="0.25">
      <c r="A7" s="34" t="s">
        <v>154</v>
      </c>
      <c r="B7" s="33">
        <v>143.22089927866773</v>
      </c>
      <c r="C7" s="33">
        <v>530.99004182303224</v>
      </c>
      <c r="D7" s="33">
        <v>587.07505889829883</v>
      </c>
      <c r="E7" s="33">
        <v>1261.2859999999998</v>
      </c>
      <c r="F7" s="33"/>
      <c r="G7" s="33" t="s">
        <v>176</v>
      </c>
      <c r="H7" s="41">
        <f>(B8/(C8+D8))/((B9-B8)/((C9-C8)+(D9-D8)))</f>
        <v>1.727079582707854</v>
      </c>
      <c r="I7" s="41">
        <f>((B8+C8)/D8)/(((B9-B8)+(C9-C8))/(D9-D8))</f>
        <v>1.2385652883909655</v>
      </c>
      <c r="J7" s="34"/>
      <c r="K7" s="34" t="s">
        <v>154</v>
      </c>
      <c r="L7" s="38">
        <v>3744.2227129443609</v>
      </c>
      <c r="M7" s="38">
        <v>15973.763047855175</v>
      </c>
      <c r="N7" s="38">
        <v>3572.1937289131583</v>
      </c>
      <c r="O7" s="38">
        <v>23290.179559712691</v>
      </c>
      <c r="Q7" s="33" t="s">
        <v>176</v>
      </c>
      <c r="R7" s="41">
        <f>(L8/(M8+N8))/((L9-L8)/((M9-M8)+(N9-N8)))</f>
        <v>1.8551259610886699</v>
      </c>
      <c r="S7" s="41">
        <f>((L8+M8)/N8)/(((L9-L8)+(M9-M8))/(N9-N8))</f>
        <v>1.5521574681805954</v>
      </c>
    </row>
    <row r="8" spans="1:19" x14ac:dyDescent="0.25">
      <c r="A8" s="34" t="s">
        <v>155</v>
      </c>
      <c r="B8" s="33">
        <v>2018.9492045549982</v>
      </c>
      <c r="C8" s="33">
        <v>4914.187957673561</v>
      </c>
      <c r="D8" s="33">
        <v>6251.5760377714423</v>
      </c>
      <c r="E8" s="33">
        <v>13184.713199999998</v>
      </c>
      <c r="F8" s="33"/>
      <c r="G8" s="33" t="s">
        <v>179</v>
      </c>
      <c r="H8" s="41">
        <f>(B3/(C3+D3)/((B9-B3)/((C9-C3)+(D9-D3))))</f>
        <v>0.75113518987389583</v>
      </c>
      <c r="I8" s="41">
        <f>((B3+C3)/D3)/(((B9-B3)+(C9-C3))/(D9-D3))</f>
        <v>1.0944492661408007</v>
      </c>
      <c r="J8" s="34"/>
      <c r="K8" s="34" t="s">
        <v>155</v>
      </c>
      <c r="L8" s="33">
        <v>79481.803409065367</v>
      </c>
      <c r="M8" s="33">
        <v>155595.2608708904</v>
      </c>
      <c r="N8" s="33">
        <v>29392.961953757855</v>
      </c>
      <c r="O8" s="33">
        <v>264470.02636284061</v>
      </c>
      <c r="Q8" s="33" t="s">
        <v>179</v>
      </c>
      <c r="R8" s="41">
        <f>(L3/(M3+N3)/((L9-L3)/((M9-M3)+(N9-N3))))</f>
        <v>0.60601482262056749</v>
      </c>
      <c r="S8" s="41">
        <f>((L3+M3)/N3)/(((L9-L3)+(M9-M3))/(N9-N3))</f>
        <v>0.77113735856456878</v>
      </c>
    </row>
    <row r="9" spans="1:19" x14ac:dyDescent="0.25">
      <c r="A9" s="34" t="s">
        <v>162</v>
      </c>
      <c r="B9" s="33">
        <v>2334.6693451443189</v>
      </c>
      <c r="C9" s="33">
        <v>6172.2275246970103</v>
      </c>
      <c r="D9" s="33">
        <v>8009.1639301586702</v>
      </c>
      <c r="E9" s="33">
        <v>16516.060799999999</v>
      </c>
      <c r="F9" s="33"/>
      <c r="G9" s="33"/>
      <c r="H9" s="41"/>
      <c r="I9" s="41"/>
      <c r="J9" s="34"/>
      <c r="K9" s="34" t="s">
        <v>162</v>
      </c>
      <c r="L9" s="33">
        <v>90550.374969703262</v>
      </c>
      <c r="M9" s="33">
        <v>193819.29032640826</v>
      </c>
      <c r="N9" s="33">
        <v>38959.407592959404</v>
      </c>
      <c r="O9" s="33">
        <v>323329.07316819852</v>
      </c>
    </row>
    <row r="10" spans="1:19" x14ac:dyDescent="0.25">
      <c r="A10" s="34"/>
      <c r="B10" s="33"/>
      <c r="C10" s="33"/>
      <c r="D10" s="33"/>
      <c r="E10" s="33"/>
      <c r="F10" s="33"/>
      <c r="G10" s="33"/>
      <c r="H10" s="41"/>
      <c r="I10" s="41"/>
      <c r="J10" s="34"/>
      <c r="K10" s="34"/>
      <c r="L10" s="34"/>
      <c r="M10" s="34"/>
      <c r="N10" s="34"/>
      <c r="O10" s="34"/>
    </row>
    <row r="11" spans="1:19" x14ac:dyDescent="0.25">
      <c r="A11" s="40" t="s">
        <v>12</v>
      </c>
      <c r="B11" s="35" t="s">
        <v>156</v>
      </c>
      <c r="C11" s="35" t="s">
        <v>157</v>
      </c>
      <c r="D11" s="35" t="s">
        <v>158</v>
      </c>
      <c r="E11" s="35" t="s">
        <v>159</v>
      </c>
      <c r="F11" s="35"/>
      <c r="G11" s="35"/>
      <c r="H11" s="42"/>
      <c r="I11" s="42"/>
      <c r="J11" s="34"/>
      <c r="K11" s="36" t="s">
        <v>164</v>
      </c>
      <c r="L11" s="35" t="s">
        <v>156</v>
      </c>
      <c r="M11" s="35" t="s">
        <v>157</v>
      </c>
      <c r="N11" s="35" t="s">
        <v>158</v>
      </c>
      <c r="O11" s="35" t="s">
        <v>159</v>
      </c>
    </row>
    <row r="12" spans="1:19" x14ac:dyDescent="0.25">
      <c r="A12" s="34" t="s">
        <v>151</v>
      </c>
      <c r="B12" s="33">
        <v>36.8309492244178</v>
      </c>
      <c r="C12" s="33">
        <v>399.78410120040979</v>
      </c>
      <c r="D12" s="33">
        <v>292.27394957517254</v>
      </c>
      <c r="E12" s="33">
        <v>728.88900000000012</v>
      </c>
      <c r="F12" s="33"/>
      <c r="G12" s="33"/>
      <c r="H12" s="42" t="s">
        <v>177</v>
      </c>
      <c r="I12" s="42" t="s">
        <v>178</v>
      </c>
      <c r="J12" s="34"/>
      <c r="K12" s="34" t="s">
        <v>151</v>
      </c>
      <c r="L12" s="33">
        <v>1902.9876155046886</v>
      </c>
      <c r="M12" s="33">
        <v>8388.4960543727047</v>
      </c>
      <c r="N12" s="33">
        <v>10319.000279485765</v>
      </c>
      <c r="O12" s="33">
        <v>20610.483949363166</v>
      </c>
      <c r="Q12" s="33"/>
      <c r="R12" s="42" t="s">
        <v>177</v>
      </c>
      <c r="S12" s="42" t="s">
        <v>178</v>
      </c>
    </row>
    <row r="13" spans="1:19" x14ac:dyDescent="0.25">
      <c r="A13" s="34" t="s">
        <v>160</v>
      </c>
      <c r="B13" s="33">
        <v>127.12431775927605</v>
      </c>
      <c r="C13" s="33">
        <v>749.80127662904192</v>
      </c>
      <c r="D13" s="33">
        <v>247.19340561168198</v>
      </c>
      <c r="E13" s="33">
        <v>1124.1190000000001</v>
      </c>
      <c r="F13" s="33"/>
      <c r="G13" s="33" t="s">
        <v>172</v>
      </c>
      <c r="H13" s="41">
        <f>(B13/(C13+D13))/(B12/(C12+D12))</f>
        <v>2.3958819004032565</v>
      </c>
      <c r="I13" s="41">
        <f>((B13+C13)/D13)/((B12+C12)/D12)</f>
        <v>2.3747465816505775</v>
      </c>
      <c r="J13" s="34"/>
      <c r="K13" s="34" t="s">
        <v>160</v>
      </c>
      <c r="L13" s="33">
        <v>11407.020881281374</v>
      </c>
      <c r="M13" s="33">
        <v>37089.890738778653</v>
      </c>
      <c r="N13" s="33">
        <v>22283.623843588124</v>
      </c>
      <c r="O13" s="33">
        <v>70780.535463648135</v>
      </c>
      <c r="Q13" s="33" t="s">
        <v>172</v>
      </c>
      <c r="R13" s="41">
        <f>(L13/(M13+N13))/(L12/(M12+N12))</f>
        <v>1.8886834984956793</v>
      </c>
      <c r="S13" s="41">
        <f>((L13+M13)/N13)/((L12+M12)/N12)</f>
        <v>2.1821665733090447</v>
      </c>
    </row>
    <row r="14" spans="1:19" x14ac:dyDescent="0.25">
      <c r="A14" s="34" t="s">
        <v>152</v>
      </c>
      <c r="B14" s="33">
        <v>13.168081176619767</v>
      </c>
      <c r="C14" s="33">
        <v>94.439563309815583</v>
      </c>
      <c r="D14" s="33">
        <v>34.163355513564646</v>
      </c>
      <c r="E14" s="33">
        <v>141.77099999999999</v>
      </c>
      <c r="F14" s="33"/>
      <c r="G14" s="33" t="s">
        <v>174</v>
      </c>
      <c r="H14" s="41">
        <f>(B15/(C15+D15))/(B14/(C14+D14))</f>
        <v>1.2815947895507203</v>
      </c>
      <c r="I14" s="41">
        <f>((B15+C15)/D15)/((B14+C14)/D14)</f>
        <v>1.1465219974380203</v>
      </c>
      <c r="J14" s="34"/>
      <c r="K14" s="34" t="s">
        <v>152</v>
      </c>
      <c r="L14" s="38">
        <v>1365.9833212515084</v>
      </c>
      <c r="M14" s="38">
        <v>4342.011687575914</v>
      </c>
      <c r="N14" s="38">
        <v>1976.7272456891565</v>
      </c>
      <c r="O14" s="38">
        <v>7684.7222545165778</v>
      </c>
      <c r="Q14" s="33" t="s">
        <v>174</v>
      </c>
      <c r="R14" s="45">
        <f>(L15/(M15+N15))/(L14/(M14+N14))</f>
        <v>1.0452130784712343</v>
      </c>
      <c r="S14" s="45">
        <f>((L15+M15)/N15)/((L14+M14)/N14)</f>
        <v>1.0069285187281674</v>
      </c>
    </row>
    <row r="15" spans="1:19" x14ac:dyDescent="0.25">
      <c r="A15" s="34" t="s">
        <v>161</v>
      </c>
      <c r="B15" s="33">
        <v>113.95623658265629</v>
      </c>
      <c r="C15" s="33">
        <v>655.36171331922628</v>
      </c>
      <c r="D15" s="33">
        <v>213.03005009811733</v>
      </c>
      <c r="E15" s="33">
        <v>982.34800000000007</v>
      </c>
      <c r="F15" s="33"/>
      <c r="G15" s="33" t="s">
        <v>173</v>
      </c>
      <c r="H15" s="41">
        <f>(B14/(C14+D14))/(B12/(C12+D12))</f>
        <v>1.9239832326945923</v>
      </c>
      <c r="I15" s="41">
        <f>((B14+C14)/D14)/((B12+C12)/D12)</f>
        <v>2.1085019683196062</v>
      </c>
      <c r="J15" s="34"/>
      <c r="K15" s="34" t="s">
        <v>161</v>
      </c>
      <c r="L15" s="38">
        <v>9331.1206631130481</v>
      </c>
      <c r="M15" s="38">
        <v>28340.377301860906</v>
      </c>
      <c r="N15" s="38">
        <v>12956.193097223484</v>
      </c>
      <c r="O15" s="38">
        <v>50627.691062197446</v>
      </c>
      <c r="Q15" s="33" t="s">
        <v>173</v>
      </c>
      <c r="R15" s="45">
        <f>(L14/(M14+N14))/(L12/(M12+N12))</f>
        <v>2.1251749648145228</v>
      </c>
      <c r="S15" s="45">
        <f>((L14+M14)/N14)/((L12+M12)/N12)</f>
        <v>2.8953193401666768</v>
      </c>
    </row>
    <row r="16" spans="1:19" x14ac:dyDescent="0.25">
      <c r="A16" s="34" t="s">
        <v>153</v>
      </c>
      <c r="B16" s="33">
        <v>46.581183058312234</v>
      </c>
      <c r="C16" s="33">
        <v>257.17580813152642</v>
      </c>
      <c r="D16" s="33">
        <v>79.321008810161388</v>
      </c>
      <c r="E16" s="33">
        <v>383.07800000000009</v>
      </c>
      <c r="F16" s="33"/>
      <c r="G16" s="33" t="s">
        <v>175</v>
      </c>
      <c r="H16" s="41">
        <f>(B16/(C16+D16))/(B17/(C17+D17))</f>
        <v>1.0928392760982615</v>
      </c>
      <c r="I16" s="41">
        <f>((B16+C16)/D16)/((B17+C17)/D17)</f>
        <v>1.0998216750021075</v>
      </c>
      <c r="J16" s="34"/>
      <c r="K16" s="34" t="s">
        <v>153</v>
      </c>
      <c r="L16" s="38">
        <v>4568.1136805838914</v>
      </c>
      <c r="M16" s="38">
        <v>12876.080752890723</v>
      </c>
      <c r="N16" s="38">
        <v>5328.4226406026828</v>
      </c>
      <c r="O16" s="38">
        <v>22772.617074077301</v>
      </c>
      <c r="Q16" s="33" t="s">
        <v>175</v>
      </c>
      <c r="R16" s="45">
        <f>(L16/(M16+N16))/(L17/(M17+N17))</f>
        <v>1.2165771571103408</v>
      </c>
      <c r="S16" s="45">
        <f>((L16+M16)/N16)/((L17+M17)/N17)</f>
        <v>1.2345590785353007</v>
      </c>
    </row>
    <row r="17" spans="1:19" x14ac:dyDescent="0.25">
      <c r="A17" s="34" t="s">
        <v>154</v>
      </c>
      <c r="B17" s="33">
        <v>67.375053524344054</v>
      </c>
      <c r="C17" s="33">
        <v>398.18590518769992</v>
      </c>
      <c r="D17" s="33">
        <v>133.70904128795596</v>
      </c>
      <c r="E17" s="33">
        <v>599.27</v>
      </c>
      <c r="F17" s="33"/>
      <c r="G17" s="33" t="s">
        <v>176</v>
      </c>
      <c r="H17" s="41">
        <f>(B18/(C18+D18))/((B19-B18)/((C19-C18)+(D19-D18)))</f>
        <v>2.1920375388810287</v>
      </c>
      <c r="I17" s="41">
        <f>((B18+C18)/D18)/(((B19-B18)+(C19-C18))/(D19-D18))</f>
        <v>1.8866019525472353</v>
      </c>
      <c r="J17" s="34"/>
      <c r="K17" s="34" t="s">
        <v>154</v>
      </c>
      <c r="L17" s="38">
        <v>4763.0069825291566</v>
      </c>
      <c r="M17" s="38">
        <v>15464.296548970182</v>
      </c>
      <c r="N17" s="38">
        <v>7627.7704566208022</v>
      </c>
      <c r="O17" s="38">
        <v>27855.073988120141</v>
      </c>
      <c r="Q17" s="33" t="s">
        <v>176</v>
      </c>
      <c r="R17" s="41">
        <f>(L18/(M18+N18))/((L19-L18)/((M19-M18)+(N19-N18)))</f>
        <v>1.9163599778038676</v>
      </c>
      <c r="S17" s="41">
        <f>((L18+M18)/N18)/(((L19-L18)+(M19-M18))/(N19-N18))</f>
        <v>1.7970004666281987</v>
      </c>
    </row>
    <row r="18" spans="1:19" x14ac:dyDescent="0.25">
      <c r="A18" s="34" t="s">
        <v>155</v>
      </c>
      <c r="B18" s="33">
        <v>818.48036662634695</v>
      </c>
      <c r="C18" s="33">
        <v>3012.6132952822236</v>
      </c>
      <c r="D18" s="33">
        <v>833.99633809142938</v>
      </c>
      <c r="E18" s="33">
        <v>4665.09</v>
      </c>
      <c r="F18" s="33"/>
      <c r="G18" s="33" t="s">
        <v>179</v>
      </c>
      <c r="H18" s="41">
        <f>(B13/(C13+D13)/((B19-B13)/((C19-C13)+(D19-D13))))</f>
        <v>0.67661241279184103</v>
      </c>
      <c r="I18" s="41">
        <f>((B13+C13)/D13)/(((B19-B13)+(C19-C13))/(D19-D13))</f>
        <v>0.93621096322871145</v>
      </c>
      <c r="J18" s="34"/>
      <c r="K18" s="34" t="s">
        <v>155</v>
      </c>
      <c r="L18" s="33">
        <v>72043.744280953106</v>
      </c>
      <c r="M18" s="33">
        <v>151539.10340881144</v>
      </c>
      <c r="N18" s="33">
        <v>69000.342224830834</v>
      </c>
      <c r="O18" s="33">
        <v>292583.43775524996</v>
      </c>
      <c r="Q18" s="33" t="s">
        <v>179</v>
      </c>
      <c r="R18" s="41">
        <f>(L13/(M13+N13)/((L19-L13)/((M19-M13)+(N19-N13))))</f>
        <v>0.62159410838269957</v>
      </c>
      <c r="S18" s="41">
        <f>((L13+M13)/N13)/(((L19-L13)+(M19-M13))/(N19-N13))</f>
        <v>0.73811632482586742</v>
      </c>
    </row>
    <row r="19" spans="1:19" x14ac:dyDescent="0.25">
      <c r="A19" s="34" t="s">
        <v>162</v>
      </c>
      <c r="B19" s="33">
        <v>982.4356336100409</v>
      </c>
      <c r="C19" s="33">
        <v>4162.1986731116749</v>
      </c>
      <c r="D19" s="33">
        <v>1373.4636932782839</v>
      </c>
      <c r="E19" s="33">
        <v>6518.098</v>
      </c>
      <c r="F19" s="33"/>
      <c r="G19" s="33"/>
      <c r="H19" s="41"/>
      <c r="I19" s="41"/>
      <c r="J19" s="34"/>
      <c r="K19" s="34" t="s">
        <v>162</v>
      </c>
      <c r="L19" s="33">
        <v>85353.752777739166</v>
      </c>
      <c r="M19" s="33">
        <v>197017.49020196276</v>
      </c>
      <c r="N19" s="33">
        <v>101602.96634790473</v>
      </c>
      <c r="O19" s="33">
        <v>383974.45716826129</v>
      </c>
    </row>
    <row r="20" spans="1:19" x14ac:dyDescent="0.25">
      <c r="A20" s="34"/>
      <c r="B20" s="33"/>
      <c r="C20" s="33"/>
      <c r="D20" s="33"/>
      <c r="E20" s="33"/>
      <c r="F20" s="33"/>
      <c r="G20" s="33"/>
      <c r="H20" s="41"/>
      <c r="I20" s="41"/>
      <c r="J20" s="34"/>
      <c r="K20" s="34"/>
      <c r="L20" s="34"/>
      <c r="M20" s="34"/>
      <c r="N20" s="34"/>
      <c r="O20" s="34"/>
    </row>
    <row r="21" spans="1:19" x14ac:dyDescent="0.25">
      <c r="A21" s="40" t="s">
        <v>16</v>
      </c>
      <c r="B21" s="35" t="s">
        <v>156</v>
      </c>
      <c r="C21" s="35" t="s">
        <v>157</v>
      </c>
      <c r="D21" s="35" t="s">
        <v>158</v>
      </c>
      <c r="E21" s="35" t="s">
        <v>159</v>
      </c>
      <c r="F21" s="35"/>
      <c r="G21" s="35"/>
      <c r="H21" s="42"/>
      <c r="I21" s="42"/>
      <c r="J21" s="34"/>
      <c r="K21" s="36" t="s">
        <v>165</v>
      </c>
      <c r="L21" s="35" t="s">
        <v>156</v>
      </c>
      <c r="M21" s="35" t="s">
        <v>157</v>
      </c>
      <c r="N21" s="35" t="s">
        <v>158</v>
      </c>
      <c r="O21" s="35" t="s">
        <v>159</v>
      </c>
    </row>
    <row r="22" spans="1:19" x14ac:dyDescent="0.25">
      <c r="A22" s="34" t="s">
        <v>151</v>
      </c>
      <c r="B22" s="33">
        <v>4.3721465384346718</v>
      </c>
      <c r="C22" s="33">
        <v>49.79497141252628</v>
      </c>
      <c r="D22" s="33">
        <v>61.781177609979636</v>
      </c>
      <c r="E22" s="33">
        <v>115.94829556094058</v>
      </c>
      <c r="F22" s="33"/>
      <c r="G22" s="33"/>
      <c r="H22" s="42" t="s">
        <v>177</v>
      </c>
      <c r="I22" s="42" t="s">
        <v>178</v>
      </c>
      <c r="J22" s="34"/>
      <c r="K22" s="34" t="s">
        <v>151</v>
      </c>
      <c r="L22" s="33">
        <v>703.9784549211065</v>
      </c>
      <c r="M22" s="33">
        <v>29908.880078344406</v>
      </c>
      <c r="N22" s="33">
        <v>497904.39876085601</v>
      </c>
      <c r="O22" s="33">
        <v>528517.25729412155</v>
      </c>
      <c r="Q22" s="33"/>
      <c r="R22" s="42" t="s">
        <v>177</v>
      </c>
      <c r="S22" s="42" t="s">
        <v>178</v>
      </c>
    </row>
    <row r="23" spans="1:19" x14ac:dyDescent="0.25">
      <c r="A23" s="34" t="s">
        <v>160</v>
      </c>
      <c r="B23" s="33">
        <v>112.4753188142477</v>
      </c>
      <c r="C23" s="33">
        <v>526.33052209031769</v>
      </c>
      <c r="D23" s="33">
        <v>406.76715765213589</v>
      </c>
      <c r="E23" s="33">
        <v>1045.5729985567014</v>
      </c>
      <c r="F23" s="33"/>
      <c r="G23" s="33" t="s">
        <v>172</v>
      </c>
      <c r="H23" s="41">
        <f>(B23/(C23+D23))/(B22/(C22+D22))</f>
        <v>3.0761448504774864</v>
      </c>
      <c r="I23" s="41">
        <f>((B23+C23)/D23)/((B22+C22)/D22)</f>
        <v>1.7911974031677043</v>
      </c>
      <c r="J23" s="34"/>
      <c r="K23" s="34" t="s">
        <v>160</v>
      </c>
      <c r="L23" s="33">
        <v>5329.3201115173479</v>
      </c>
      <c r="M23" s="33">
        <v>91581.365048956999</v>
      </c>
      <c r="N23" s="33">
        <v>133669.32048986244</v>
      </c>
      <c r="O23" s="33">
        <v>230580.0056503368</v>
      </c>
      <c r="Q23" s="33" t="s">
        <v>172</v>
      </c>
      <c r="R23" s="41">
        <f>(L23/(M23+N23))/(L22/(M22+N22))</f>
        <v>17.738897743393</v>
      </c>
      <c r="S23" s="41">
        <f>((L23+M23)/N23)/((L22+M22)/N22)</f>
        <v>11.791851526702743</v>
      </c>
    </row>
    <row r="24" spans="1:19" x14ac:dyDescent="0.25">
      <c r="A24" s="34" t="s">
        <v>152</v>
      </c>
      <c r="B24" s="33">
        <v>16.78204103728768</v>
      </c>
      <c r="C24" s="33">
        <v>77.230054254823159</v>
      </c>
      <c r="D24" s="33">
        <v>59.357125137996661</v>
      </c>
      <c r="E24" s="33">
        <v>153.3692204301075</v>
      </c>
      <c r="F24" s="33"/>
      <c r="G24" s="33" t="s">
        <v>174</v>
      </c>
      <c r="H24" s="41">
        <f>(B25/(C25+D25))/(B24/(C24+D24))</f>
        <v>0.97781137056561351</v>
      </c>
      <c r="I24" s="41">
        <f>((B25+C25)/D25)/((B24+C24)/D24)</f>
        <v>0.99009959666796243</v>
      </c>
      <c r="J24" s="34"/>
      <c r="K24" s="34" t="s">
        <v>152</v>
      </c>
      <c r="L24" s="33">
        <v>703.61549087459503</v>
      </c>
      <c r="M24" s="33">
        <v>11994.308690551499</v>
      </c>
      <c r="N24" s="33">
        <v>14605.069625244858</v>
      </c>
      <c r="O24" s="33">
        <v>27302.993806670951</v>
      </c>
      <c r="Q24" s="33" t="s">
        <v>174</v>
      </c>
      <c r="R24" s="41">
        <f>(L25/(M25+N25))/(L24/(M24+N24))</f>
        <v>0.8802835043963585</v>
      </c>
      <c r="S24" s="41">
        <f>((L25+M25)/N25)/((L24+M24)/N24)</f>
        <v>0.81351848312969632</v>
      </c>
    </row>
    <row r="25" spans="1:19" x14ac:dyDescent="0.25">
      <c r="A25" s="34" t="s">
        <v>161</v>
      </c>
      <c r="B25" s="33">
        <v>95.693277776960031</v>
      </c>
      <c r="C25" s="33">
        <v>449.10046783549456</v>
      </c>
      <c r="D25" s="33">
        <v>347.41003251413917</v>
      </c>
      <c r="E25" s="33">
        <v>892.20377812659376</v>
      </c>
      <c r="F25" s="33"/>
      <c r="G25" s="33" t="s">
        <v>173</v>
      </c>
      <c r="H25" s="41">
        <f>(B24/(C24+D24))/(B22/(C22+D22))</f>
        <v>3.1355338998481033</v>
      </c>
      <c r="I25" s="41">
        <f>((B24+C24)/D24)/((B22+C22)/D22)</f>
        <v>1.8064723845531427</v>
      </c>
      <c r="J25" s="34"/>
      <c r="K25" s="34" t="s">
        <v>161</v>
      </c>
      <c r="L25" s="33">
        <v>4625.7046206427531</v>
      </c>
      <c r="M25" s="33">
        <v>79587.056358405505</v>
      </c>
      <c r="N25" s="33">
        <v>119064.25086461758</v>
      </c>
      <c r="O25" s="33">
        <v>203277.01184366582</v>
      </c>
      <c r="Q25" s="33" t="s">
        <v>173</v>
      </c>
      <c r="R25" s="41">
        <f>(L24/(M24+N24))/(L22/(M22+N22))</f>
        <v>19.832837349857289</v>
      </c>
      <c r="S25" s="41">
        <f>((L24+M24)/N24)/((L22+M22)/N22)</f>
        <v>14.140708719433411</v>
      </c>
    </row>
    <row r="26" spans="1:19" x14ac:dyDescent="0.25">
      <c r="A26" s="34" t="s">
        <v>153</v>
      </c>
      <c r="B26" s="33">
        <v>41.536848687695418</v>
      </c>
      <c r="C26" s="33">
        <v>195.63490511803263</v>
      </c>
      <c r="D26" s="33">
        <v>150.48825817521555</v>
      </c>
      <c r="E26" s="33">
        <v>387.66001198094358</v>
      </c>
      <c r="F26" s="33"/>
      <c r="G26" s="33" t="s">
        <v>175</v>
      </c>
      <c r="H26" s="41">
        <f>(B26/(C26+D26))/(B27/(C27+D27))</f>
        <v>0.99801950996152777</v>
      </c>
      <c r="I26" s="41">
        <f>((B26+C26)/D26)/((B27+C27)/D27)</f>
        <v>1.0088734893519642</v>
      </c>
      <c r="J26" s="34"/>
      <c r="K26" s="34" t="s">
        <v>153</v>
      </c>
      <c r="L26" s="33">
        <v>2811.9640109286738</v>
      </c>
      <c r="M26" s="33">
        <v>31345.009824352721</v>
      </c>
      <c r="N26" s="33">
        <v>29689.630941252137</v>
      </c>
      <c r="O26" s="33">
        <v>63846.604776533532</v>
      </c>
      <c r="Q26" s="33" t="s">
        <v>175</v>
      </c>
      <c r="R26" s="41">
        <f>(L26/(M26+N26))/(L27/(M27+N27))</f>
        <v>3.495660296339492</v>
      </c>
      <c r="S26" s="41">
        <f>((L26+M26)/N26)/((L27+M27)/N27)</f>
        <v>2.0541611001232525</v>
      </c>
    </row>
    <row r="27" spans="1:19" x14ac:dyDescent="0.25">
      <c r="A27" s="34" t="s">
        <v>154</v>
      </c>
      <c r="B27" s="33">
        <v>54.156429089264606</v>
      </c>
      <c r="C27" s="33">
        <v>253.46556271746189</v>
      </c>
      <c r="D27" s="33">
        <v>196.92177433892365</v>
      </c>
      <c r="E27" s="33">
        <v>504.54376614565012</v>
      </c>
      <c r="F27" s="33"/>
      <c r="G27" s="33" t="s">
        <v>176</v>
      </c>
      <c r="H27" s="41">
        <f>(B28/(C28+D28))/((B29-B28)/((C29-C28)+(D29-D28)))</f>
        <v>1.883059010798837</v>
      </c>
      <c r="I27" s="41">
        <f>((B28+C28)/D28)/(((B29-B28)+(C29-C28))/(D29-D28))</f>
        <v>1.7211765071083838</v>
      </c>
      <c r="J27" s="34"/>
      <c r="K27" s="34" t="s">
        <v>154</v>
      </c>
      <c r="L27" s="33">
        <v>1813.740609714079</v>
      </c>
      <c r="M27" s="33">
        <v>48242.046534052781</v>
      </c>
      <c r="N27" s="33">
        <v>89374.619923365448</v>
      </c>
      <c r="O27" s="33">
        <v>139430.4070671323</v>
      </c>
      <c r="Q27" s="33" t="s">
        <v>176</v>
      </c>
      <c r="R27" s="41">
        <f>(L28/(M28+N28))/((L29-L28)/((M29-M28)+(N29-N28)))</f>
        <v>9.1685844438769291</v>
      </c>
      <c r="S27" s="41">
        <f>((L28+M28)/N28)/(((L29-L28)+(M29-M28))/(N29-N28))</f>
        <v>5.9222553482432927</v>
      </c>
    </row>
    <row r="28" spans="1:19" x14ac:dyDescent="0.25">
      <c r="A28" s="34" t="s">
        <v>155</v>
      </c>
      <c r="B28" s="33">
        <v>835.10761239363399</v>
      </c>
      <c r="C28" s="33">
        <v>2611.1512540168596</v>
      </c>
      <c r="D28" s="33">
        <v>1353.8189788731768</v>
      </c>
      <c r="E28" s="33">
        <v>4800.0778452836676</v>
      </c>
      <c r="F28" s="33"/>
      <c r="G28" s="33" t="s">
        <v>179</v>
      </c>
      <c r="H28" s="41">
        <f>(B23/(C23+D23)/((B29-B23)/((C29-C23)+(D29-D23))))</f>
        <v>0.58534549764425481</v>
      </c>
      <c r="I28" s="41">
        <f>((B23+C23)/D23)/(((B29-B23)+(C29-C23))/(D29-D23))</f>
        <v>0.63510085969770502</v>
      </c>
      <c r="J28" s="34"/>
      <c r="K28" s="34" t="s">
        <v>155</v>
      </c>
      <c r="L28" s="33">
        <v>34334.62327463663</v>
      </c>
      <c r="M28" s="33">
        <v>238911.87267856224</v>
      </c>
      <c r="N28" s="33">
        <v>228507.8636105764</v>
      </c>
      <c r="O28" s="33">
        <v>501754.3595637753</v>
      </c>
      <c r="Q28" s="33" t="s">
        <v>179</v>
      </c>
      <c r="R28" s="41">
        <f>(L23/(M23+N23)/((L29-L23)/((M29-M23)+(N29-N23))))</f>
        <v>0.67202231429889892</v>
      </c>
      <c r="S28" s="41">
        <f>((L23+M23)/N23)/(((L29-L23)+(M29-M23))/(N29-N23))</f>
        <v>1.733207180584148</v>
      </c>
    </row>
    <row r="29" spans="1:19" x14ac:dyDescent="0.25">
      <c r="A29" s="34" t="s">
        <v>162</v>
      </c>
      <c r="B29" s="33">
        <v>951.95507774631631</v>
      </c>
      <c r="C29" s="33">
        <v>3187.2767475197033</v>
      </c>
      <c r="D29" s="33">
        <v>1822.3673141352922</v>
      </c>
      <c r="E29" s="33">
        <v>5961.5991394013099</v>
      </c>
      <c r="F29" s="33"/>
      <c r="G29" s="33"/>
      <c r="H29" s="41"/>
      <c r="I29" s="41"/>
      <c r="J29" s="34"/>
      <c r="K29" s="34" t="s">
        <v>162</v>
      </c>
      <c r="L29" s="33">
        <v>40367.921841075084</v>
      </c>
      <c r="M29" s="33">
        <v>360402.11780586367</v>
      </c>
      <c r="N29" s="33">
        <v>860081.58286129485</v>
      </c>
      <c r="O29" s="33">
        <v>1260851.6225082336</v>
      </c>
    </row>
    <row r="30" spans="1:19" x14ac:dyDescent="0.25">
      <c r="A30" s="34"/>
      <c r="B30" s="33"/>
      <c r="C30" s="33"/>
      <c r="D30" s="33"/>
      <c r="E30" s="33"/>
      <c r="F30" s="33"/>
      <c r="G30" s="33"/>
      <c r="H30" s="41"/>
      <c r="I30" s="41"/>
      <c r="J30" s="34"/>
      <c r="K30" s="34"/>
      <c r="L30" s="34"/>
      <c r="M30" s="34"/>
      <c r="N30" s="34"/>
      <c r="O30" s="34"/>
    </row>
    <row r="31" spans="1:19" x14ac:dyDescent="0.25">
      <c r="A31" s="40" t="s">
        <v>24</v>
      </c>
      <c r="B31" s="35" t="s">
        <v>156</v>
      </c>
      <c r="C31" s="35" t="s">
        <v>157</v>
      </c>
      <c r="D31" s="35" t="s">
        <v>158</v>
      </c>
      <c r="E31" s="35" t="s">
        <v>159</v>
      </c>
      <c r="F31" s="35"/>
      <c r="G31" s="35"/>
      <c r="H31" s="42"/>
      <c r="I31" s="42"/>
      <c r="J31" s="34"/>
      <c r="K31" s="36" t="s">
        <v>166</v>
      </c>
      <c r="L31" s="35" t="s">
        <v>156</v>
      </c>
      <c r="M31" s="35" t="s">
        <v>157</v>
      </c>
      <c r="N31" s="35" t="s">
        <v>158</v>
      </c>
      <c r="O31" s="35" t="s">
        <v>159</v>
      </c>
    </row>
    <row r="32" spans="1:19" x14ac:dyDescent="0.25">
      <c r="A32" s="34" t="s">
        <v>151</v>
      </c>
      <c r="B32" s="33">
        <v>6.467779318095471</v>
      </c>
      <c r="C32" s="33">
        <v>26.267375038444495</v>
      </c>
      <c r="D32" s="33">
        <v>1171.7258456434599</v>
      </c>
      <c r="E32" s="33">
        <v>1204.4609999999998</v>
      </c>
      <c r="F32" s="33"/>
      <c r="G32" s="33"/>
      <c r="H32" s="42" t="s">
        <v>177</v>
      </c>
      <c r="I32" s="42" t="s">
        <v>178</v>
      </c>
      <c r="J32" s="34"/>
      <c r="K32" s="34" t="s">
        <v>151</v>
      </c>
      <c r="L32" s="33">
        <v>2686.5963883139311</v>
      </c>
      <c r="M32" s="33">
        <v>5483.0416243175141</v>
      </c>
      <c r="N32" s="33">
        <v>47327.114088472183</v>
      </c>
      <c r="O32" s="33">
        <v>55496.752101103622</v>
      </c>
      <c r="Q32" s="33"/>
      <c r="R32" s="42" t="s">
        <v>177</v>
      </c>
      <c r="S32" s="42" t="s">
        <v>178</v>
      </c>
    </row>
    <row r="33" spans="1:19" x14ac:dyDescent="0.25">
      <c r="A33" s="34" t="s">
        <v>160</v>
      </c>
      <c r="B33" s="33">
        <v>29.608161435603076</v>
      </c>
      <c r="C33" s="33">
        <v>112.23057263996358</v>
      </c>
      <c r="D33" s="33">
        <v>967.13626592443336</v>
      </c>
      <c r="E33" s="33">
        <v>1108.9749999999999</v>
      </c>
      <c r="F33" s="33"/>
      <c r="G33" s="33" t="s">
        <v>172</v>
      </c>
      <c r="H33" s="41">
        <f>(B33/(C33+D33))/(B32/(C32+D32))</f>
        <v>5.0809103972215945</v>
      </c>
      <c r="I33" s="41">
        <f>((B33+C33)/D33)/((B32+C32)/D32)</f>
        <v>5.2495103231962581</v>
      </c>
      <c r="J33" s="34"/>
      <c r="K33" s="34" t="s">
        <v>160</v>
      </c>
      <c r="L33" s="33">
        <v>4511.4178585966056</v>
      </c>
      <c r="M33" s="33">
        <v>14687.986452985106</v>
      </c>
      <c r="N33" s="33">
        <v>23606.461373565842</v>
      </c>
      <c r="O33" s="33">
        <v>42805.865685147553</v>
      </c>
      <c r="Q33" s="33" t="s">
        <v>172</v>
      </c>
      <c r="R33" s="41">
        <f>(L33/(M33+N33))/(L32/(M32+N32))</f>
        <v>2.3157531532530875</v>
      </c>
      <c r="S33" s="41">
        <f>((L33+M33)/N33)/((L32+M32)/N32)</f>
        <v>4.7115529089698631</v>
      </c>
    </row>
    <row r="34" spans="1:19" x14ac:dyDescent="0.25">
      <c r="A34" s="34" t="s">
        <v>152</v>
      </c>
      <c r="B34" s="33">
        <v>6.1111928689126138</v>
      </c>
      <c r="C34" s="33">
        <v>23.164649270203988</v>
      </c>
      <c r="D34" s="33">
        <v>199.61915786088343</v>
      </c>
      <c r="E34" s="33">
        <v>228.89500000000001</v>
      </c>
      <c r="F34" s="33"/>
      <c r="G34" s="33" t="s">
        <v>174</v>
      </c>
      <c r="H34" s="41"/>
      <c r="I34" s="41"/>
      <c r="J34" s="34"/>
      <c r="K34" s="34" t="s">
        <v>152</v>
      </c>
      <c r="L34" s="38">
        <v>242.86667234829065</v>
      </c>
      <c r="M34" s="38">
        <v>593.35845983424497</v>
      </c>
      <c r="N34" s="38">
        <v>392.02493245703204</v>
      </c>
      <c r="O34" s="38">
        <v>1228.2500646395679</v>
      </c>
      <c r="Q34" s="33" t="s">
        <v>174</v>
      </c>
      <c r="R34" s="45">
        <f>(L35/(M35+N35))/(L34/(M34+N34))</f>
        <v>1.03367690485784</v>
      </c>
      <c r="S34" s="45">
        <f>((L35+M35)/N35)/((L34+M34)/N34)</f>
        <v>0.92993215657281614</v>
      </c>
    </row>
    <row r="35" spans="1:19" x14ac:dyDescent="0.25">
      <c r="A35" s="34" t="s">
        <v>161</v>
      </c>
      <c r="B35" s="33">
        <v>23.496968566690462</v>
      </c>
      <c r="C35" s="33">
        <v>89.065923369759602</v>
      </c>
      <c r="D35" s="33">
        <v>767.51710806354993</v>
      </c>
      <c r="E35" s="33">
        <v>880.07999999999993</v>
      </c>
      <c r="F35" s="33"/>
      <c r="G35" s="33" t="s">
        <v>173</v>
      </c>
      <c r="H35" s="41"/>
      <c r="I35" s="41"/>
      <c r="J35" s="34"/>
      <c r="K35" s="34" t="s">
        <v>161</v>
      </c>
      <c r="L35" s="38">
        <v>3307.4536951466839</v>
      </c>
      <c r="M35" s="38">
        <v>7522.4847057983125</v>
      </c>
      <c r="N35" s="38">
        <v>5459.6549176955723</v>
      </c>
      <c r="O35" s="38">
        <v>16289.593318640565</v>
      </c>
      <c r="Q35" s="33" t="s">
        <v>173</v>
      </c>
      <c r="R35" s="45">
        <f>(L34/(M34+N34))/(L32/(M32+N32))</f>
        <v>4.8448206594090006</v>
      </c>
      <c r="S35" s="45">
        <f>((L34+M34)/N34)/((L32+M32)/N32)</f>
        <v>12.357104978297675</v>
      </c>
    </row>
    <row r="36" spans="1:19" x14ac:dyDescent="0.25">
      <c r="A36" s="34" t="s">
        <v>153</v>
      </c>
      <c r="B36" s="33">
        <v>7.3044099846095172</v>
      </c>
      <c r="C36" s="33">
        <v>27.687572467233</v>
      </c>
      <c r="D36" s="33">
        <v>238.59501754815747</v>
      </c>
      <c r="E36" s="33">
        <v>273.58699999999999</v>
      </c>
      <c r="F36" s="33"/>
      <c r="G36" s="33" t="s">
        <v>175</v>
      </c>
      <c r="H36" s="41"/>
      <c r="I36" s="41"/>
      <c r="J36" s="34"/>
      <c r="K36" s="34" t="s">
        <v>153</v>
      </c>
      <c r="L36" s="38">
        <v>1709.4718552622842</v>
      </c>
      <c r="M36" s="38">
        <v>3752.1305144548155</v>
      </c>
      <c r="N36" s="38">
        <v>2461.5903326812163</v>
      </c>
      <c r="O36" s="38">
        <v>7923.1927023983153</v>
      </c>
      <c r="Q36" s="33" t="s">
        <v>175</v>
      </c>
      <c r="R36" s="45">
        <f>(L36/(M36+N36))/(L37/(M37+N37))</f>
        <v>1.1652674049418783</v>
      </c>
      <c r="S36" s="45">
        <f>((L36+M36)/N36)/((L37+M37)/N37)</f>
        <v>1.2390978180419263</v>
      </c>
    </row>
    <row r="37" spans="1:19" x14ac:dyDescent="0.25">
      <c r="A37" s="34" t="s">
        <v>154</v>
      </c>
      <c r="B37" s="33">
        <v>16.192558582080945</v>
      </c>
      <c r="C37" s="33">
        <v>61.378350902526599</v>
      </c>
      <c r="D37" s="33">
        <v>528.92209051539248</v>
      </c>
      <c r="E37" s="33">
        <v>606.49299999999994</v>
      </c>
      <c r="F37" s="33"/>
      <c r="G37" s="33" t="s">
        <v>176</v>
      </c>
      <c r="H37" s="41">
        <f>(B38/(C38+D38))/((B39-B38)/((C39-C38)+(D39-D38)))</f>
        <v>9.1078170228178426</v>
      </c>
      <c r="I37" s="41">
        <f>((B38+C38)/D38)/(((B39-B38)+(C39-C38))/(D39-D38))</f>
        <v>5.8604588738801935</v>
      </c>
      <c r="J37" s="34"/>
      <c r="K37" s="34" t="s">
        <v>154</v>
      </c>
      <c r="L37" s="38">
        <v>1597.9818398844</v>
      </c>
      <c r="M37" s="38">
        <v>3770.3541913434974</v>
      </c>
      <c r="N37" s="38">
        <v>2998.064585014356</v>
      </c>
      <c r="O37" s="38">
        <v>8366.400616242252</v>
      </c>
      <c r="Q37" s="33" t="s">
        <v>176</v>
      </c>
      <c r="R37" s="41">
        <f>(L38/(M38+N38))/((L39-L38)/((M39-M38)+(N39-N38)))</f>
        <v>3.2963639212044269</v>
      </c>
      <c r="S37" s="41">
        <f>((L38+M38)/N38)/(((L39-L38)+(M39-M38))/(N39-N38))</f>
        <v>2.7695063466799201</v>
      </c>
    </row>
    <row r="38" spans="1:19" x14ac:dyDescent="0.25">
      <c r="A38" s="34" t="s">
        <v>155</v>
      </c>
      <c r="B38" s="33">
        <v>378.21836197358755</v>
      </c>
      <c r="C38" s="33">
        <v>592.35972636021791</v>
      </c>
      <c r="D38" s="33">
        <v>2029.094911666195</v>
      </c>
      <c r="E38" s="33">
        <v>2999.6729999999993</v>
      </c>
      <c r="F38" s="33"/>
      <c r="G38" s="33" t="s">
        <v>179</v>
      </c>
      <c r="H38" s="41">
        <f>(B33/(C33+D33)/((B39-B33)/((C39-C33)+(D39-D33))))</f>
        <v>0.27235566553727225</v>
      </c>
      <c r="I38" s="41">
        <f>((B33+C33)/D33)/(((B39-B33)+(C39-C33))/(D39-D33))</f>
        <v>0.46787731381868525</v>
      </c>
      <c r="J38" s="34"/>
      <c r="K38" s="34" t="s">
        <v>155</v>
      </c>
      <c r="L38" s="33">
        <v>26056.687967615057</v>
      </c>
      <c r="M38" s="33">
        <v>39086.653481519839</v>
      </c>
      <c r="N38" s="33">
        <v>60962.099697287529</v>
      </c>
      <c r="O38" s="33">
        <v>126105.44114642238</v>
      </c>
      <c r="Q38" s="33" t="s">
        <v>179</v>
      </c>
      <c r="R38" s="41">
        <f>(L33/(M33+N33)/((L39-L33)/((M39-M33)+(N39-N33))))</f>
        <v>0.62651519217990437</v>
      </c>
      <c r="S38" s="41">
        <f>((L33+M33)/N33)/(((L39-L33)+(M39-M33))/(N39-N33))</f>
        <v>1.2013268791202054</v>
      </c>
    </row>
    <row r="39" spans="1:19" x14ac:dyDescent="0.25">
      <c r="A39" s="34" t="s">
        <v>162</v>
      </c>
      <c r="B39" s="33">
        <v>414.29430272728609</v>
      </c>
      <c r="C39" s="33">
        <v>730.85767403862599</v>
      </c>
      <c r="D39" s="33">
        <v>4167.9570232340884</v>
      </c>
      <c r="E39" s="33">
        <v>5313.1089999999995</v>
      </c>
      <c r="F39" s="33"/>
      <c r="G39" s="33"/>
      <c r="H39" s="41"/>
      <c r="I39" s="41"/>
      <c r="J39" s="34"/>
      <c r="K39" s="34" t="s">
        <v>162</v>
      </c>
      <c r="L39" s="33">
        <v>33254.702214525598</v>
      </c>
      <c r="M39" s="33">
        <v>59257.681558822456</v>
      </c>
      <c r="N39" s="33">
        <v>131895.67515932556</v>
      </c>
      <c r="O39" s="33">
        <v>224408.05893267359</v>
      </c>
    </row>
    <row r="40" spans="1:19" x14ac:dyDescent="0.25">
      <c r="A40" s="34"/>
      <c r="B40" s="33"/>
      <c r="C40" s="33"/>
      <c r="D40" s="33"/>
      <c r="E40" s="33"/>
      <c r="F40" s="33"/>
      <c r="G40" s="33"/>
      <c r="H40" s="41"/>
      <c r="I40" s="41"/>
      <c r="J40" s="34"/>
      <c r="K40" s="34"/>
      <c r="L40" s="34"/>
      <c r="M40" s="34"/>
      <c r="N40" s="34"/>
      <c r="O40" s="34"/>
    </row>
    <row r="41" spans="1:19" x14ac:dyDescent="0.25">
      <c r="A41" s="40" t="s">
        <v>20</v>
      </c>
      <c r="B41" s="35" t="s">
        <v>156</v>
      </c>
      <c r="C41" s="35" t="s">
        <v>157</v>
      </c>
      <c r="D41" s="35" t="s">
        <v>158</v>
      </c>
      <c r="E41" s="35" t="s">
        <v>159</v>
      </c>
      <c r="F41" s="35"/>
      <c r="G41" s="35"/>
      <c r="H41" s="42"/>
      <c r="I41" s="42"/>
      <c r="J41" s="34"/>
      <c r="K41" s="36" t="s">
        <v>167</v>
      </c>
      <c r="L41" s="35" t="s">
        <v>156</v>
      </c>
      <c r="M41" s="35" t="s">
        <v>157</v>
      </c>
      <c r="N41" s="35" t="s">
        <v>158</v>
      </c>
      <c r="O41" s="35" t="s">
        <v>159</v>
      </c>
    </row>
    <row r="42" spans="1:19" x14ac:dyDescent="0.25">
      <c r="A42" s="34" t="s">
        <v>151</v>
      </c>
      <c r="B42" s="33">
        <v>356.54258503943203</v>
      </c>
      <c r="C42" s="33">
        <v>2386.0104679571905</v>
      </c>
      <c r="D42" s="33">
        <v>30880.686203530462</v>
      </c>
      <c r="E42" s="33">
        <v>33623.239256527086</v>
      </c>
      <c r="F42" s="33"/>
      <c r="G42" s="33"/>
      <c r="H42" s="42" t="s">
        <v>177</v>
      </c>
      <c r="I42" s="42" t="s">
        <v>178</v>
      </c>
      <c r="J42" s="34"/>
      <c r="K42" s="34" t="s">
        <v>151</v>
      </c>
      <c r="L42" s="33">
        <v>2538.4549007765058</v>
      </c>
      <c r="M42" s="33">
        <v>37241.098443364208</v>
      </c>
      <c r="N42" s="33">
        <v>20447.903818354174</v>
      </c>
      <c r="O42" s="33">
        <v>60227.457162494917</v>
      </c>
      <c r="Q42" s="33"/>
      <c r="R42" s="42" t="s">
        <v>177</v>
      </c>
      <c r="S42" s="42" t="s">
        <v>178</v>
      </c>
    </row>
    <row r="43" spans="1:19" x14ac:dyDescent="0.25">
      <c r="A43" s="34" t="s">
        <v>160</v>
      </c>
      <c r="B43" s="33">
        <v>1612.7004791668637</v>
      </c>
      <c r="C43" s="33">
        <v>7165.3560019383704</v>
      </c>
      <c r="D43" s="33">
        <v>12707.432238764673</v>
      </c>
      <c r="E43" s="33">
        <v>21485.488719869907</v>
      </c>
      <c r="F43" s="33"/>
      <c r="G43" s="33" t="s">
        <v>172</v>
      </c>
      <c r="H43" s="41">
        <f>(B43/(C43+D43))/(B42/(C42+D42))</f>
        <v>7.5716961845166644</v>
      </c>
      <c r="I43" s="41">
        <f>((B43+C43)/D43)/((B42+C42)/D42)</f>
        <v>7.7780812085854683</v>
      </c>
      <c r="J43" s="34"/>
      <c r="K43" s="34" t="s">
        <v>160</v>
      </c>
      <c r="L43" s="33">
        <v>2450.8427198550144</v>
      </c>
      <c r="M43" s="33">
        <v>28749.477096065202</v>
      </c>
      <c r="N43" s="33">
        <v>8626.2067428568062</v>
      </c>
      <c r="O43" s="33">
        <v>39826.526558777034</v>
      </c>
      <c r="Q43" s="33" t="s">
        <v>172</v>
      </c>
      <c r="R43" s="41">
        <f>(L43/(M43+N43))/(L42/(M42+N42))</f>
        <v>1.4902182244646733</v>
      </c>
      <c r="S43" s="41">
        <f>((L43+M43)/N43)/((L42+M42)/N42)</f>
        <v>1.8592084064018533</v>
      </c>
    </row>
    <row r="44" spans="1:19" x14ac:dyDescent="0.25">
      <c r="A44" s="34" t="s">
        <v>152</v>
      </c>
      <c r="B44" s="33">
        <v>198.97794517390238</v>
      </c>
      <c r="C44" s="33">
        <v>1209.9659320441795</v>
      </c>
      <c r="D44" s="33">
        <v>2476.9265022739892</v>
      </c>
      <c r="E44" s="33">
        <v>3885.8703794920707</v>
      </c>
      <c r="F44" s="33"/>
      <c r="G44" s="33" t="s">
        <v>174</v>
      </c>
      <c r="H44" s="41">
        <f>(B45/(C45+D45))/(B44/(C44+D44))</f>
        <v>1.6183891778319017</v>
      </c>
      <c r="I44" s="41">
        <f>((B45+C45)/D45)/((B44+C44)/D44)</f>
        <v>1.2663026492436593</v>
      </c>
      <c r="J44" s="34"/>
      <c r="K44" s="34" t="s">
        <v>152</v>
      </c>
      <c r="L44" s="38">
        <v>272.27006721919156</v>
      </c>
      <c r="M44" s="38">
        <v>4658.219854360721</v>
      </c>
      <c r="N44" s="38">
        <v>833.806405625455</v>
      </c>
      <c r="O44" s="38">
        <v>5764.2963272053667</v>
      </c>
      <c r="Q44" s="33" t="s">
        <v>174</v>
      </c>
      <c r="R44" s="45">
        <f>(L45/(M45+N45))/(L44/(M44+N44))</f>
        <v>1.4393514502686926</v>
      </c>
      <c r="S44" s="45">
        <f>((L45+M45)/N45)/((L44+M44)/N44)</f>
        <v>1.2128807916373003</v>
      </c>
    </row>
    <row r="45" spans="1:19" x14ac:dyDescent="0.25">
      <c r="A45" s="34" t="s">
        <v>161</v>
      </c>
      <c r="B45" s="33">
        <v>1413.7225339929612</v>
      </c>
      <c r="C45" s="33">
        <v>5955.3900698941907</v>
      </c>
      <c r="D45" s="33">
        <v>10230.505736490684</v>
      </c>
      <c r="E45" s="33">
        <v>17599.618340377838</v>
      </c>
      <c r="F45" s="33"/>
      <c r="G45" s="33" t="s">
        <v>173</v>
      </c>
      <c r="H45" s="41">
        <f>(B44/(C44+D44))/(B42/(C42+D42))</f>
        <v>5.0355016639282697</v>
      </c>
      <c r="I45" s="41">
        <f>((B44+C44)/D44)/((B42+C42)/D42)</f>
        <v>6.4049018500802335</v>
      </c>
      <c r="J45" s="34"/>
      <c r="K45" s="34" t="s">
        <v>161</v>
      </c>
      <c r="L45" s="38">
        <v>1881.1661559800446</v>
      </c>
      <c r="M45" s="38">
        <v>22906.709800266897</v>
      </c>
      <c r="N45" s="38">
        <v>3456.1799609173081</v>
      </c>
      <c r="O45" s="38">
        <v>28244.055917164249</v>
      </c>
      <c r="Q45" s="33" t="s">
        <v>173</v>
      </c>
      <c r="R45" s="45">
        <f>(L44/(M44+N44))/(L42/(M42+N42))</f>
        <v>1.1266547948521801</v>
      </c>
      <c r="S45" s="45">
        <f>((L44+M44)/N44)/((L42+M42)/N42)</f>
        <v>3.0395811279356271</v>
      </c>
    </row>
    <row r="46" spans="1:19" x14ac:dyDescent="0.25">
      <c r="A46" s="34" t="s">
        <v>153</v>
      </c>
      <c r="B46" s="33">
        <v>345.10665229747434</v>
      </c>
      <c r="C46" s="33">
        <v>1270.4677617753109</v>
      </c>
      <c r="D46" s="33">
        <v>1878.7577804731332</v>
      </c>
      <c r="E46" s="33">
        <v>3494.3321945459193</v>
      </c>
      <c r="F46" s="33"/>
      <c r="G46" s="33" t="s">
        <v>175</v>
      </c>
      <c r="H46" s="41">
        <f>(B46/(C46+D46))/(B47/(C47+D47))</f>
        <v>1.3368867605100634</v>
      </c>
      <c r="I46" s="41">
        <f>((B46+C46)/D46)/((B47+C47)/D47)</f>
        <v>1.2482413173118085</v>
      </c>
      <c r="J46" s="34"/>
      <c r="K46" s="34" t="s">
        <v>153</v>
      </c>
      <c r="L46" s="38">
        <v>955.29037373580957</v>
      </c>
      <c r="M46" s="38">
        <v>10950.843097467729</v>
      </c>
      <c r="N46" s="38">
        <v>1415.7819758667029</v>
      </c>
      <c r="O46" s="38">
        <v>13321.91544707024</v>
      </c>
      <c r="Q46" s="33" t="s">
        <v>175</v>
      </c>
      <c r="R46" s="45">
        <f>(L46/(M46+N46))/(L47/(M47+N47))</f>
        <v>1.1677332047660396</v>
      </c>
      <c r="S46" s="45">
        <f>((L46+M46)/N46)/((L47+M47)/N47)</f>
        <v>1.3320319461414121</v>
      </c>
    </row>
    <row r="47" spans="1:19" x14ac:dyDescent="0.25">
      <c r="A47" s="34" t="s">
        <v>154</v>
      </c>
      <c r="B47" s="33">
        <v>1068.6158816954869</v>
      </c>
      <c r="C47" s="33">
        <v>4684.9223081188802</v>
      </c>
      <c r="D47" s="33">
        <v>8351.7479560175507</v>
      </c>
      <c r="E47" s="33">
        <v>14105.286145831918</v>
      </c>
      <c r="F47" s="33"/>
      <c r="G47" s="33" t="s">
        <v>176</v>
      </c>
      <c r="H47" s="41">
        <f>(B48/(C48+D48))/((B49-B48)/((C49-C48)+(D49-D48)))</f>
        <v>5.3726848953083302</v>
      </c>
      <c r="I47" s="41">
        <f>((B48+C48)/D48)/(((B49-B48)+(C49-C48))/(D49-D48))</f>
        <v>5.4164824922165806</v>
      </c>
      <c r="J47" s="34"/>
      <c r="K47" s="34" t="s">
        <v>154</v>
      </c>
      <c r="L47" s="38">
        <v>925.87578224423476</v>
      </c>
      <c r="M47" s="38">
        <v>11955.866702799169</v>
      </c>
      <c r="N47" s="38">
        <v>2040.397985050605</v>
      </c>
      <c r="O47" s="38">
        <v>14922.140470094013</v>
      </c>
      <c r="Q47" s="33" t="s">
        <v>176</v>
      </c>
      <c r="R47" s="41">
        <f>(L48/(M48+N48))/((L49-L48)/((M49-M48)+(N49-N48)))</f>
        <v>4.0402893448838384</v>
      </c>
      <c r="S47" s="41">
        <f>((L48+M48)/N48)/(((L49-L48)+(M49-M48))/(N49-N48))</f>
        <v>3.541308818794382</v>
      </c>
    </row>
    <row r="48" spans="1:19" x14ac:dyDescent="0.25">
      <c r="A48" s="34" t="s">
        <v>155</v>
      </c>
      <c r="B48" s="33">
        <v>19138.793223619989</v>
      </c>
      <c r="C48" s="33">
        <v>48723.374932987623</v>
      </c>
      <c r="D48" s="33">
        <v>47402.697046629772</v>
      </c>
      <c r="E48" s="33">
        <v>115264.86520323742</v>
      </c>
      <c r="F48" s="33"/>
      <c r="G48" s="33" t="s">
        <v>179</v>
      </c>
      <c r="H48" s="41">
        <f>(B43/(C43+D43)/((B49-B43)/((C49-C43)+(D49-D43))))</f>
        <v>0.53860973098944709</v>
      </c>
      <c r="I48" s="41">
        <f>((B43+C43)/D43)/(((B49-B43)+(C49-C43))/(D49-D43))</f>
        <v>0.76590765925972093</v>
      </c>
      <c r="J48" s="34"/>
      <c r="K48" s="34" t="s">
        <v>155</v>
      </c>
      <c r="L48" s="33">
        <v>21967.196873762146</v>
      </c>
      <c r="M48" s="33">
        <v>90578.050573876259</v>
      </c>
      <c r="N48" s="33">
        <v>13017.709572225926</v>
      </c>
      <c r="O48" s="33">
        <v>125562.98401865074</v>
      </c>
      <c r="Q48" s="33" t="s">
        <v>179</v>
      </c>
      <c r="R48" s="41">
        <f>(L43/(M43+N43)/((L49-L43)/((M49-M43)+(N49-N43))))</f>
        <v>0.43157211423462549</v>
      </c>
      <c r="S48" s="41">
        <f>((L43+M43)/N43)/(((L49-L43)+(M49-M43))/(N49-N43))</f>
        <v>0.79463438537487663</v>
      </c>
    </row>
    <row r="49" spans="1:19" x14ac:dyDescent="0.25">
      <c r="A49" s="34" t="s">
        <v>162</v>
      </c>
      <c r="B49" s="33">
        <v>21108.036287826282</v>
      </c>
      <c r="C49" s="33">
        <v>58274.741402883184</v>
      </c>
      <c r="D49" s="33">
        <v>90990.815488924913</v>
      </c>
      <c r="E49" s="33">
        <v>170373.59317963442</v>
      </c>
      <c r="F49" s="33"/>
      <c r="G49" s="33"/>
      <c r="H49" s="41"/>
      <c r="I49" s="41"/>
      <c r="J49" s="34"/>
      <c r="K49" s="34" t="s">
        <v>162</v>
      </c>
      <c r="L49" s="33">
        <v>26956.494494393668</v>
      </c>
      <c r="M49" s="33">
        <v>156568.62611330565</v>
      </c>
      <c r="N49" s="33">
        <v>42091.820133436908</v>
      </c>
      <c r="O49" s="33">
        <v>225616.96773992266</v>
      </c>
    </row>
    <row r="50" spans="1:19" x14ac:dyDescent="0.25">
      <c r="A50" s="34"/>
      <c r="B50" s="33"/>
      <c r="C50" s="33"/>
      <c r="D50" s="33"/>
      <c r="E50" s="33"/>
      <c r="F50" s="33"/>
      <c r="G50" s="33"/>
      <c r="H50" s="41"/>
      <c r="I50" s="41"/>
      <c r="J50" s="34"/>
      <c r="K50" s="34"/>
      <c r="L50" s="34"/>
      <c r="M50" s="34"/>
      <c r="N50" s="34"/>
      <c r="O50" s="34"/>
    </row>
    <row r="51" spans="1:19" x14ac:dyDescent="0.25">
      <c r="A51" s="40" t="s">
        <v>28</v>
      </c>
      <c r="B51" s="35" t="s">
        <v>156</v>
      </c>
      <c r="C51" s="35" t="s">
        <v>157</v>
      </c>
      <c r="D51" s="35" t="s">
        <v>158</v>
      </c>
      <c r="E51" s="35" t="s">
        <v>159</v>
      </c>
      <c r="F51" s="35"/>
      <c r="G51" s="35"/>
      <c r="H51" s="42"/>
      <c r="I51" s="42"/>
      <c r="J51" s="34"/>
      <c r="K51" s="36" t="s">
        <v>168</v>
      </c>
      <c r="L51" s="35" t="s">
        <v>156</v>
      </c>
      <c r="M51" s="35" t="s">
        <v>157</v>
      </c>
      <c r="N51" s="35" t="s">
        <v>158</v>
      </c>
      <c r="O51" s="35" t="s">
        <v>159</v>
      </c>
    </row>
    <row r="52" spans="1:19" x14ac:dyDescent="0.25">
      <c r="A52" s="34" t="s">
        <v>151</v>
      </c>
      <c r="B52" s="33">
        <v>93.650620791426775</v>
      </c>
      <c r="C52" s="33">
        <v>1063.7625089144742</v>
      </c>
      <c r="D52" s="33">
        <v>164.07585012409942</v>
      </c>
      <c r="E52" s="33">
        <v>1321.4889998299998</v>
      </c>
      <c r="F52" s="33"/>
      <c r="G52" s="33"/>
      <c r="H52" s="42" t="s">
        <v>177</v>
      </c>
      <c r="I52" s="42" t="s">
        <v>178</v>
      </c>
      <c r="J52" s="34"/>
      <c r="K52" s="34" t="s">
        <v>151</v>
      </c>
      <c r="L52" s="33">
        <v>552.41242998722919</v>
      </c>
      <c r="M52" s="33">
        <v>4298.4121240116192</v>
      </c>
      <c r="N52" s="33">
        <v>42267.344659425871</v>
      </c>
      <c r="O52" s="33">
        <v>47118.169213424721</v>
      </c>
      <c r="Q52" s="33"/>
      <c r="R52" s="42" t="s">
        <v>177</v>
      </c>
      <c r="S52" s="42" t="s">
        <v>178</v>
      </c>
    </row>
    <row r="53" spans="1:19" x14ac:dyDescent="0.25">
      <c r="A53" s="34" t="s">
        <v>160</v>
      </c>
      <c r="B53" s="33">
        <v>550.07206825917433</v>
      </c>
      <c r="C53" s="33">
        <v>3381.633610125773</v>
      </c>
      <c r="D53" s="33">
        <v>233.15119070256421</v>
      </c>
      <c r="E53" s="33">
        <v>4164.8569990881169</v>
      </c>
      <c r="F53" s="33"/>
      <c r="G53" s="33" t="s">
        <v>172</v>
      </c>
      <c r="H53" s="41">
        <f>(B53/(C53+D53))/(B52/(C52+D52))</f>
        <v>1.9951138420734293</v>
      </c>
      <c r="I53" s="41">
        <f>((B53+C53)/D53)/((B52+C52)/D52)</f>
        <v>2.3905598461035051</v>
      </c>
      <c r="J53" s="34"/>
      <c r="K53" s="34" t="s">
        <v>160</v>
      </c>
      <c r="L53" s="33">
        <v>3220.7651815189543</v>
      </c>
      <c r="M53" s="33">
        <v>15325.112647493712</v>
      </c>
      <c r="N53" s="33">
        <v>19887.918858076147</v>
      </c>
      <c r="O53" s="33">
        <v>38433.796687088819</v>
      </c>
      <c r="Q53" s="33" t="s">
        <v>172</v>
      </c>
      <c r="R53" s="41">
        <f>(L53/(M53+N53))/(L52/(M52+N52))</f>
        <v>7.7100797556848004</v>
      </c>
      <c r="S53" s="41">
        <f>((L53+M53)/N53)/((L52+M52)/N52)</f>
        <v>8.1254505785055198</v>
      </c>
    </row>
    <row r="54" spans="1:19" x14ac:dyDescent="0.25">
      <c r="A54" s="34" t="s">
        <v>152</v>
      </c>
      <c r="B54" s="33">
        <v>56.699778242741729</v>
      </c>
      <c r="C54" s="33">
        <v>431.53424000777648</v>
      </c>
      <c r="D54" s="33">
        <v>41.030961489405186</v>
      </c>
      <c r="E54" s="33">
        <v>529.26499973999989</v>
      </c>
      <c r="F54" s="33"/>
      <c r="G54" s="33" t="s">
        <v>174</v>
      </c>
      <c r="H54" s="41">
        <f>(B55/(C55+D55))/(B54/(C54+D54))</f>
        <v>1.3086352020180878</v>
      </c>
      <c r="I54" s="41">
        <f>((B55+C55)/D55)/((B54+C54)/D54)</f>
        <v>1.5062847350624458</v>
      </c>
      <c r="J54" s="34"/>
      <c r="K54" s="34" t="s">
        <v>152</v>
      </c>
      <c r="L54" s="33">
        <v>442.05071181968378</v>
      </c>
      <c r="M54" s="33">
        <v>2375.756356954199</v>
      </c>
      <c r="N54" s="33">
        <v>4054.619606392881</v>
      </c>
      <c r="O54" s="33">
        <v>6872.4266751667637</v>
      </c>
      <c r="Q54" s="33" t="s">
        <v>174</v>
      </c>
      <c r="R54" s="41">
        <f>(L55/(M55+N55))/(L54/(M54+N54))</f>
        <v>1.4043563862756097</v>
      </c>
      <c r="S54" s="41">
        <f>((L55+M55)/N55)/((L54+M54)/N54)</f>
        <v>1.4293641855855477</v>
      </c>
    </row>
    <row r="55" spans="1:19" x14ac:dyDescent="0.25">
      <c r="A55" s="34" t="s">
        <v>161</v>
      </c>
      <c r="B55" s="33">
        <v>493.3722900164326</v>
      </c>
      <c r="C55" s="33">
        <v>2950.0993701179968</v>
      </c>
      <c r="D55" s="33">
        <v>192.12022921315901</v>
      </c>
      <c r="E55" s="33">
        <v>3635.5919993481175</v>
      </c>
      <c r="F55" s="33"/>
      <c r="G55" s="33" t="s">
        <v>173</v>
      </c>
      <c r="H55" s="41">
        <f>(B54/(C54+D54))/(B52/(C52+D52))</f>
        <v>1.5730776427870654</v>
      </c>
      <c r="I55" s="41">
        <f>((B54+C54)/D54)/((B52+C52)/D52)</f>
        <v>1.6868349880789857</v>
      </c>
      <c r="J55" s="34"/>
      <c r="K55" s="34" t="s">
        <v>161</v>
      </c>
      <c r="L55" s="33">
        <v>2778.71446969927</v>
      </c>
      <c r="M55" s="33">
        <v>12949.356290539512</v>
      </c>
      <c r="N55" s="33">
        <v>15833.299251683266</v>
      </c>
      <c r="O55" s="33">
        <v>31561.370011922052</v>
      </c>
      <c r="Q55" s="33" t="s">
        <v>173</v>
      </c>
      <c r="R55" s="41">
        <f>(L54/(M54+N54))/(L52/(M52+N52))</f>
        <v>5.7948066794817272</v>
      </c>
      <c r="S55" s="41">
        <f>((L54+M54)/N54)/((L52+M52)/N52)</f>
        <v>6.0555073577297547</v>
      </c>
    </row>
    <row r="56" spans="1:19" x14ac:dyDescent="0.25">
      <c r="A56" s="34" t="s">
        <v>153</v>
      </c>
      <c r="B56" s="33">
        <v>238.01147109721842</v>
      </c>
      <c r="C56" s="33">
        <v>966.54750866152858</v>
      </c>
      <c r="D56" s="33">
        <v>36.342979901279207</v>
      </c>
      <c r="E56" s="33">
        <v>1240.9019996605582</v>
      </c>
      <c r="F56" s="33"/>
      <c r="G56" s="33" t="s">
        <v>175</v>
      </c>
      <c r="H56" s="41">
        <f>(B56/(C56+D56))/(B57/(C57+D57))</f>
        <v>1.9882349996524131</v>
      </c>
      <c r="I56" s="41">
        <f>((B56+C56)/D56)/((B57+C57)/D57)</f>
        <v>2.306080218738594</v>
      </c>
      <c r="J56" s="34"/>
      <c r="K56" s="34" t="s">
        <v>153</v>
      </c>
      <c r="L56" s="33">
        <v>996.3300161100608</v>
      </c>
      <c r="M56" s="33">
        <v>5019.4236496312114</v>
      </c>
      <c r="N56" s="33">
        <v>3863.8245057527183</v>
      </c>
      <c r="O56" s="33">
        <v>9879.5781714939931</v>
      </c>
      <c r="Q56" s="33" t="s">
        <v>175</v>
      </c>
      <c r="R56" s="41">
        <f>(L56/(M56+N56))/(L57/(M57+N57))</f>
        <v>1.2521898455494784</v>
      </c>
      <c r="S56" s="41">
        <f>((L56+M56)/N56)/((L57+M57)/N57)</f>
        <v>1.9187787115631116</v>
      </c>
    </row>
    <row r="57" spans="1:19" x14ac:dyDescent="0.25">
      <c r="A57" s="34" t="s">
        <v>154</v>
      </c>
      <c r="B57" s="33">
        <v>255.36081891921418</v>
      </c>
      <c r="C57" s="33">
        <v>1983.551861456468</v>
      </c>
      <c r="D57" s="33">
        <v>155.77724931187981</v>
      </c>
      <c r="E57" s="33">
        <v>2394.6899996875591</v>
      </c>
      <c r="F57" s="33"/>
      <c r="G57" s="33" t="s">
        <v>176</v>
      </c>
      <c r="H57" s="41">
        <f>(B58/(C58+D58))/((B59-B58)/((C59-C58)+(D59-D58)))</f>
        <v>2.1611770826423853</v>
      </c>
      <c r="I57" s="41">
        <f>((B58+C58)/D58)/(((B59-B58)+(C59-C58))/(D59-D58))</f>
        <v>2.6192092601138293</v>
      </c>
      <c r="J57" s="34"/>
      <c r="K57" s="34" t="s">
        <v>154</v>
      </c>
      <c r="L57" s="33">
        <v>1782.3844535892097</v>
      </c>
      <c r="M57" s="33">
        <v>7929.9326409083005</v>
      </c>
      <c r="N57" s="33">
        <v>11969.474745930547</v>
      </c>
      <c r="O57" s="33">
        <v>21681.791840428061</v>
      </c>
      <c r="Q57" s="33" t="s">
        <v>176</v>
      </c>
      <c r="R57" s="41">
        <f>(L58/(M58+N58))/((L59-L58)/((M59-M58)+(N59-N58)))</f>
        <v>4.2413139732443632</v>
      </c>
      <c r="S57" s="41">
        <f>((L58+M58)/N58)/(((L59-L58)+(M59-M58))/(N59-N58))</f>
        <v>3.4531736378177653</v>
      </c>
    </row>
    <row r="58" spans="1:19" x14ac:dyDescent="0.25">
      <c r="A58" s="34" t="s">
        <v>155</v>
      </c>
      <c r="B58" s="33">
        <v>4736.4659976884204</v>
      </c>
      <c r="C58" s="33">
        <v>15872.987368675127</v>
      </c>
      <c r="D58" s="33">
        <v>614.17550360134919</v>
      </c>
      <c r="E58" s="33">
        <v>21223.628999091889</v>
      </c>
      <c r="F58" s="33"/>
      <c r="G58" s="33" t="s">
        <v>179</v>
      </c>
      <c r="H58" s="41">
        <f>(B53/(C53+D53)/((B59-B53)/((C59-C53)+(D59-D53))))</f>
        <v>0.55811117135079358</v>
      </c>
      <c r="I58" s="41">
        <f>((B53+C53)/D53)/(((B59-B53)+(C59-C53))/(D59-D53))</f>
        <v>0.60293061029598816</v>
      </c>
      <c r="J58" s="34"/>
      <c r="K58" s="34" t="s">
        <v>155</v>
      </c>
      <c r="L58" s="33">
        <v>27785.183184406134</v>
      </c>
      <c r="M58" s="33">
        <v>68167.948562936188</v>
      </c>
      <c r="N58" s="33">
        <v>73818.293061861419</v>
      </c>
      <c r="O58" s="33">
        <v>169771.42480920377</v>
      </c>
      <c r="Q58" s="33" t="s">
        <v>179</v>
      </c>
      <c r="R58" s="41">
        <f>(L53/(M53+N53)/((L59-L53)/((M59-M53)+(N59-N53))))</f>
        <v>0.60858856576308995</v>
      </c>
      <c r="S58" s="41">
        <f>((L53+M53)/N53)/(((L59-L53)+(M59-M53))/(N59-N53))</f>
        <v>1.0738879501145073</v>
      </c>
    </row>
    <row r="59" spans="1:19" x14ac:dyDescent="0.25">
      <c r="A59" s="34" t="s">
        <v>162</v>
      </c>
      <c r="B59" s="33">
        <v>5380.1886867390222</v>
      </c>
      <c r="C59" s="33">
        <v>20318.383487715375</v>
      </c>
      <c r="D59" s="33">
        <v>1011.4025444280128</v>
      </c>
      <c r="E59" s="33">
        <v>26709.974998010002</v>
      </c>
      <c r="F59" s="33"/>
      <c r="G59" s="33"/>
      <c r="H59" s="41"/>
      <c r="I59" s="41"/>
      <c r="J59" s="34"/>
      <c r="K59" s="34" t="s">
        <v>162</v>
      </c>
      <c r="L59" s="33">
        <v>31558.360795912318</v>
      </c>
      <c r="M59" s="33">
        <v>87791.473334441529</v>
      </c>
      <c r="N59" s="33">
        <v>135973.55657936345</v>
      </c>
      <c r="O59" s="33">
        <v>255323.39070971732</v>
      </c>
    </row>
    <row r="60" spans="1:19" x14ac:dyDescent="0.25">
      <c r="A60" s="34"/>
      <c r="B60" s="33"/>
      <c r="C60" s="33"/>
      <c r="D60" s="33"/>
      <c r="E60" s="33"/>
      <c r="F60" s="33"/>
      <c r="G60" s="33"/>
      <c r="H60" s="41"/>
      <c r="I60" s="41"/>
      <c r="J60" s="34"/>
      <c r="K60" s="34"/>
      <c r="L60" s="34"/>
      <c r="M60" s="34"/>
      <c r="N60" s="34"/>
      <c r="O60" s="34"/>
    </row>
    <row r="61" spans="1:19" x14ac:dyDescent="0.25">
      <c r="A61" s="40" t="s">
        <v>32</v>
      </c>
      <c r="B61" s="35" t="s">
        <v>156</v>
      </c>
      <c r="C61" s="35" t="s">
        <v>157</v>
      </c>
      <c r="D61" s="35" t="s">
        <v>158</v>
      </c>
      <c r="E61" s="35" t="s">
        <v>159</v>
      </c>
      <c r="F61" s="35"/>
      <c r="G61" s="35"/>
      <c r="H61" s="42"/>
      <c r="I61" s="42"/>
      <c r="J61" s="34"/>
      <c r="K61" s="36" t="s">
        <v>169</v>
      </c>
      <c r="L61" s="35" t="s">
        <v>156</v>
      </c>
      <c r="M61" s="35" t="s">
        <v>157</v>
      </c>
      <c r="N61" s="35" t="s">
        <v>158</v>
      </c>
      <c r="O61" s="35" t="s">
        <v>159</v>
      </c>
    </row>
    <row r="62" spans="1:19" x14ac:dyDescent="0.25">
      <c r="A62" s="34" t="s">
        <v>151</v>
      </c>
      <c r="B62" s="33">
        <v>703.9784549211065</v>
      </c>
      <c r="C62" s="33">
        <v>29908.880078344406</v>
      </c>
      <c r="D62" s="33">
        <v>497904.39876085601</v>
      </c>
      <c r="E62" s="33">
        <v>528517.25729412155</v>
      </c>
      <c r="F62" s="33"/>
      <c r="G62" s="33"/>
      <c r="H62" s="42" t="s">
        <v>177</v>
      </c>
      <c r="I62" s="42" t="s">
        <v>178</v>
      </c>
      <c r="J62" s="34"/>
      <c r="K62" s="34" t="s">
        <v>151</v>
      </c>
      <c r="L62" s="33">
        <v>68.356393608132791</v>
      </c>
      <c r="M62" s="33">
        <v>677.6320975618238</v>
      </c>
      <c r="N62" s="33">
        <v>14637.56073883004</v>
      </c>
      <c r="O62" s="33">
        <v>15383.549229999997</v>
      </c>
      <c r="Q62" s="33"/>
      <c r="R62" s="42" t="s">
        <v>177</v>
      </c>
      <c r="S62" s="42" t="s">
        <v>178</v>
      </c>
    </row>
    <row r="63" spans="1:19" x14ac:dyDescent="0.25">
      <c r="A63" s="34" t="s">
        <v>160</v>
      </c>
      <c r="B63" s="33">
        <v>5329.3201115173479</v>
      </c>
      <c r="C63" s="33">
        <v>91581.365048956999</v>
      </c>
      <c r="D63" s="33">
        <v>133669.32048986244</v>
      </c>
      <c r="E63" s="33">
        <v>230580.0056503368</v>
      </c>
      <c r="F63" s="33"/>
      <c r="G63" s="33" t="s">
        <v>172</v>
      </c>
      <c r="H63" s="41">
        <f>(B63/(C63+D63))/(B62/(C62+D62))</f>
        <v>17.738897743393</v>
      </c>
      <c r="I63" s="41">
        <f>((B63+C63)/D63)/((B62+C62)/D62)</f>
        <v>11.791851526702743</v>
      </c>
      <c r="J63" s="34"/>
      <c r="K63" s="34" t="s">
        <v>160</v>
      </c>
      <c r="L63" s="33">
        <v>397.92600382985972</v>
      </c>
      <c r="M63" s="33">
        <v>1381.9597669953257</v>
      </c>
      <c r="N63" s="33">
        <v>5349.4584455748136</v>
      </c>
      <c r="O63" s="33">
        <v>7129.3442163999989</v>
      </c>
      <c r="Q63" s="33" t="s">
        <v>172</v>
      </c>
      <c r="R63" s="41">
        <f>(L63/(M63+N63))/(L62/(M62+N62))</f>
        <v>13.244606952671163</v>
      </c>
      <c r="S63" s="41">
        <f>((L63+M63)/N63)/((L62+M62)/N62)</f>
        <v>6.5285824865615893</v>
      </c>
    </row>
    <row r="64" spans="1:19" x14ac:dyDescent="0.25">
      <c r="A64" s="34" t="s">
        <v>152</v>
      </c>
      <c r="B64" s="33">
        <v>703.61549087459503</v>
      </c>
      <c r="C64" s="33">
        <v>11994.308690551499</v>
      </c>
      <c r="D64" s="33">
        <v>14605.069625244858</v>
      </c>
      <c r="E64" s="33">
        <v>27302.993806670951</v>
      </c>
      <c r="F64" s="33"/>
      <c r="G64" s="33" t="s">
        <v>174</v>
      </c>
      <c r="H64" s="41">
        <f>(B65/(C65+D65))/(B64/(C64+D64))</f>
        <v>0.8802835043963585</v>
      </c>
      <c r="I64" s="41">
        <f>((B65+C65)/D65)/((B64+C64)/D64)</f>
        <v>0.81351848312969632</v>
      </c>
      <c r="J64" s="34"/>
      <c r="K64" s="34" t="s">
        <v>152</v>
      </c>
      <c r="L64" s="38"/>
      <c r="M64" s="38"/>
      <c r="N64" s="38"/>
      <c r="O64" s="38"/>
      <c r="Q64" s="33" t="s">
        <v>174</v>
      </c>
      <c r="R64" s="41"/>
      <c r="S64" s="41"/>
    </row>
    <row r="65" spans="1:19" x14ac:dyDescent="0.25">
      <c r="A65" s="34" t="s">
        <v>161</v>
      </c>
      <c r="B65" s="33">
        <v>4625.7046206427531</v>
      </c>
      <c r="C65" s="33">
        <v>79587.056358405505</v>
      </c>
      <c r="D65" s="33">
        <v>119064.25086461758</v>
      </c>
      <c r="E65" s="33">
        <v>203277.01184366582</v>
      </c>
      <c r="F65" s="33"/>
      <c r="G65" s="33" t="s">
        <v>173</v>
      </c>
      <c r="H65" s="41">
        <f>(B64/(C64+D64))/(B62/(C62+D62))</f>
        <v>19.832837349857289</v>
      </c>
      <c r="I65" s="41">
        <f>((B64+C64)/D64)/((B62+C62)/D62)</f>
        <v>14.140708719433411</v>
      </c>
      <c r="J65" s="34"/>
      <c r="K65" s="34" t="s">
        <v>161</v>
      </c>
      <c r="L65" s="38"/>
      <c r="M65" s="38"/>
      <c r="N65" s="38"/>
      <c r="O65" s="38"/>
      <c r="Q65" s="33" t="s">
        <v>173</v>
      </c>
      <c r="R65" s="41"/>
      <c r="S65" s="41"/>
    </row>
    <row r="66" spans="1:19" x14ac:dyDescent="0.25">
      <c r="A66" s="34" t="s">
        <v>153</v>
      </c>
      <c r="B66" s="33">
        <v>2811.9640109286738</v>
      </c>
      <c r="C66" s="33">
        <v>31345.009824352721</v>
      </c>
      <c r="D66" s="33">
        <v>29689.630941252137</v>
      </c>
      <c r="E66" s="33">
        <v>63846.604776533532</v>
      </c>
      <c r="F66" s="33"/>
      <c r="G66" s="33" t="s">
        <v>175</v>
      </c>
      <c r="H66" s="41">
        <f>(B66/(C66+D66))/(B67/(C67+D67))</f>
        <v>3.495660296339492</v>
      </c>
      <c r="I66" s="41">
        <f>((B66+C66)/D66)/((B67+C67)/D67)</f>
        <v>2.0541611001232525</v>
      </c>
      <c r="J66" s="34"/>
      <c r="K66" s="34" t="s">
        <v>153</v>
      </c>
      <c r="L66" s="38"/>
      <c r="M66" s="38"/>
      <c r="N66" s="38"/>
      <c r="O66" s="38"/>
      <c r="Q66" s="33" t="s">
        <v>175</v>
      </c>
      <c r="R66" s="41"/>
      <c r="S66" s="41"/>
    </row>
    <row r="67" spans="1:19" x14ac:dyDescent="0.25">
      <c r="A67" s="34" t="s">
        <v>154</v>
      </c>
      <c r="B67" s="33">
        <v>1813.740609714079</v>
      </c>
      <c r="C67" s="33">
        <v>48242.046534052781</v>
      </c>
      <c r="D67" s="33">
        <v>89374.619923365448</v>
      </c>
      <c r="E67" s="33">
        <v>139430.4070671323</v>
      </c>
      <c r="F67" s="33"/>
      <c r="G67" s="33" t="s">
        <v>176</v>
      </c>
      <c r="H67" s="41">
        <f>(B68/(C68+D68))/((B69-B68)/((C69-C68)+(D69-D68)))</f>
        <v>9.1685844438769291</v>
      </c>
      <c r="I67" s="41">
        <f>((B68+C68)/D68)/(((B69-B68)+(C69-C68))/(D69-D68))</f>
        <v>5.9222553482432927</v>
      </c>
      <c r="J67" s="34"/>
      <c r="K67" s="34" t="s">
        <v>154</v>
      </c>
      <c r="L67" s="38"/>
      <c r="M67" s="38"/>
      <c r="N67" s="38"/>
      <c r="O67" s="38"/>
      <c r="Q67" s="33" t="s">
        <v>176</v>
      </c>
      <c r="R67" s="41">
        <f>(L68/(M68+N68))/((L69-L68)/((M69-M68)+(N69-N68)))</f>
        <v>9.2840616774541171</v>
      </c>
      <c r="S67" s="41">
        <f>((L68+M68)/N68)/(((L69-L68)+(M69-M68))/(N69-N68))</f>
        <v>5.5755581597558308</v>
      </c>
    </row>
    <row r="68" spans="1:19" x14ac:dyDescent="0.25">
      <c r="A68" s="34" t="s">
        <v>155</v>
      </c>
      <c r="B68" s="33">
        <v>34334.62327463663</v>
      </c>
      <c r="C68" s="33">
        <v>238911.87267856224</v>
      </c>
      <c r="D68" s="33">
        <v>228507.8636105764</v>
      </c>
      <c r="E68" s="33">
        <v>501754.3595637753</v>
      </c>
      <c r="F68" s="33"/>
      <c r="G68" s="33" t="s">
        <v>179</v>
      </c>
      <c r="H68" s="41">
        <f>(B63/(C63+D63)/((B69-B63)/((C69-C63)+(D69-D63))))</f>
        <v>0.67202231429889892</v>
      </c>
      <c r="I68" s="41">
        <f>((B63+C63)/D63)/(((B69-B63)+(C69-C63))/(D69-D63))</f>
        <v>1.733207180584148</v>
      </c>
      <c r="J68" s="34"/>
      <c r="K68" s="34" t="s">
        <v>155</v>
      </c>
      <c r="L68" s="33">
        <v>3246.0015933962291</v>
      </c>
      <c r="M68" s="33">
        <v>4929.0368898644538</v>
      </c>
      <c r="N68" s="33">
        <v>11602.130794339346</v>
      </c>
      <c r="O68" s="33">
        <v>19777.16927760002</v>
      </c>
      <c r="Q68" s="33" t="s">
        <v>179</v>
      </c>
      <c r="R68" s="41">
        <f>(L63/(M63+N63)/((L69-L63)/((M69-M63)+(N69-N63))))</f>
        <v>0.56801020600788088</v>
      </c>
      <c r="S68" s="41">
        <f>((L63+M63)/N63)/(((L69-L63)+(M69-M63))/(N69-N63))</f>
        <v>0.97864726243623112</v>
      </c>
    </row>
    <row r="69" spans="1:19" x14ac:dyDescent="0.25">
      <c r="A69" s="34" t="s">
        <v>162</v>
      </c>
      <c r="B69" s="33">
        <v>40367.921841075084</v>
      </c>
      <c r="C69" s="33">
        <v>360402.11780586367</v>
      </c>
      <c r="D69" s="33">
        <v>860081.58286129485</v>
      </c>
      <c r="E69" s="33">
        <v>1260851.6225082336</v>
      </c>
      <c r="F69" s="33"/>
      <c r="G69" s="33"/>
      <c r="H69" s="41"/>
      <c r="I69" s="41"/>
      <c r="J69" s="34"/>
      <c r="K69" s="34" t="s">
        <v>162</v>
      </c>
      <c r="L69" s="33">
        <v>3712.2839908342216</v>
      </c>
      <c r="M69" s="33">
        <v>6988.6287544216029</v>
      </c>
      <c r="N69" s="33">
        <v>31589.149978744197</v>
      </c>
      <c r="O69" s="33">
        <v>42290.062724000018</v>
      </c>
    </row>
    <row r="70" spans="1:19" x14ac:dyDescent="0.25">
      <c r="A70" s="34"/>
      <c r="B70" s="33"/>
      <c r="C70" s="33"/>
      <c r="D70" s="33"/>
      <c r="E70" s="33"/>
      <c r="F70" s="33"/>
      <c r="G70" s="33"/>
      <c r="H70" s="41"/>
      <c r="I70" s="41"/>
      <c r="J70" s="34"/>
      <c r="K70" s="34"/>
      <c r="L70" s="34"/>
      <c r="M70" s="34"/>
      <c r="N70" s="34"/>
      <c r="O70" s="34"/>
    </row>
    <row r="71" spans="1:19" x14ac:dyDescent="0.25">
      <c r="A71" s="40" t="s">
        <v>36</v>
      </c>
      <c r="B71" s="35" t="s">
        <v>156</v>
      </c>
      <c r="C71" s="35" t="s">
        <v>157</v>
      </c>
      <c r="D71" s="35" t="s">
        <v>158</v>
      </c>
      <c r="E71" s="35" t="s">
        <v>159</v>
      </c>
      <c r="F71" s="35"/>
      <c r="G71" s="35"/>
      <c r="H71" s="42"/>
      <c r="I71" s="42"/>
      <c r="J71" s="34"/>
      <c r="K71" s="36" t="s">
        <v>170</v>
      </c>
      <c r="L71" s="35" t="s">
        <v>156</v>
      </c>
      <c r="M71" s="35" t="s">
        <v>157</v>
      </c>
      <c r="N71" s="35" t="s">
        <v>158</v>
      </c>
      <c r="O71" s="35" t="s">
        <v>159</v>
      </c>
    </row>
    <row r="72" spans="1:19" x14ac:dyDescent="0.25">
      <c r="A72" s="34" t="s">
        <v>151</v>
      </c>
      <c r="B72" s="33">
        <v>4.0074489015894406</v>
      </c>
      <c r="C72" s="33">
        <v>18.323333629588458</v>
      </c>
      <c r="D72" s="33">
        <v>46.458217468822092</v>
      </c>
      <c r="E72" s="33">
        <v>68.789000000000001</v>
      </c>
      <c r="F72" s="33"/>
      <c r="G72" s="33"/>
      <c r="H72" s="42" t="s">
        <v>177</v>
      </c>
      <c r="I72" s="42" t="s">
        <v>178</v>
      </c>
      <c r="J72" s="34"/>
      <c r="K72" s="34" t="s">
        <v>151</v>
      </c>
      <c r="L72" s="33">
        <v>7907.2906028068373</v>
      </c>
      <c r="M72" s="33">
        <v>116474.1768646594</v>
      </c>
      <c r="N72" s="33">
        <v>440365.81144860788</v>
      </c>
      <c r="O72" s="33">
        <v>564747.2789160742</v>
      </c>
      <c r="Q72" s="33"/>
      <c r="R72" s="42" t="s">
        <v>177</v>
      </c>
      <c r="S72" s="42" t="s">
        <v>178</v>
      </c>
    </row>
    <row r="73" spans="1:19" x14ac:dyDescent="0.25">
      <c r="A73" s="34" t="s">
        <v>160</v>
      </c>
      <c r="B73" s="33">
        <v>11.990706685312121</v>
      </c>
      <c r="C73" s="33">
        <v>25.04216977061337</v>
      </c>
      <c r="D73" s="33">
        <v>34.767123544074508</v>
      </c>
      <c r="E73" s="33">
        <v>71.8</v>
      </c>
      <c r="F73" s="33"/>
      <c r="G73" s="33" t="s">
        <v>172</v>
      </c>
      <c r="H73" s="41">
        <f>(B73/(C73+D73))/(B72/(C72+D72))</f>
        <v>3.2408539315678788</v>
      </c>
      <c r="I73" s="41">
        <f>((B73+C73)/D73)/((B72+C72)/D72)</f>
        <v>2.2160384213685558</v>
      </c>
      <c r="J73" s="34"/>
      <c r="K73" s="34" t="s">
        <v>160</v>
      </c>
      <c r="L73" s="33">
        <v>7585.4734721223322</v>
      </c>
      <c r="M73" s="33">
        <v>39313.072283139569</v>
      </c>
      <c r="N73" s="33">
        <v>64149.481468379672</v>
      </c>
      <c r="O73" s="33">
        <v>111048.02722364158</v>
      </c>
      <c r="Q73" s="33" t="s">
        <v>172</v>
      </c>
      <c r="R73" s="41">
        <f>(L73/(M73+N73))/(L72/(M72+N72))</f>
        <v>5.1630010785583371</v>
      </c>
      <c r="S73" s="41">
        <f>((L73+M73)/N73)/((L72+M72)/N72)</f>
        <v>2.5883568071934668</v>
      </c>
    </row>
    <row r="74" spans="1:19" x14ac:dyDescent="0.25">
      <c r="A74" s="34" t="s">
        <v>152</v>
      </c>
      <c r="B74" s="33">
        <v>3.3321806475213473</v>
      </c>
      <c r="C74" s="33">
        <v>6.9591422483711494</v>
      </c>
      <c r="D74" s="33">
        <v>9.6616771041075005</v>
      </c>
      <c r="E74" s="33">
        <v>19.952999999999999</v>
      </c>
      <c r="F74" s="33"/>
      <c r="G74" s="33" t="s">
        <v>174</v>
      </c>
      <c r="H74" s="41"/>
      <c r="I74" s="41"/>
      <c r="J74" s="34"/>
      <c r="K74" s="34" t="s">
        <v>152</v>
      </c>
      <c r="L74" s="33">
        <v>991.53799590727033</v>
      </c>
      <c r="M74" s="33">
        <v>7544.5042681384621</v>
      </c>
      <c r="N74" s="33">
        <v>18613.254050775249</v>
      </c>
      <c r="O74" s="33">
        <v>27149.296314820978</v>
      </c>
      <c r="Q74" s="33" t="s">
        <v>174</v>
      </c>
      <c r="R74" s="41">
        <f>(L75/(M75+N75))/(L74/(M74+N74))</f>
        <v>2.2502430012068113</v>
      </c>
      <c r="S74" s="41">
        <f>((L75+M75)/N75)/((L74+M74)/N74)</f>
        <v>1.837027433330229</v>
      </c>
    </row>
    <row r="75" spans="1:19" x14ac:dyDescent="0.25">
      <c r="A75" s="34" t="s">
        <v>161</v>
      </c>
      <c r="B75" s="33">
        <v>8.6585260377907733</v>
      </c>
      <c r="C75" s="33">
        <v>18.083027522242219</v>
      </c>
      <c r="D75" s="33">
        <v>25.105446439967007</v>
      </c>
      <c r="E75" s="33">
        <v>51.846999999999994</v>
      </c>
      <c r="F75" s="33"/>
      <c r="G75" s="33" t="s">
        <v>173</v>
      </c>
      <c r="H75" s="41"/>
      <c r="I75" s="41"/>
      <c r="J75" s="34"/>
      <c r="K75" s="34" t="s">
        <v>161</v>
      </c>
      <c r="L75" s="33">
        <v>6593.9354762150624</v>
      </c>
      <c r="M75" s="33">
        <v>31768.568015001107</v>
      </c>
      <c r="N75" s="33">
        <v>45536.227417604423</v>
      </c>
      <c r="O75" s="33">
        <v>83898.730908820595</v>
      </c>
      <c r="Q75" s="33" t="s">
        <v>173</v>
      </c>
      <c r="R75" s="41">
        <f>(L74/(M74+N74))/(L72/(M72+N72))</f>
        <v>2.6693870790728549</v>
      </c>
      <c r="S75" s="41">
        <f>((L74+M74)/N74)/((L72+M72)/N72)</f>
        <v>1.623649076061777</v>
      </c>
    </row>
    <row r="76" spans="1:19" x14ac:dyDescent="0.25">
      <c r="A76" s="34" t="s">
        <v>153</v>
      </c>
      <c r="B76" s="33">
        <v>1.2852434352390263</v>
      </c>
      <c r="C76" s="33">
        <v>2.6841857737415111</v>
      </c>
      <c r="D76" s="33">
        <v>3.7265707910194625</v>
      </c>
      <c r="E76" s="33">
        <v>7.6959999999999997</v>
      </c>
      <c r="F76" s="33"/>
      <c r="G76" s="33" t="s">
        <v>175</v>
      </c>
      <c r="H76" s="41"/>
      <c r="I76" s="41"/>
      <c r="J76" s="34"/>
      <c r="K76" s="34" t="s">
        <v>153</v>
      </c>
      <c r="L76" s="33">
        <v>2817.9794991236326</v>
      </c>
      <c r="M76" s="33">
        <v>6060.6821182838657</v>
      </c>
      <c r="N76" s="33">
        <v>4290.7098052996053</v>
      </c>
      <c r="O76" s="33">
        <v>13169.371422707105</v>
      </c>
      <c r="Q76" s="33" t="s">
        <v>175</v>
      </c>
      <c r="R76" s="41">
        <f>(L76/(M76+N76))/(L77/(M77+N77))</f>
        <v>4.827083525090103</v>
      </c>
      <c r="S76" s="41">
        <f>((L76+M76)/N76)/((L77+M77)/N77)</f>
        <v>2.8947498931200903</v>
      </c>
    </row>
    <row r="77" spans="1:19" x14ac:dyDescent="0.25">
      <c r="A77" s="34" t="s">
        <v>154</v>
      </c>
      <c r="B77" s="33">
        <v>7.3732826025517477</v>
      </c>
      <c r="C77" s="33">
        <v>15.398841748500709</v>
      </c>
      <c r="D77" s="33">
        <v>21.378875648947545</v>
      </c>
      <c r="E77" s="33">
        <v>44.150999999999996</v>
      </c>
      <c r="F77" s="33"/>
      <c r="G77" s="33" t="s">
        <v>176</v>
      </c>
      <c r="H77" s="41">
        <f>(B78/(C78+D78))/((B79-B78)/((C79-C78)+(D79-D78)))</f>
        <v>3.7509364052858549</v>
      </c>
      <c r="I77" s="41">
        <f>((B78+C78)/D78)/(((B79-B78)+(C79-C78))/(D79-D78))</f>
        <v>3.6591930769576373</v>
      </c>
      <c r="J77" s="34"/>
      <c r="K77" s="34" t="s">
        <v>154</v>
      </c>
      <c r="L77" s="33">
        <v>3775.9559770914298</v>
      </c>
      <c r="M77" s="33">
        <v>25707.885896717242</v>
      </c>
      <c r="N77" s="33">
        <v>41245.517612304815</v>
      </c>
      <c r="O77" s="33">
        <v>70729.359486113492</v>
      </c>
      <c r="Q77" s="33" t="s">
        <v>176</v>
      </c>
      <c r="R77" s="41">
        <f>(L78/(M78+N78))/((L79-L78)/((M79-M78)+(N79-N78)))</f>
        <v>6.4997390056747788</v>
      </c>
      <c r="S77" s="41">
        <f>((L78+M78)/N78)/(((L79-L78)+(M79-M78))/(N79-N78))</f>
        <v>3.2946619177990586</v>
      </c>
    </row>
    <row r="78" spans="1:19" x14ac:dyDescent="0.25">
      <c r="A78" s="34" t="s">
        <v>155</v>
      </c>
      <c r="B78" s="33">
        <v>151.27940385588528</v>
      </c>
      <c r="C78" s="33">
        <v>187.43682350656644</v>
      </c>
      <c r="D78" s="33">
        <v>126.65477263754823</v>
      </c>
      <c r="E78" s="33">
        <v>465.37099999999992</v>
      </c>
      <c r="F78" s="33"/>
      <c r="G78" s="33" t="s">
        <v>179</v>
      </c>
      <c r="H78" s="41">
        <f>(B73/(C73+D73)/((B79-B73)/((C79-C73)+(D79-D73))))</f>
        <v>0.48914232782311867</v>
      </c>
      <c r="I78" s="41">
        <f>((B73+C73)/D73)/(((B79-B73)+(C79-C73))/(D79-D73))</f>
        <v>0.51072202898189978</v>
      </c>
      <c r="J78" s="34"/>
      <c r="K78" s="34" t="s">
        <v>155</v>
      </c>
      <c r="L78" s="33">
        <v>38070.563942672801</v>
      </c>
      <c r="M78" s="33">
        <v>113830.53145794413</v>
      </c>
      <c r="N78" s="33">
        <v>135805.60574572848</v>
      </c>
      <c r="O78" s="33">
        <v>287706.70114634529</v>
      </c>
      <c r="Q78" s="33" t="s">
        <v>179</v>
      </c>
      <c r="R78" s="41">
        <f>(L73/(M73+N73)/((L79-L73)/((M79-M73)+(N79-N73))))</f>
        <v>1.2860039819312594</v>
      </c>
      <c r="S78" s="41">
        <f>((L73+M73)/N73)/(((L79-L73)+(M79-M73))/(N79-N73))</f>
        <v>1.5246299957764609</v>
      </c>
    </row>
    <row r="79" spans="1:19" x14ac:dyDescent="0.25">
      <c r="A79" s="34" t="s">
        <v>162</v>
      </c>
      <c r="B79" s="33">
        <v>167.27755944278684</v>
      </c>
      <c r="C79" s="33">
        <v>230.80232690676826</v>
      </c>
      <c r="D79" s="33">
        <v>207.88011365044483</v>
      </c>
      <c r="E79" s="33">
        <v>605.95999999999992</v>
      </c>
      <c r="F79" s="33"/>
      <c r="G79" s="33"/>
      <c r="H79" s="41"/>
      <c r="I79" s="41"/>
      <c r="J79" s="34"/>
      <c r="K79" s="34" t="s">
        <v>162</v>
      </c>
      <c r="L79" s="33">
        <v>53563.328017601976</v>
      </c>
      <c r="M79" s="33">
        <v>269617.78060574312</v>
      </c>
      <c r="N79" s="33">
        <v>640320.89866271603</v>
      </c>
      <c r="O79" s="33">
        <v>963502.00728606107</v>
      </c>
    </row>
    <row r="80" spans="1:19" x14ac:dyDescent="0.25">
      <c r="A80" s="34"/>
      <c r="B80" s="33"/>
      <c r="C80" s="33"/>
      <c r="D80" s="33"/>
      <c r="E80" s="33"/>
      <c r="F80" s="33"/>
      <c r="G80" s="33"/>
      <c r="H80" s="41"/>
      <c r="I80" s="41"/>
      <c r="J80" s="34"/>
      <c r="K80" s="34"/>
      <c r="L80" s="34"/>
      <c r="M80" s="34"/>
      <c r="N80" s="34"/>
      <c r="O80" s="34"/>
    </row>
    <row r="81" spans="1:19" x14ac:dyDescent="0.25">
      <c r="A81" s="40" t="s">
        <v>40</v>
      </c>
      <c r="B81" s="35" t="s">
        <v>156</v>
      </c>
      <c r="C81" s="35" t="s">
        <v>157</v>
      </c>
      <c r="D81" s="35" t="s">
        <v>158</v>
      </c>
      <c r="E81" s="35" t="s">
        <v>159</v>
      </c>
      <c r="F81" s="35"/>
      <c r="G81" s="35"/>
      <c r="H81" s="42"/>
      <c r="I81" s="42"/>
      <c r="J81" s="34"/>
      <c r="K81" s="37" t="s">
        <v>171</v>
      </c>
      <c r="L81" s="35" t="s">
        <v>156</v>
      </c>
      <c r="M81" s="35" t="s">
        <v>157</v>
      </c>
      <c r="N81" s="35" t="s">
        <v>158</v>
      </c>
      <c r="O81" s="35" t="s">
        <v>159</v>
      </c>
    </row>
    <row r="82" spans="1:19" x14ac:dyDescent="0.25">
      <c r="A82" s="34" t="s">
        <v>151</v>
      </c>
      <c r="B82" s="33">
        <v>36.587655379507325</v>
      </c>
      <c r="C82" s="33">
        <v>523.18174532800549</v>
      </c>
      <c r="D82" s="33">
        <v>100.19159929248724</v>
      </c>
      <c r="E82" s="33">
        <v>659.96100000000001</v>
      </c>
      <c r="F82" s="33"/>
      <c r="G82" s="33"/>
      <c r="H82" s="42" t="s">
        <v>177</v>
      </c>
      <c r="I82" s="42" t="s">
        <v>178</v>
      </c>
      <c r="J82" s="34"/>
      <c r="K82" s="34" t="s">
        <v>151</v>
      </c>
      <c r="L82" s="33">
        <v>17532.942197602439</v>
      </c>
      <c r="M82" s="33">
        <v>208642.96633525041</v>
      </c>
      <c r="N82" s="33">
        <v>1075695.4704620305</v>
      </c>
      <c r="O82" s="33">
        <v>1301871.3790148837</v>
      </c>
      <c r="Q82" s="33"/>
      <c r="R82" s="42" t="s">
        <v>177</v>
      </c>
      <c r="S82" s="42" t="s">
        <v>178</v>
      </c>
    </row>
    <row r="83" spans="1:19" x14ac:dyDescent="0.25">
      <c r="A83" s="34" t="s">
        <v>160</v>
      </c>
      <c r="B83" s="33">
        <v>166.55452012479572</v>
      </c>
      <c r="C83" s="33">
        <v>2252.126835835923</v>
      </c>
      <c r="D83" s="33">
        <v>312.04264403928096</v>
      </c>
      <c r="E83" s="33">
        <v>2730.7239999999997</v>
      </c>
      <c r="F83" s="33"/>
      <c r="G83" s="33" t="s">
        <v>172</v>
      </c>
      <c r="H83" s="41">
        <f>(B83/(C83+D83))/(B82/(C82+D82))</f>
        <v>1.1066832708376773</v>
      </c>
      <c r="I83" s="41">
        <f>((B83+C83)/D83)/((B82+C82)/D82)</f>
        <v>1.3873526316801692</v>
      </c>
      <c r="J83" s="34"/>
      <c r="K83" s="34" t="s">
        <v>160</v>
      </c>
      <c r="L83" s="33">
        <v>44798.472377675367</v>
      </c>
      <c r="M83" s="33">
        <v>260181.66444131374</v>
      </c>
      <c r="N83" s="33">
        <v>284712.58019310667</v>
      </c>
      <c r="O83" s="33">
        <v>589692.71714209637</v>
      </c>
      <c r="Q83" s="33" t="s">
        <v>172</v>
      </c>
      <c r="R83" s="41">
        <f>(L83/(M83+N83))/(L82/(M82+N82))</f>
        <v>6.0224841138850538</v>
      </c>
      <c r="S83" s="41">
        <f>((L83+M83)/N83)/((L82+M82)/N82)</f>
        <v>5.0945742264815763</v>
      </c>
    </row>
    <row r="84" spans="1:19" x14ac:dyDescent="0.25">
      <c r="A84" s="34" t="s">
        <v>152</v>
      </c>
      <c r="B84" s="33">
        <v>19.505151681758171</v>
      </c>
      <c r="C84" s="33">
        <v>257.84049106094278</v>
      </c>
      <c r="D84" s="33">
        <v>37.328357257299075</v>
      </c>
      <c r="E84" s="33">
        <v>314.67400000000004</v>
      </c>
      <c r="F84" s="33"/>
      <c r="G84" s="33" t="s">
        <v>174</v>
      </c>
      <c r="H84" s="41">
        <f>(B85/(C85+D85))/(B84/(C84+D84))</f>
        <v>0.98073062175958781</v>
      </c>
      <c r="I84" s="41">
        <f>((B85+C85)/D85)/((B84+C84)/D84)</f>
        <v>1.0491100442579153</v>
      </c>
      <c r="J84" s="34"/>
      <c r="K84" s="39" t="s">
        <v>152</v>
      </c>
      <c r="L84" s="38">
        <v>4868.9114254088381</v>
      </c>
      <c r="M84" s="38">
        <v>34855.947035530968</v>
      </c>
      <c r="N84" s="38">
        <v>41402.084176985125</v>
      </c>
      <c r="O84" s="38">
        <v>81126.942657924999</v>
      </c>
      <c r="Q84" s="33" t="s">
        <v>174</v>
      </c>
      <c r="R84" s="45">
        <f>(L85/(M85+N85))/(L84/(M84+N84))</f>
        <v>1.3969122653126089</v>
      </c>
      <c r="S84" s="45">
        <f>((L85+M85)/N85)/((L84+M84)/N84)</f>
        <v>1.2465113702794224</v>
      </c>
    </row>
    <row r="85" spans="1:19" x14ac:dyDescent="0.25">
      <c r="A85" s="34" t="s">
        <v>161</v>
      </c>
      <c r="B85" s="33">
        <v>147.04936844303754</v>
      </c>
      <c r="C85" s="33">
        <v>1994.2863447749803</v>
      </c>
      <c r="D85" s="33">
        <v>274.71428678198185</v>
      </c>
      <c r="E85" s="33">
        <v>2416.0499999999997</v>
      </c>
      <c r="F85" s="33"/>
      <c r="G85" s="33" t="s">
        <v>173</v>
      </c>
      <c r="H85" s="41">
        <f>(B84/(C84+D84))/(B82/(C82+D82))</f>
        <v>1.1258809200168853</v>
      </c>
      <c r="I85" s="41">
        <f>((B84+C84)/D84)/((B82+C82)/D82)</f>
        <v>1.3298560207960319</v>
      </c>
      <c r="J85" s="34"/>
      <c r="K85" s="39" t="s">
        <v>161</v>
      </c>
      <c r="L85" s="38">
        <v>37310.294230814397</v>
      </c>
      <c r="M85" s="38">
        <v>210841.86742693535</v>
      </c>
      <c r="N85" s="38">
        <v>207482.59153681211</v>
      </c>
      <c r="O85" s="38">
        <v>455634.75330456236</v>
      </c>
      <c r="Q85" s="33" t="s">
        <v>173</v>
      </c>
      <c r="R85" s="45">
        <f>(L84/(M84+N84))/(L82/(M82+N82))</f>
        <v>4.6770387084639111</v>
      </c>
      <c r="S85" s="45">
        <f>((L84+M84)/N84)/((L82+M82)/N82)</f>
        <v>4.5633433936965977</v>
      </c>
    </row>
    <row r="86" spans="1:19" x14ac:dyDescent="0.25">
      <c r="A86" s="34" t="s">
        <v>153</v>
      </c>
      <c r="B86" s="33">
        <v>57.293841165819721</v>
      </c>
      <c r="C86" s="33">
        <v>773.6473177085586</v>
      </c>
      <c r="D86" s="33">
        <v>105.09684112562164</v>
      </c>
      <c r="E86" s="33">
        <v>936.03800000000001</v>
      </c>
      <c r="F86" s="33"/>
      <c r="G86" s="33" t="s">
        <v>175</v>
      </c>
      <c r="H86" s="41">
        <f>(B86/(C86+D86))/(B87/(C87+D87))</f>
        <v>1.0099019521638031</v>
      </c>
      <c r="I86" s="41">
        <f>((B86+C86)/D86)/((B87+C87)/D87)</f>
        <v>1.023408565942598</v>
      </c>
      <c r="J86" s="34"/>
      <c r="K86" s="39" t="s">
        <v>153</v>
      </c>
      <c r="L86" s="38">
        <v>18907.125872817527</v>
      </c>
      <c r="M86" s="38">
        <v>81797.721864288993</v>
      </c>
      <c r="N86" s="38">
        <v>48654.552499612393</v>
      </c>
      <c r="O86" s="38">
        <v>149359.40027671945</v>
      </c>
      <c r="Q86" s="33" t="s">
        <v>175</v>
      </c>
      <c r="R86" s="45">
        <f>(L86/(M86+N86))/(L87/(M87+N87))</f>
        <v>2.2671537046272281</v>
      </c>
      <c r="S86" s="45">
        <f>((L86+M86)/N86)/((L87+M87)/N87)</f>
        <v>2.2295499331407678</v>
      </c>
    </row>
    <row r="87" spans="1:19" x14ac:dyDescent="0.25">
      <c r="A87" s="34" t="s">
        <v>154</v>
      </c>
      <c r="B87" s="33">
        <v>89.755527277217823</v>
      </c>
      <c r="C87" s="33">
        <v>1220.6390270664217</v>
      </c>
      <c r="D87" s="33">
        <v>169.61744565636022</v>
      </c>
      <c r="E87" s="33">
        <v>1480.0119999999997</v>
      </c>
      <c r="F87" s="33"/>
      <c r="G87" s="33" t="s">
        <v>176</v>
      </c>
      <c r="H87" s="41">
        <f>(B88/(C88+D88))/((B89-B88)/((C89-C88)+(D89-D88)))</f>
        <v>2.8486904435588971</v>
      </c>
      <c r="I87" s="41">
        <f>((B88+C88)/D88)/(((B89-B88)+(C89-C88))/(D89-D88))</f>
        <v>2.1509436996220734</v>
      </c>
      <c r="J87" s="34"/>
      <c r="K87" s="39" t="s">
        <v>154</v>
      </c>
      <c r="L87" s="38">
        <v>18403.16835799687</v>
      </c>
      <c r="M87" s="38">
        <v>129044.14556264636</v>
      </c>
      <c r="N87" s="38">
        <v>158828.03903719975</v>
      </c>
      <c r="O87" s="38">
        <v>306275.35302784294</v>
      </c>
      <c r="Q87" s="33" t="s">
        <v>176</v>
      </c>
      <c r="R87" s="41">
        <f>(L88/(M88+N88))/((L89-L88)/((M89-M88)+(N89-N88)))</f>
        <v>5.9886956575288952</v>
      </c>
      <c r="S87" s="41">
        <f>((L88+M88)/N88)/(((L89-L88)+(M89-M88))/(N89-N88))</f>
        <v>4.7988872968870337</v>
      </c>
    </row>
    <row r="88" spans="1:19" x14ac:dyDescent="0.25">
      <c r="A88" s="34" t="s">
        <v>155</v>
      </c>
      <c r="B88" s="33">
        <v>1039.7176200464824</v>
      </c>
      <c r="C88" s="33">
        <v>5317.8955374058014</v>
      </c>
      <c r="D88" s="33">
        <v>409.08984254771474</v>
      </c>
      <c r="E88" s="33">
        <v>6766.7029999999995</v>
      </c>
      <c r="F88" s="33"/>
      <c r="G88" s="33" t="s">
        <v>179</v>
      </c>
      <c r="H88" s="41">
        <f>(B83/(C83+D83)/((B89-B83)/((C89-C83)+(D89-D83))))</f>
        <v>0.38324146061174014</v>
      </c>
      <c r="I88" s="41">
        <f>((B83+C83)/D83)/(((B89-B83)+(C89-C83))/(D89-D83))</f>
        <v>0.57066437825321392</v>
      </c>
      <c r="J88" s="34"/>
      <c r="K88" s="34" t="s">
        <v>155</v>
      </c>
      <c r="L88" s="33">
        <v>302985.80452650751</v>
      </c>
      <c r="M88" s="33">
        <v>862638.45792440488</v>
      </c>
      <c r="N88" s="33">
        <v>622107.00666060788</v>
      </c>
      <c r="O88" s="33">
        <v>1787731.5440800881</v>
      </c>
      <c r="Q88" s="33" t="s">
        <v>179</v>
      </c>
      <c r="R88" s="41">
        <f>(L83/(M83+N83)/((L89-L83)/((M89-M83)+(N89-N83))))</f>
        <v>0.71028666779639071</v>
      </c>
      <c r="S88" s="41">
        <f>((L83+M83)/N83)/(((L89-L83)+(M89-M83))/(N89-N83))</f>
        <v>1.3066978459081624</v>
      </c>
    </row>
    <row r="89" spans="1:19" x14ac:dyDescent="0.25">
      <c r="A89" s="34" t="s">
        <v>162</v>
      </c>
      <c r="B89" s="33">
        <v>1242.8597955507855</v>
      </c>
      <c r="C89" s="33">
        <v>8093.2041185697299</v>
      </c>
      <c r="D89" s="33">
        <v>821.32408587948294</v>
      </c>
      <c r="E89" s="33">
        <v>10157.387999999999</v>
      </c>
      <c r="F89" s="33"/>
      <c r="G89" s="33"/>
      <c r="H89" s="41"/>
      <c r="I89" s="41"/>
      <c r="J89" s="34"/>
      <c r="K89" s="34" t="s">
        <v>162</v>
      </c>
      <c r="L89" s="33">
        <v>365317.21910178527</v>
      </c>
      <c r="M89" s="33">
        <v>1331463.0887009692</v>
      </c>
      <c r="N89" s="33">
        <v>1982515.0573157449</v>
      </c>
      <c r="O89" s="33">
        <v>3679295.6402370678</v>
      </c>
    </row>
    <row r="90" spans="1:19" x14ac:dyDescent="0.25">
      <c r="A90" s="34"/>
      <c r="B90" s="33"/>
      <c r="C90" s="33"/>
      <c r="D90" s="33"/>
      <c r="E90" s="33"/>
      <c r="F90" s="33"/>
      <c r="G90" s="33"/>
      <c r="H90" s="41"/>
      <c r="I90" s="41"/>
      <c r="J90" s="34"/>
      <c r="K90" s="34"/>
      <c r="L90" s="34"/>
      <c r="M90" s="34"/>
      <c r="N90" s="34"/>
      <c r="O90" s="34"/>
    </row>
    <row r="91" spans="1:19" x14ac:dyDescent="0.25">
      <c r="A91" s="40" t="s">
        <v>57</v>
      </c>
      <c r="B91" s="35" t="s">
        <v>156</v>
      </c>
      <c r="C91" s="35" t="s">
        <v>157</v>
      </c>
      <c r="D91" s="35" t="s">
        <v>158</v>
      </c>
      <c r="E91" s="35" t="s">
        <v>159</v>
      </c>
      <c r="F91" s="35"/>
      <c r="G91" s="35"/>
      <c r="H91" s="42"/>
      <c r="I91" s="42"/>
      <c r="J91" s="34"/>
      <c r="K91" s="36" t="s">
        <v>180</v>
      </c>
      <c r="L91" s="35" t="s">
        <v>156</v>
      </c>
      <c r="M91" s="35" t="s">
        <v>157</v>
      </c>
      <c r="N91" s="35" t="s">
        <v>158</v>
      </c>
      <c r="O91" s="35" t="s">
        <v>159</v>
      </c>
      <c r="P91" s="44"/>
    </row>
    <row r="92" spans="1:19" x14ac:dyDescent="0.25">
      <c r="A92" s="34" t="s">
        <v>151</v>
      </c>
      <c r="B92" s="33">
        <v>373.54224276868331</v>
      </c>
      <c r="C92" s="33">
        <v>1230.6061225273615</v>
      </c>
      <c r="D92" s="33">
        <v>375.85163470395514</v>
      </c>
      <c r="E92" s="33">
        <v>1979.9999999999998</v>
      </c>
      <c r="F92" s="33"/>
      <c r="G92" s="33"/>
      <c r="H92" s="42" t="s">
        <v>177</v>
      </c>
      <c r="I92" s="42" t="s">
        <v>178</v>
      </c>
      <c r="J92" s="34"/>
      <c r="K92" s="34"/>
      <c r="L92" s="33"/>
      <c r="M92" s="33"/>
      <c r="N92" s="33"/>
      <c r="O92" s="33"/>
    </row>
    <row r="93" spans="1:19" x14ac:dyDescent="0.25">
      <c r="A93" s="34" t="s">
        <v>160</v>
      </c>
      <c r="B93" s="33">
        <v>2281.7035993841573</v>
      </c>
      <c r="C93" s="33">
        <v>7384.5613622375986</v>
      </c>
      <c r="D93" s="33">
        <v>2371.757803877058</v>
      </c>
      <c r="E93" s="33">
        <v>12038.022765498814</v>
      </c>
      <c r="F93" s="33"/>
      <c r="G93" s="33" t="s">
        <v>172</v>
      </c>
      <c r="H93" s="41">
        <f>(B93/(C93+D93))/(B92/(C92+D92))</f>
        <v>1.0057795850661602</v>
      </c>
      <c r="I93" s="41">
        <f>((B93+C93)/D93)/((B92+C92)/D92)</f>
        <v>0.95490522036223768</v>
      </c>
      <c r="J93" s="34"/>
      <c r="K93" s="34"/>
      <c r="L93" s="33"/>
      <c r="M93" s="33"/>
      <c r="N93" s="33"/>
      <c r="O93" s="33"/>
    </row>
    <row r="94" spans="1:19" x14ac:dyDescent="0.25">
      <c r="A94" s="34" t="s">
        <v>152</v>
      </c>
      <c r="B94" s="33">
        <v>313.71089472966304</v>
      </c>
      <c r="C94" s="33">
        <v>970.52700653403122</v>
      </c>
      <c r="D94" s="33">
        <v>296.26830945225953</v>
      </c>
      <c r="E94" s="33">
        <v>1580.5062107159538</v>
      </c>
      <c r="F94" s="33"/>
      <c r="G94" s="33" t="s">
        <v>174</v>
      </c>
      <c r="H94" s="41">
        <f>(B95/(C95+D95))/(B94/(C94+D94))</f>
        <v>0.93608869186837118</v>
      </c>
      <c r="I94" s="41">
        <f>((B95+C95)/D95)/((B94+C94)/D94)</f>
        <v>0.93168313803628855</v>
      </c>
      <c r="J94" s="34"/>
      <c r="K94" s="34"/>
      <c r="L94" s="33"/>
      <c r="M94" s="33"/>
      <c r="N94" s="33"/>
      <c r="O94" s="33"/>
    </row>
    <row r="95" spans="1:19" x14ac:dyDescent="0.25">
      <c r="A95" s="34" t="s">
        <v>161</v>
      </c>
      <c r="B95" s="33">
        <v>1967.9927046544942</v>
      </c>
      <c r="C95" s="33">
        <v>6414.0343557035676</v>
      </c>
      <c r="D95" s="33">
        <v>2075.4894944247985</v>
      </c>
      <c r="E95" s="33">
        <v>10457.51655478286</v>
      </c>
      <c r="F95" s="33"/>
      <c r="G95" s="33" t="s">
        <v>173</v>
      </c>
      <c r="H95" s="41">
        <f>(B94/(C94+D94))/(B92/(C92+D92))</f>
        <v>1.0650076823055716</v>
      </c>
      <c r="I95" s="41">
        <f>((B94+C94)/D94)/((B92+C92)/D92)</f>
        <v>1.0156222203006244</v>
      </c>
      <c r="J95" s="34"/>
      <c r="K95" s="34"/>
      <c r="L95" s="33"/>
      <c r="M95" s="33"/>
      <c r="N95" s="33"/>
      <c r="O95" s="33"/>
    </row>
    <row r="96" spans="1:19" x14ac:dyDescent="0.25">
      <c r="A96" s="34" t="s">
        <v>153</v>
      </c>
      <c r="B96" s="33">
        <v>1019.2277017215786</v>
      </c>
      <c r="C96" s="33">
        <v>3306.9650683621685</v>
      </c>
      <c r="D96" s="33">
        <v>1075.0970675835074</v>
      </c>
      <c r="E96" s="33">
        <v>5401.2898376672547</v>
      </c>
      <c r="F96" s="33"/>
      <c r="G96" s="33" t="s">
        <v>175</v>
      </c>
      <c r="H96" s="41">
        <f>(B96/(C96+D96))/(B97/(C97+D97))</f>
        <v>1.0069491857184449</v>
      </c>
      <c r="I96" s="41">
        <f>((B96+C96)/D96)/((B97+C97)/D97)</f>
        <v>0.99254083299108498</v>
      </c>
      <c r="J96" s="34"/>
      <c r="K96" s="34"/>
      <c r="L96" s="33"/>
      <c r="M96" s="33"/>
      <c r="N96" s="33"/>
      <c r="O96" s="33"/>
    </row>
    <row r="97" spans="1:15" x14ac:dyDescent="0.25">
      <c r="A97" s="34" t="s">
        <v>154</v>
      </c>
      <c r="B97" s="33">
        <v>948.76500293291565</v>
      </c>
      <c r="C97" s="33">
        <v>3107.0692873413991</v>
      </c>
      <c r="D97" s="33">
        <v>1000.392426841291</v>
      </c>
      <c r="E97" s="33">
        <v>5056.2267171156054</v>
      </c>
      <c r="F97" s="33"/>
      <c r="G97" s="33" t="s">
        <v>176</v>
      </c>
      <c r="H97" s="41">
        <f>(B98/(C98+D98))/((B99-B98)/((C99-C98)+(D99-D98)))</f>
        <v>1.3795893776130363</v>
      </c>
      <c r="I97" s="41">
        <f>((B98+C98)/D98)/(((B99-B98)+(C99-C98))/(D99-D98))</f>
        <v>1.3217358349602455</v>
      </c>
      <c r="J97" s="34"/>
      <c r="K97" s="34"/>
      <c r="L97" s="33"/>
      <c r="M97" s="33"/>
      <c r="N97" s="33"/>
      <c r="O97" s="33"/>
    </row>
    <row r="98" spans="1:15" x14ac:dyDescent="0.25">
      <c r="A98" s="34" t="s">
        <v>155</v>
      </c>
      <c r="B98" s="33">
        <v>10638.933122350401</v>
      </c>
      <c r="C98" s="33">
        <v>26205.279648688716</v>
      </c>
      <c r="D98" s="33">
        <v>6795.7872289608849</v>
      </c>
      <c r="E98" s="33">
        <v>43640</v>
      </c>
      <c r="F98" s="33"/>
      <c r="G98" s="33" t="s">
        <v>179</v>
      </c>
      <c r="H98" s="41">
        <f>(B93/(C93+D93)/((B99-B93)/((C99-C93)+(D99-D93))))</f>
        <v>0.73495172745765591</v>
      </c>
      <c r="I98" s="41">
        <f>((B93+C93)/D93)/(((B99-B93)+(C99-C93))/(D99-D93))</f>
        <v>0.76020187510148429</v>
      </c>
      <c r="J98" s="34"/>
      <c r="K98" s="34"/>
      <c r="L98" s="33"/>
      <c r="M98" s="33"/>
      <c r="N98" s="33"/>
      <c r="O98" s="33"/>
    </row>
    <row r="99" spans="1:15" x14ac:dyDescent="0.25">
      <c r="A99" s="34" t="s">
        <v>162</v>
      </c>
      <c r="B99" s="33">
        <v>13294.178964503242</v>
      </c>
      <c r="C99" s="33">
        <v>34820.447133453672</v>
      </c>
      <c r="D99" s="33">
        <v>9543.3966675418978</v>
      </c>
      <c r="E99" s="33">
        <v>57658.022765498812</v>
      </c>
      <c r="F99" s="33"/>
      <c r="G99" s="33"/>
      <c r="H99" s="41"/>
      <c r="I99" s="41"/>
      <c r="J99" s="34"/>
      <c r="K99" s="34"/>
      <c r="L99" s="33"/>
      <c r="M99" s="33"/>
      <c r="N99" s="33"/>
      <c r="O99" s="33"/>
    </row>
    <row r="100" spans="1:15" x14ac:dyDescent="0.25">
      <c r="A100" s="34"/>
      <c r="B100" s="33"/>
      <c r="C100" s="33"/>
      <c r="D100" s="33"/>
      <c r="E100" s="33"/>
      <c r="F100" s="33"/>
      <c r="G100" s="33"/>
      <c r="H100" s="41"/>
      <c r="I100" s="41"/>
      <c r="J100" s="34"/>
      <c r="K100" s="34"/>
      <c r="L100" s="34"/>
      <c r="M100" s="34"/>
      <c r="N100" s="34"/>
      <c r="O100" s="34"/>
    </row>
    <row r="101" spans="1:15" x14ac:dyDescent="0.25">
      <c r="A101" s="40" t="s">
        <v>44</v>
      </c>
      <c r="B101" s="35" t="s">
        <v>156</v>
      </c>
      <c r="C101" s="35" t="s">
        <v>157</v>
      </c>
      <c r="D101" s="35" t="s">
        <v>158</v>
      </c>
      <c r="E101" s="35" t="s">
        <v>159</v>
      </c>
      <c r="F101" s="35"/>
      <c r="G101" s="35"/>
      <c r="H101" s="42"/>
      <c r="I101" s="42"/>
      <c r="J101" s="34"/>
    </row>
    <row r="102" spans="1:15" x14ac:dyDescent="0.25">
      <c r="A102" s="34" t="s">
        <v>151</v>
      </c>
      <c r="B102" s="33">
        <v>11.725520628828207</v>
      </c>
      <c r="C102" s="33">
        <v>96.614048826590761</v>
      </c>
      <c r="D102" s="33">
        <v>62.75643054458105</v>
      </c>
      <c r="E102" s="33">
        <v>171.096</v>
      </c>
      <c r="F102" s="33"/>
      <c r="G102" s="33"/>
      <c r="H102" s="42" t="s">
        <v>177</v>
      </c>
      <c r="I102" s="42" t="s">
        <v>178</v>
      </c>
      <c r="J102" s="34"/>
    </row>
    <row r="103" spans="1:15" x14ac:dyDescent="0.25">
      <c r="A103" s="34" t="s">
        <v>160</v>
      </c>
      <c r="B103" s="33">
        <v>124.60444854775412</v>
      </c>
      <c r="C103" s="33">
        <v>419.90058862042559</v>
      </c>
      <c r="D103" s="33">
        <v>185.40596283182032</v>
      </c>
      <c r="E103" s="33">
        <v>729.91100000000006</v>
      </c>
      <c r="F103" s="33"/>
      <c r="G103" s="33" t="s">
        <v>172</v>
      </c>
      <c r="H103" s="41">
        <f>(B103/(C103+D103))/(B102/(C102+D102))</f>
        <v>2.7979111366704759</v>
      </c>
      <c r="I103" s="41">
        <f>((B103+C103)/D103)/((B102+C102)/D102)</f>
        <v>1.7011763359326701</v>
      </c>
      <c r="J103" s="34"/>
    </row>
    <row r="104" spans="1:15" x14ac:dyDescent="0.25">
      <c r="A104" s="34" t="s">
        <v>152</v>
      </c>
      <c r="B104" s="33">
        <v>21.774738595172114</v>
      </c>
      <c r="C104" s="33">
        <v>69.739886629727536</v>
      </c>
      <c r="D104" s="33">
        <v>30.119374775100344</v>
      </c>
      <c r="E104" s="33">
        <v>121.634</v>
      </c>
      <c r="F104" s="33"/>
      <c r="G104" s="33" t="s">
        <v>174</v>
      </c>
      <c r="H104" s="41">
        <f>(B105/(C105+D105))/(B104/(C104+D104))</f>
        <v>0.93299246837653071</v>
      </c>
      <c r="I104" s="41">
        <f>((B105+C105)/D105)/((B104+C104)/D104)</f>
        <v>0.96008682254943944</v>
      </c>
      <c r="J104" s="34"/>
    </row>
    <row r="105" spans="1:15" x14ac:dyDescent="0.25">
      <c r="A105" s="34" t="s">
        <v>161</v>
      </c>
      <c r="B105" s="33">
        <v>102.82970995258202</v>
      </c>
      <c r="C105" s="33">
        <v>350.16070199069804</v>
      </c>
      <c r="D105" s="33">
        <v>155.28658805671995</v>
      </c>
      <c r="E105" s="33">
        <v>608.27700000000004</v>
      </c>
      <c r="F105" s="33"/>
      <c r="G105" s="33" t="s">
        <v>173</v>
      </c>
      <c r="H105" s="41">
        <f>(B104/(C104+D104))/(B102/(C102+D102))</f>
        <v>2.9637416565774792</v>
      </c>
      <c r="I105" s="41">
        <f>((B104+C104)/D104)/((B102+C102)/D102)</f>
        <v>1.7600122134133118</v>
      </c>
      <c r="J105" s="34"/>
    </row>
    <row r="106" spans="1:15" x14ac:dyDescent="0.25">
      <c r="A106" s="34" t="s">
        <v>153</v>
      </c>
      <c r="B106" s="33">
        <v>45.599988758853129</v>
      </c>
      <c r="C106" s="33">
        <v>151.21772480155914</v>
      </c>
      <c r="D106" s="33">
        <v>67.109286439587734</v>
      </c>
      <c r="E106" s="33">
        <v>263.92699999999996</v>
      </c>
      <c r="F106" s="33"/>
      <c r="G106" s="33" t="s">
        <v>175</v>
      </c>
      <c r="H106" s="41">
        <f>(B106/(C106+D106))/(B107/(C107+D107))</f>
        <v>1.0478509293115519</v>
      </c>
      <c r="I106" s="41">
        <f>((B106+C106)/D106)/((B107+C107)/D107)</f>
        <v>1.0094981393198141</v>
      </c>
      <c r="J106" s="34"/>
    </row>
    <row r="107" spans="1:15" x14ac:dyDescent="0.25">
      <c r="A107" s="34" t="s">
        <v>154</v>
      </c>
      <c r="B107" s="33">
        <v>57.229721193728885</v>
      </c>
      <c r="C107" s="33">
        <v>198.9429771891389</v>
      </c>
      <c r="D107" s="33">
        <v>88.17730161713223</v>
      </c>
      <c r="E107" s="33">
        <v>344.35</v>
      </c>
      <c r="F107" s="33"/>
      <c r="G107" s="33" t="s">
        <v>176</v>
      </c>
      <c r="H107" s="41">
        <f>(B108/(C108+D108))/((B109-B108)/((C109-C108)+(D109-D108)))</f>
        <v>2.3301770382865237</v>
      </c>
      <c r="I107" s="41">
        <f>((B108+C108)/D108)/(((B109-B108)+(C109-C108))/(D109-D108))</f>
        <v>1.8314730812519293</v>
      </c>
      <c r="J107" s="34"/>
    </row>
    <row r="108" spans="1:15" x14ac:dyDescent="0.25">
      <c r="A108" s="34" t="s">
        <v>155</v>
      </c>
      <c r="B108" s="33">
        <v>997.80275695793853</v>
      </c>
      <c r="C108" s="33">
        <v>1817.509352229051</v>
      </c>
      <c r="D108" s="33">
        <v>584.32189081301067</v>
      </c>
      <c r="E108" s="33">
        <v>3399.634</v>
      </c>
      <c r="F108" s="33"/>
      <c r="G108" s="33" t="s">
        <v>179</v>
      </c>
      <c r="H108" s="41">
        <f>(B103/(C103+D103)/((B109-B103)/((C109-C103)+(D109-D103))))</f>
        <v>0.52225603822764988</v>
      </c>
      <c r="I108" s="41">
        <f>((B103+C103)/D103)/(((B109-B103)+(C109-C103))/(D109-D103))</f>
        <v>0.64999411510656901</v>
      </c>
      <c r="J108" s="34"/>
    </row>
    <row r="109" spans="1:15" x14ac:dyDescent="0.25">
      <c r="A109" s="34" t="s">
        <v>162</v>
      </c>
      <c r="B109" s="33">
        <v>1134.1327261345209</v>
      </c>
      <c r="C109" s="33">
        <v>2334.0239896760672</v>
      </c>
      <c r="D109" s="33">
        <v>832.48428418941194</v>
      </c>
      <c r="E109" s="33">
        <v>4300.6409999999996</v>
      </c>
      <c r="F109" s="33"/>
      <c r="G109" s="33"/>
      <c r="H109" s="41"/>
      <c r="I109" s="41"/>
      <c r="J109" s="34"/>
    </row>
    <row r="110" spans="1:15" x14ac:dyDescent="0.25">
      <c r="A110" s="34"/>
      <c r="B110" s="33"/>
      <c r="C110" s="33"/>
      <c r="D110" s="33"/>
      <c r="E110" s="33"/>
      <c r="F110" s="33"/>
      <c r="G110" s="33"/>
      <c r="H110" s="41"/>
      <c r="I110" s="41"/>
      <c r="J110" s="34"/>
      <c r="K110" s="34"/>
      <c r="L110" s="34"/>
      <c r="M110" s="34"/>
      <c r="N110" s="34"/>
      <c r="O110" s="34"/>
    </row>
    <row r="111" spans="1:15" x14ac:dyDescent="0.25">
      <c r="A111" s="40" t="s">
        <v>129</v>
      </c>
      <c r="B111" s="35" t="s">
        <v>156</v>
      </c>
      <c r="C111" s="35" t="s">
        <v>157</v>
      </c>
      <c r="D111" s="35" t="s">
        <v>158</v>
      </c>
      <c r="E111" s="35" t="s">
        <v>159</v>
      </c>
      <c r="F111" s="35"/>
      <c r="G111" s="35"/>
      <c r="H111" s="42"/>
      <c r="I111" s="42"/>
      <c r="J111" s="34"/>
      <c r="K111" s="34"/>
      <c r="L111" s="34"/>
      <c r="M111" s="34"/>
      <c r="N111" s="34"/>
      <c r="O111" s="34"/>
    </row>
    <row r="112" spans="1:15" x14ac:dyDescent="0.25">
      <c r="A112" s="34" t="s">
        <v>151</v>
      </c>
      <c r="B112" s="33">
        <v>108.51469344099183</v>
      </c>
      <c r="C112" s="33">
        <v>185.52992672538642</v>
      </c>
      <c r="D112" s="33">
        <v>1769.9419798336216</v>
      </c>
      <c r="E112" s="33">
        <v>2063.9865999999997</v>
      </c>
      <c r="F112" s="33"/>
      <c r="G112" s="33"/>
      <c r="H112" s="42" t="s">
        <v>177</v>
      </c>
      <c r="I112" s="42" t="s">
        <v>178</v>
      </c>
      <c r="J112" s="34"/>
      <c r="K112" s="34"/>
      <c r="L112" s="34"/>
      <c r="M112" s="34"/>
      <c r="N112" s="34"/>
      <c r="O112" s="34"/>
    </row>
    <row r="113" spans="1:15" x14ac:dyDescent="0.25">
      <c r="A113" s="34" t="s">
        <v>160</v>
      </c>
      <c r="B113" s="33">
        <v>1154.2557218705626</v>
      </c>
      <c r="C113" s="33">
        <v>941.92305346104172</v>
      </c>
      <c r="D113" s="33">
        <v>3068.5311246683955</v>
      </c>
      <c r="E113" s="33">
        <v>5164.7098999999998</v>
      </c>
      <c r="F113" s="33"/>
      <c r="G113" s="33" t="s">
        <v>172</v>
      </c>
      <c r="H113" s="41">
        <f>(B113/(C113+D113))/(B112/(C112+D112))</f>
        <v>5.1864657066009476</v>
      </c>
      <c r="I113" s="41">
        <f>((B113+C113)/D113)/((B112+C112)/D112)</f>
        <v>4.1119097933403594</v>
      </c>
      <c r="J113" s="34"/>
      <c r="K113" s="34"/>
      <c r="L113" s="34"/>
      <c r="M113" s="34"/>
      <c r="N113" s="34"/>
      <c r="O113" s="34"/>
    </row>
    <row r="114" spans="1:15" x14ac:dyDescent="0.25">
      <c r="A114" s="34" t="s">
        <v>152</v>
      </c>
      <c r="B114" s="33">
        <v>191.46718829284174</v>
      </c>
      <c r="C114" s="33">
        <v>121.11921836532809</v>
      </c>
      <c r="D114" s="33">
        <v>426.71209334183015</v>
      </c>
      <c r="E114" s="33">
        <v>739.29849999999999</v>
      </c>
      <c r="F114" s="33"/>
      <c r="G114" s="33" t="s">
        <v>174</v>
      </c>
      <c r="H114" s="41">
        <f>(B115/(C115+D115))/(B114/(C114+D114))</f>
        <v>0.79556965194607876</v>
      </c>
      <c r="I114" s="41">
        <f>((B115+C115)/D115)/((B114+C114)/D114)</f>
        <v>0.92163170024251473</v>
      </c>
      <c r="J114" s="34"/>
      <c r="K114" s="34"/>
      <c r="L114" s="34"/>
      <c r="M114" s="34"/>
      <c r="N114" s="34"/>
      <c r="O114" s="34"/>
    </row>
    <row r="115" spans="1:15" x14ac:dyDescent="0.25">
      <c r="A115" s="34" t="s">
        <v>161</v>
      </c>
      <c r="B115" s="33">
        <v>962.78853357772095</v>
      </c>
      <c r="C115" s="33">
        <v>820.80383509571357</v>
      </c>
      <c r="D115" s="33">
        <v>2641.8190313265654</v>
      </c>
      <c r="E115" s="33">
        <v>4425.4114</v>
      </c>
      <c r="F115" s="33"/>
      <c r="G115" s="33" t="s">
        <v>173</v>
      </c>
      <c r="H115" s="41">
        <f>(B114/(C114+D114))/(B112/(C112+D112))</f>
        <v>6.2981143540452749</v>
      </c>
      <c r="I115" s="41">
        <f>((B114+C114)/D114)/((B112+C112)/D112)</f>
        <v>4.409414530379947</v>
      </c>
      <c r="J115" s="34"/>
      <c r="K115" s="34"/>
      <c r="L115" s="34"/>
      <c r="M115" s="34"/>
      <c r="N115" s="34"/>
      <c r="O115" s="34"/>
    </row>
    <row r="116" spans="1:15" x14ac:dyDescent="0.25">
      <c r="A116" s="34" t="s">
        <v>153</v>
      </c>
      <c r="B116" s="33">
        <v>310.12037516805856</v>
      </c>
      <c r="C116" s="33">
        <v>261.1053630699497</v>
      </c>
      <c r="D116" s="33">
        <v>903.31146176199172</v>
      </c>
      <c r="E116" s="33">
        <v>1474.5372</v>
      </c>
      <c r="F116" s="33"/>
      <c r="G116" s="33" t="s">
        <v>175</v>
      </c>
      <c r="H116" s="41">
        <f>(B116/(C116+D116))/(B117/(C117+D117))</f>
        <v>0.93781757071698213</v>
      </c>
      <c r="I116" s="41">
        <f>((B116+C116)/D116)/((B117+C117)/D117)</f>
        <v>0.90680281265352736</v>
      </c>
      <c r="J116" s="34"/>
      <c r="K116" s="34"/>
      <c r="L116" s="34"/>
      <c r="M116" s="34"/>
      <c r="N116" s="34"/>
      <c r="O116" s="34"/>
    </row>
    <row r="117" spans="1:15" x14ac:dyDescent="0.25">
      <c r="A117" s="34" t="s">
        <v>154</v>
      </c>
      <c r="B117" s="33">
        <v>652.6681584096624</v>
      </c>
      <c r="C117" s="33">
        <v>559.69847202576386</v>
      </c>
      <c r="D117" s="33">
        <v>1738.5075695645737</v>
      </c>
      <c r="E117" s="33">
        <v>2950.8741999999997</v>
      </c>
      <c r="F117" s="33"/>
      <c r="G117" s="33" t="s">
        <v>176</v>
      </c>
      <c r="H117" s="41">
        <f>(B118/(C118+D118))/((B119-B118)/((C119-C118)+(D119-D118)))</f>
        <v>2.0145000165115561</v>
      </c>
      <c r="I117" s="41">
        <f>((B118+C118)/D118)/(((B119-B118)+(C119-C118))/(D119-D118))</f>
        <v>2.0900424317860007</v>
      </c>
      <c r="J117" s="34"/>
      <c r="K117" s="34"/>
      <c r="L117" s="34"/>
      <c r="M117" s="34"/>
      <c r="N117" s="34"/>
      <c r="O117" s="34"/>
    </row>
    <row r="118" spans="1:15" x14ac:dyDescent="0.25">
      <c r="A118" s="34" t="s">
        <v>155</v>
      </c>
      <c r="B118" s="33">
        <v>6329.1392956706359</v>
      </c>
      <c r="C118" s="33">
        <v>4426.3039225267239</v>
      </c>
      <c r="D118" s="33">
        <v>10417.009181802647</v>
      </c>
      <c r="E118" s="33">
        <v>21172.452400000002</v>
      </c>
      <c r="F118" s="33"/>
      <c r="G118" s="33" t="s">
        <v>179</v>
      </c>
      <c r="H118" s="41">
        <f>(B113/(C113+D113)/((B119-B113)/((C119-C113)+(D119-D113))))</f>
        <v>0.75103247936255269</v>
      </c>
      <c r="I118" s="41">
        <f>((B113+C113)/D113)/(((B119-B113)+(C119-C113))/(D119-D113))</f>
        <v>0.75344353198500347</v>
      </c>
      <c r="J118" s="34"/>
      <c r="K118" s="34"/>
      <c r="L118" s="34"/>
      <c r="M118" s="34"/>
      <c r="N118" s="34"/>
      <c r="O118" s="34"/>
    </row>
    <row r="119" spans="1:15" x14ac:dyDescent="0.25">
      <c r="A119" s="34" t="s">
        <v>162</v>
      </c>
      <c r="B119" s="33">
        <v>7591.9097109821905</v>
      </c>
      <c r="C119" s="33">
        <v>5553.7569027131522</v>
      </c>
      <c r="D119" s="33">
        <v>15255.482286304665</v>
      </c>
      <c r="E119" s="33">
        <v>28401.1489</v>
      </c>
      <c r="F119" s="33"/>
      <c r="G119" s="33"/>
      <c r="H119" s="41"/>
      <c r="I119" s="41"/>
      <c r="J119" s="34"/>
      <c r="K119" s="34"/>
      <c r="L119" s="34"/>
      <c r="M119" s="34"/>
      <c r="N119" s="34"/>
      <c r="O119" s="34"/>
    </row>
    <row r="120" spans="1:15" x14ac:dyDescent="0.25">
      <c r="A120" s="34"/>
      <c r="B120" s="33"/>
      <c r="C120" s="33"/>
      <c r="D120" s="33"/>
      <c r="E120" s="33"/>
      <c r="F120" s="33"/>
      <c r="G120" s="33"/>
      <c r="H120" s="41"/>
      <c r="I120" s="41"/>
      <c r="J120" s="34"/>
      <c r="K120" s="34"/>
      <c r="L120" s="34"/>
      <c r="M120" s="34"/>
      <c r="N120" s="34"/>
      <c r="O120" s="34"/>
    </row>
    <row r="121" spans="1:15" x14ac:dyDescent="0.25">
      <c r="A121" s="40" t="s">
        <v>48</v>
      </c>
      <c r="B121" s="35" t="s">
        <v>156</v>
      </c>
      <c r="C121" s="35" t="s">
        <v>157</v>
      </c>
      <c r="D121" s="35" t="s">
        <v>158</v>
      </c>
      <c r="E121" s="35" t="s">
        <v>159</v>
      </c>
      <c r="F121" s="35"/>
      <c r="G121" s="35"/>
      <c r="H121" s="42"/>
      <c r="I121" s="42"/>
      <c r="J121" s="34"/>
      <c r="K121" s="34"/>
      <c r="L121" s="34"/>
      <c r="M121" s="34"/>
      <c r="N121" s="34"/>
      <c r="O121" s="34"/>
    </row>
    <row r="122" spans="1:15" x14ac:dyDescent="0.25">
      <c r="A122" s="34" t="s">
        <v>151</v>
      </c>
      <c r="B122" s="33">
        <v>14.032164854402113</v>
      </c>
      <c r="C122" s="33">
        <v>72.451451447482881</v>
      </c>
      <c r="D122" s="33">
        <v>19.914356698115018</v>
      </c>
      <c r="E122" s="33">
        <v>106.39797300000001</v>
      </c>
      <c r="F122" s="33"/>
      <c r="G122" s="33"/>
      <c r="H122" s="42" t="s">
        <v>177</v>
      </c>
      <c r="I122" s="42" t="s">
        <v>178</v>
      </c>
      <c r="J122" s="34"/>
      <c r="K122" s="34"/>
      <c r="L122" s="34"/>
      <c r="M122" s="34"/>
      <c r="N122" s="34"/>
      <c r="O122" s="34"/>
    </row>
    <row r="123" spans="1:15" x14ac:dyDescent="0.25">
      <c r="A123" s="34" t="s">
        <v>160</v>
      </c>
      <c r="B123" s="33">
        <v>52.528724035743764</v>
      </c>
      <c r="C123" s="33">
        <v>158.00268262839617</v>
      </c>
      <c r="D123" s="33">
        <v>33.264500335860049</v>
      </c>
      <c r="E123" s="33">
        <v>243.795907</v>
      </c>
      <c r="F123" s="33"/>
      <c r="G123" s="33" t="s">
        <v>172</v>
      </c>
      <c r="H123" s="41">
        <f>(B123/(C123+D123))/(B122/(C122+D122))</f>
        <v>1.8077690476224371</v>
      </c>
      <c r="I123" s="41">
        <f>((B123+C123)/D123)/((B122+C122)/D122)</f>
        <v>1.4573649766628265</v>
      </c>
      <c r="J123" s="34"/>
      <c r="K123" s="34"/>
      <c r="L123" s="34"/>
      <c r="M123" s="34"/>
      <c r="N123" s="34"/>
      <c r="O123" s="34"/>
    </row>
    <row r="124" spans="1:15" x14ac:dyDescent="0.25">
      <c r="A124" s="34" t="s">
        <v>152</v>
      </c>
      <c r="B124" s="33">
        <v>9.7476589371023152</v>
      </c>
      <c r="C124" s="33">
        <v>29.32026790448613</v>
      </c>
      <c r="D124" s="33">
        <v>6.1728322920322407</v>
      </c>
      <c r="E124" s="33">
        <v>45.240759133620685</v>
      </c>
      <c r="F124" s="33"/>
      <c r="G124" s="33" t="s">
        <v>174</v>
      </c>
      <c r="H124" s="41"/>
      <c r="I124" s="41"/>
      <c r="J124" s="34"/>
      <c r="K124" s="34"/>
      <c r="L124" s="34"/>
      <c r="M124" s="34"/>
      <c r="N124" s="34"/>
      <c r="O124" s="34"/>
    </row>
    <row r="125" spans="1:15" x14ac:dyDescent="0.25">
      <c r="A125" s="34" t="s">
        <v>161</v>
      </c>
      <c r="B125" s="33">
        <v>42.781065098641449</v>
      </c>
      <c r="C125" s="33">
        <v>128.68241472391006</v>
      </c>
      <c r="D125" s="33">
        <v>27.091668043827809</v>
      </c>
      <c r="E125" s="33">
        <v>198.55514786637931</v>
      </c>
      <c r="F125" s="33"/>
      <c r="G125" s="33" t="s">
        <v>173</v>
      </c>
      <c r="H125" s="41"/>
      <c r="I125" s="41"/>
      <c r="J125" s="34"/>
      <c r="K125" s="34"/>
      <c r="L125" s="34"/>
      <c r="M125" s="34"/>
      <c r="N125" s="34"/>
      <c r="O125" s="34"/>
    </row>
    <row r="126" spans="1:15" x14ac:dyDescent="0.25">
      <c r="A126" s="34" t="s">
        <v>153</v>
      </c>
      <c r="B126" s="33">
        <v>9.4702020992998204</v>
      </c>
      <c r="C126" s="33">
        <v>28.4856973815746</v>
      </c>
      <c r="D126" s="33">
        <v>5.9971291268842055</v>
      </c>
      <c r="E126" s="33">
        <v>43.953028607758625</v>
      </c>
      <c r="F126" s="33"/>
      <c r="G126" s="33" t="s">
        <v>175</v>
      </c>
      <c r="H126" s="41"/>
      <c r="I126" s="41"/>
      <c r="J126" s="34"/>
      <c r="K126" s="34"/>
      <c r="L126" s="34"/>
      <c r="M126" s="34"/>
      <c r="N126" s="34"/>
      <c r="O126" s="34"/>
    </row>
    <row r="127" spans="1:15" x14ac:dyDescent="0.25">
      <c r="A127" s="34" t="s">
        <v>154</v>
      </c>
      <c r="B127" s="33">
        <v>33.31086299934163</v>
      </c>
      <c r="C127" s="33">
        <v>100.19671734233545</v>
      </c>
      <c r="D127" s="33">
        <v>21.094538916943602</v>
      </c>
      <c r="E127" s="33">
        <v>154.60211925862069</v>
      </c>
      <c r="F127" s="33"/>
      <c r="G127" s="33" t="s">
        <v>176</v>
      </c>
      <c r="H127" s="41">
        <f>(B128/(C128+D128))/((B129-B128)/((C129-C128)+(D129-D128)))</f>
        <v>2.2810540908778347</v>
      </c>
      <c r="I127" s="41">
        <f>((B128+C128)/D128)/(((B129-B128)+(C129-C128))/(D129-D128))</f>
        <v>1.9662166318827567</v>
      </c>
      <c r="J127" s="34"/>
      <c r="K127" s="34"/>
      <c r="L127" s="34"/>
      <c r="M127" s="34"/>
      <c r="N127" s="34"/>
      <c r="O127" s="34"/>
    </row>
    <row r="128" spans="1:15" x14ac:dyDescent="0.25">
      <c r="A128" s="34" t="s">
        <v>155</v>
      </c>
      <c r="B128" s="33">
        <v>264.53458063842885</v>
      </c>
      <c r="C128" s="33">
        <v>430.85668558735836</v>
      </c>
      <c r="D128" s="33">
        <v>63.322557774212811</v>
      </c>
      <c r="E128" s="33">
        <v>758.71382400000016</v>
      </c>
      <c r="F128" s="33"/>
      <c r="G128" s="33" t="s">
        <v>179</v>
      </c>
      <c r="H128" s="41">
        <f>(B123/(C123+D123)/((B129-B123)/((C129-C123)+(D129-D123))))</f>
        <v>0.57826711419959942</v>
      </c>
      <c r="I128" s="41">
        <f>((B123+C123)/D123)/(((B129-B123)+(C129-C123))/(D129-D123))</f>
        <v>0.67377454428772798</v>
      </c>
      <c r="J128" s="34"/>
      <c r="K128" s="34"/>
      <c r="L128" s="34"/>
      <c r="M128" s="34"/>
      <c r="N128" s="34"/>
      <c r="O128" s="34"/>
    </row>
    <row r="129" spans="1:15" x14ac:dyDescent="0.25">
      <c r="A129" s="34" t="s">
        <v>162</v>
      </c>
      <c r="B129" s="33">
        <v>331.09546952857477</v>
      </c>
      <c r="C129" s="33">
        <v>661.31081966323745</v>
      </c>
      <c r="D129" s="33">
        <v>116.50141480818787</v>
      </c>
      <c r="E129" s="33">
        <v>1108.9077040000002</v>
      </c>
      <c r="F129" s="33"/>
      <c r="G129" s="33"/>
      <c r="H129" s="41"/>
      <c r="I129" s="41"/>
      <c r="J129" s="34"/>
      <c r="K129" s="34"/>
      <c r="L129" s="34"/>
      <c r="M129" s="34"/>
      <c r="N129" s="34"/>
      <c r="O129" s="34"/>
    </row>
    <row r="130" spans="1:15" x14ac:dyDescent="0.25">
      <c r="A130" s="34"/>
      <c r="B130" s="33"/>
      <c r="C130" s="33"/>
      <c r="D130" s="33"/>
      <c r="E130" s="33"/>
      <c r="F130" s="33"/>
      <c r="G130" s="33"/>
      <c r="H130" s="41"/>
      <c r="I130" s="41"/>
      <c r="J130" s="34"/>
      <c r="K130" s="34"/>
      <c r="L130" s="34"/>
      <c r="M130" s="34"/>
      <c r="N130" s="34"/>
      <c r="O130" s="34"/>
    </row>
    <row r="131" spans="1:15" x14ac:dyDescent="0.25">
      <c r="A131" s="40" t="s">
        <v>52</v>
      </c>
      <c r="B131" s="35" t="s">
        <v>156</v>
      </c>
      <c r="C131" s="35" t="s">
        <v>157</v>
      </c>
      <c r="D131" s="35" t="s">
        <v>158</v>
      </c>
      <c r="E131" s="35" t="s">
        <v>159</v>
      </c>
      <c r="F131" s="35"/>
      <c r="G131" s="35"/>
      <c r="H131" s="42"/>
      <c r="I131" s="42"/>
      <c r="J131" s="34"/>
      <c r="K131" s="34"/>
      <c r="L131" s="34"/>
      <c r="M131" s="34"/>
      <c r="N131" s="34"/>
      <c r="O131" s="34"/>
    </row>
    <row r="132" spans="1:15" x14ac:dyDescent="0.25">
      <c r="A132" s="34" t="s">
        <v>151</v>
      </c>
      <c r="B132" s="33">
        <v>49.263327664268509</v>
      </c>
      <c r="C132" s="33">
        <v>183.1243168244909</v>
      </c>
      <c r="D132" s="33">
        <v>130.21235551124053</v>
      </c>
      <c r="E132" s="33">
        <v>362.6</v>
      </c>
      <c r="F132" s="33"/>
      <c r="G132" s="33"/>
      <c r="H132" s="42" t="s">
        <v>177</v>
      </c>
      <c r="I132" s="42" t="s">
        <v>178</v>
      </c>
      <c r="J132" s="34"/>
      <c r="K132" s="34"/>
      <c r="L132" s="34"/>
      <c r="M132" s="34"/>
      <c r="N132" s="34"/>
      <c r="O132" s="34"/>
    </row>
    <row r="133" spans="1:15" x14ac:dyDescent="0.25">
      <c r="A133" s="34" t="s">
        <v>160</v>
      </c>
      <c r="B133" s="33">
        <v>188.49094162182473</v>
      </c>
      <c r="C133" s="33">
        <v>374.1087640497617</v>
      </c>
      <c r="D133" s="33">
        <v>188.10029432841361</v>
      </c>
      <c r="E133" s="33">
        <v>750.7</v>
      </c>
      <c r="F133" s="33"/>
      <c r="G133" s="33" t="s">
        <v>172</v>
      </c>
      <c r="H133" s="41">
        <f>(B133/(C133+D133))/(B132/(C132+D132))</f>
        <v>2.1324562394632602</v>
      </c>
      <c r="I133" s="41">
        <f>((B133+C133)/D133)/((B132+C132)/D132)</f>
        <v>1.6759041904206859</v>
      </c>
      <c r="J133" s="34"/>
      <c r="K133" s="34"/>
      <c r="L133" s="34"/>
      <c r="M133" s="34"/>
      <c r="N133" s="34"/>
      <c r="O133" s="34"/>
    </row>
    <row r="134" spans="1:15" x14ac:dyDescent="0.25">
      <c r="A134" s="34" t="s">
        <v>152</v>
      </c>
      <c r="B134" s="33">
        <v>19.661759411662054</v>
      </c>
      <c r="C134" s="33">
        <v>36.605096758790459</v>
      </c>
      <c r="D134" s="33">
        <v>18.533143829547491</v>
      </c>
      <c r="E134" s="33">
        <v>74.8</v>
      </c>
      <c r="F134" s="33"/>
      <c r="G134" s="33" t="s">
        <v>174</v>
      </c>
      <c r="H134" s="41">
        <f>(B135/(C135+D135))/(B134/(C134+D134))</f>
        <v>0.93370444400377195</v>
      </c>
      <c r="I134" s="41">
        <f>((B135+C135)/D135)/((B134+C134)/D134)</f>
        <v>0.9835372842902721</v>
      </c>
      <c r="J134" s="34"/>
      <c r="K134" s="34"/>
      <c r="L134" s="34"/>
      <c r="M134" s="34"/>
      <c r="N134" s="34"/>
      <c r="O134" s="34"/>
    </row>
    <row r="135" spans="1:15" x14ac:dyDescent="0.25">
      <c r="A135" s="34" t="s">
        <v>161</v>
      </c>
      <c r="B135" s="33">
        <v>168.82918221016268</v>
      </c>
      <c r="C135" s="33">
        <v>337.50366729097124</v>
      </c>
      <c r="D135" s="33">
        <v>169.56715049886611</v>
      </c>
      <c r="E135" s="33">
        <v>675.90000000000009</v>
      </c>
      <c r="F135" s="33"/>
      <c r="G135" s="33" t="s">
        <v>173</v>
      </c>
      <c r="H135" s="41">
        <f>(B134/(C134+D134))/(B132/(C132+D132))</f>
        <v>2.2680726207978625</v>
      </c>
      <c r="I135" s="41">
        <f>((B134+C134)/D134)/((B132+C132)/D132)</f>
        <v>1.7011504149872101</v>
      </c>
      <c r="J135" s="34"/>
      <c r="K135" s="34"/>
      <c r="L135" s="34"/>
      <c r="M135" s="34"/>
      <c r="N135" s="34"/>
      <c r="O135" s="34"/>
    </row>
    <row r="136" spans="1:15" x14ac:dyDescent="0.25">
      <c r="A136" s="34" t="s">
        <v>153</v>
      </c>
      <c r="B136" s="33">
        <v>70.630358124460855</v>
      </c>
      <c r="C136" s="33">
        <v>147.35877859958532</v>
      </c>
      <c r="D136" s="33">
        <v>71.610863275953847</v>
      </c>
      <c r="E136" s="33">
        <v>289.60000000000002</v>
      </c>
      <c r="F136" s="33"/>
      <c r="G136" s="33" t="s">
        <v>175</v>
      </c>
      <c r="H136" s="41">
        <f>(B136/(C136+D136))/(B137/(C137+D137))</f>
        <v>0.94633792256871274</v>
      </c>
      <c r="I136" s="41">
        <f>((B136+C136)/D136)/((B137+C137)/D137)</f>
        <v>1.0341362741105284</v>
      </c>
      <c r="J136" s="34"/>
      <c r="K136" s="34"/>
      <c r="L136" s="34"/>
      <c r="M136" s="34"/>
      <c r="N136" s="34"/>
      <c r="O136" s="34"/>
    </row>
    <row r="137" spans="1:15" x14ac:dyDescent="0.25">
      <c r="A137" s="34" t="s">
        <v>154</v>
      </c>
      <c r="B137" s="33">
        <v>98.198824085701844</v>
      </c>
      <c r="C137" s="33">
        <v>190.14488869138592</v>
      </c>
      <c r="D137" s="33">
        <v>97.956287222912252</v>
      </c>
      <c r="E137" s="33">
        <v>386.30000000000007</v>
      </c>
      <c r="F137" s="33"/>
      <c r="G137" s="33" t="s">
        <v>176</v>
      </c>
      <c r="H137" s="41">
        <f>(B138/(C138+D138))/((B139-B138)/((C139-C138)+(D139-D138)))</f>
        <v>1.9993197214377383</v>
      </c>
      <c r="I137" s="41">
        <f>((B138+C138)/D138)/(((B139-B138)+(C139-C138))/(D139-D138))</f>
        <v>1.4351332842236817</v>
      </c>
      <c r="J137" s="34"/>
      <c r="K137" s="34"/>
      <c r="L137" s="34"/>
      <c r="M137" s="34"/>
      <c r="N137" s="34"/>
      <c r="O137" s="34"/>
    </row>
    <row r="138" spans="1:15" x14ac:dyDescent="0.25">
      <c r="A138" s="34" t="s">
        <v>155</v>
      </c>
      <c r="B138" s="33">
        <v>1021.0037012325542</v>
      </c>
      <c r="C138" s="33">
        <v>1247.646825056841</v>
      </c>
      <c r="D138" s="33">
        <v>632.94947371060448</v>
      </c>
      <c r="E138" s="33">
        <v>2901.6000000000004</v>
      </c>
      <c r="F138" s="33"/>
      <c r="G138" s="33" t="s">
        <v>179</v>
      </c>
      <c r="H138" s="41">
        <f>(B133/(C133+D133)/((B139-B133)/((C139-C133)+(D139-D133))))</f>
        <v>0.68726440850099146</v>
      </c>
      <c r="I138" s="41">
        <f>((B133+C133)/D133)/(((B139-B133)+(C139-C133))/(D139-D133))</f>
        <v>0.9126543872238807</v>
      </c>
      <c r="J138" s="34"/>
      <c r="K138" s="34"/>
      <c r="L138" s="34"/>
      <c r="M138" s="34"/>
      <c r="N138" s="34"/>
      <c r="O138" s="34"/>
    </row>
    <row r="139" spans="1:15" x14ac:dyDescent="0.25">
      <c r="A139" s="34" t="s">
        <v>162</v>
      </c>
      <c r="B139" s="33">
        <v>1258.7579705186474</v>
      </c>
      <c r="C139" s="33">
        <v>1804.8799059310936</v>
      </c>
      <c r="D139" s="33">
        <v>951.26212355025859</v>
      </c>
      <c r="E139" s="33">
        <v>4014.9000000000005</v>
      </c>
      <c r="F139" s="33"/>
      <c r="G139" s="33"/>
      <c r="H139" s="41"/>
      <c r="I139" s="41"/>
      <c r="J139" s="34"/>
      <c r="K139" s="34"/>
      <c r="L139" s="34"/>
      <c r="M139" s="34"/>
      <c r="N139" s="34"/>
      <c r="O139" s="34"/>
    </row>
    <row r="140" spans="1:15" x14ac:dyDescent="0.25">
      <c r="A140" s="34"/>
      <c r="B140" s="33"/>
      <c r="C140" s="33"/>
      <c r="D140" s="33"/>
      <c r="E140" s="33"/>
      <c r="F140" s="33"/>
      <c r="G140" s="33"/>
      <c r="H140" s="41"/>
      <c r="I140" s="41"/>
      <c r="J140" s="34"/>
      <c r="K140" s="34"/>
      <c r="L140" s="34"/>
      <c r="M140" s="34"/>
      <c r="N140" s="34"/>
      <c r="O140" s="34"/>
    </row>
    <row r="141" spans="1:15" x14ac:dyDescent="0.25">
      <c r="A141" s="40" t="s">
        <v>54</v>
      </c>
      <c r="B141" s="35" t="s">
        <v>156</v>
      </c>
      <c r="C141" s="35" t="s">
        <v>157</v>
      </c>
      <c r="D141" s="35" t="s">
        <v>158</v>
      </c>
      <c r="E141" s="35" t="s">
        <v>159</v>
      </c>
      <c r="F141" s="35"/>
      <c r="G141" s="35"/>
      <c r="H141" s="42"/>
      <c r="I141" s="42"/>
      <c r="J141" s="34"/>
      <c r="K141" s="34"/>
      <c r="L141" s="34"/>
      <c r="M141" s="34"/>
      <c r="N141" s="34"/>
      <c r="O141" s="34"/>
    </row>
    <row r="142" spans="1:15" x14ac:dyDescent="0.25">
      <c r="A142" s="34" t="s">
        <v>151</v>
      </c>
      <c r="B142" s="33">
        <v>114.45440643139027</v>
      </c>
      <c r="C142" s="33">
        <v>778.19309365083336</v>
      </c>
      <c r="D142" s="33">
        <v>673.37739414799842</v>
      </c>
      <c r="E142" s="33">
        <v>1566.0248942302221</v>
      </c>
      <c r="F142" s="33"/>
      <c r="G142" s="33"/>
      <c r="H142" s="42" t="s">
        <v>177</v>
      </c>
      <c r="I142" s="42" t="s">
        <v>178</v>
      </c>
      <c r="J142" s="34"/>
      <c r="K142" s="34"/>
      <c r="L142" s="34"/>
      <c r="M142" s="34"/>
      <c r="N142" s="34"/>
      <c r="O142" s="34"/>
    </row>
    <row r="143" spans="1:15" x14ac:dyDescent="0.25">
      <c r="A143" s="34" t="s">
        <v>160</v>
      </c>
      <c r="B143" s="33">
        <v>1001.1972331974926</v>
      </c>
      <c r="C143" s="33">
        <v>2794.84806643705</v>
      </c>
      <c r="D143" s="33">
        <v>2003.3551258274038</v>
      </c>
      <c r="E143" s="33">
        <v>5799.4004254619467</v>
      </c>
      <c r="F143" s="33"/>
      <c r="G143" s="33" t="s">
        <v>172</v>
      </c>
      <c r="H143" s="41">
        <f>(B143/(C143+D143))/(B142/(C142+D142))</f>
        <v>2.6463459507086395</v>
      </c>
      <c r="I143" s="41">
        <f>((B143+C143)/D143)/((B142+C142)/D142)</f>
        <v>1.4293940975856321</v>
      </c>
      <c r="J143" s="34"/>
      <c r="K143" s="34"/>
      <c r="L143" s="34"/>
      <c r="M143" s="34"/>
      <c r="N143" s="34"/>
      <c r="O143" s="34"/>
    </row>
    <row r="144" spans="1:15" x14ac:dyDescent="0.25">
      <c r="A144" s="34" t="s">
        <v>152</v>
      </c>
      <c r="B144" s="33">
        <v>144.19220615571575</v>
      </c>
      <c r="C144" s="33">
        <v>450.57186693033668</v>
      </c>
      <c r="D144" s="33">
        <v>316.79944414212031</v>
      </c>
      <c r="E144" s="33">
        <v>911.56351722817283</v>
      </c>
      <c r="F144" s="33"/>
      <c r="G144" s="33" t="s">
        <v>174</v>
      </c>
      <c r="H144" s="41">
        <f>(B145/(C145+D145))/(B144/(C144+D144))</f>
        <v>1.1314945242002115</v>
      </c>
      <c r="I144" s="41">
        <f>((B145+C145)/D145)/((B144+C144)/D144)</f>
        <v>1.0110271720860651</v>
      </c>
      <c r="J144" s="34"/>
      <c r="K144" s="34"/>
      <c r="L144" s="34"/>
      <c r="M144" s="34"/>
      <c r="N144" s="34"/>
      <c r="O144" s="34"/>
    </row>
    <row r="145" spans="1:15" x14ac:dyDescent="0.25">
      <c r="A145" s="34" t="s">
        <v>161</v>
      </c>
      <c r="B145" s="33">
        <v>857.00502704177666</v>
      </c>
      <c r="C145" s="33">
        <v>2344.2761995067135</v>
      </c>
      <c r="D145" s="33">
        <v>1686.5556816852834</v>
      </c>
      <c r="E145" s="33">
        <v>4887.8369082337731</v>
      </c>
      <c r="F145" s="33"/>
      <c r="G145" s="33" t="s">
        <v>173</v>
      </c>
      <c r="H145" s="41">
        <f>(B144/(C144+D144))/(B142/(C142+D142))</f>
        <v>2.3830976612179913</v>
      </c>
      <c r="I145" s="41">
        <f>((B144+C144)/D144)/((B142+C142)/D142)</f>
        <v>1.4162465197625995</v>
      </c>
      <c r="J145" s="34"/>
      <c r="K145" s="34"/>
      <c r="L145" s="34"/>
      <c r="M145" s="34"/>
      <c r="N145" s="34"/>
      <c r="O145" s="34"/>
    </row>
    <row r="146" spans="1:15" x14ac:dyDescent="0.25">
      <c r="A146" s="34" t="s">
        <v>153</v>
      </c>
      <c r="B146" s="33">
        <v>347.90452691688256</v>
      </c>
      <c r="C146" s="33">
        <v>984.4041301783609</v>
      </c>
      <c r="D146" s="33">
        <v>669.12539330373397</v>
      </c>
      <c r="E146" s="33">
        <v>2001.4340503989772</v>
      </c>
      <c r="F146" s="33"/>
      <c r="G146" s="33" t="s">
        <v>175</v>
      </c>
      <c r="H146" s="41">
        <f>(B146/(C146+D146))/(B147/(C147+D147))</f>
        <v>0.9824920019032497</v>
      </c>
      <c r="I146" s="41">
        <f>((B146+C146)/D146)/((B147+C147)/D147)</f>
        <v>1.0839246005016858</v>
      </c>
      <c r="J146" s="34"/>
      <c r="K146" s="34"/>
      <c r="L146" s="34"/>
      <c r="M146" s="34"/>
      <c r="N146" s="34"/>
      <c r="O146" s="34"/>
    </row>
    <row r="147" spans="1:15" x14ac:dyDescent="0.25">
      <c r="A147" s="34" t="s">
        <v>154</v>
      </c>
      <c r="B147" s="33">
        <v>509.10050012489415</v>
      </c>
      <c r="C147" s="33">
        <v>1359.8720693283526</v>
      </c>
      <c r="D147" s="33">
        <v>1017.4302883815494</v>
      </c>
      <c r="E147" s="33">
        <v>2886.4028578347961</v>
      </c>
      <c r="F147" s="33"/>
      <c r="G147" s="33" t="s">
        <v>176</v>
      </c>
      <c r="H147" s="41">
        <f>(B148/(C148+D148))/((B149-B148)/((C149-C148)+(D149-D148)))</f>
        <v>2.1649831447570671</v>
      </c>
      <c r="I147" s="41">
        <f>((B148+C148)/D148)/(((B149-B148)+(C149-C148))/(D149-D148))</f>
        <v>1.3908045787977064</v>
      </c>
      <c r="J147" s="34"/>
      <c r="K147" s="34"/>
      <c r="L147" s="34"/>
      <c r="M147" s="34"/>
      <c r="N147" s="34"/>
      <c r="O147" s="34"/>
    </row>
    <row r="148" spans="1:15" x14ac:dyDescent="0.25">
      <c r="A148" s="34" t="s">
        <v>155</v>
      </c>
      <c r="B148" s="33">
        <v>8155.8080733814713</v>
      </c>
      <c r="C148" s="33">
        <v>12588.2627197613</v>
      </c>
      <c r="D148" s="33">
        <v>8514.9297713182368</v>
      </c>
      <c r="E148" s="33">
        <v>29259.248404115675</v>
      </c>
      <c r="F148" s="33"/>
      <c r="G148" s="33" t="s">
        <v>179</v>
      </c>
      <c r="H148" s="41">
        <f>(B143/(C143+D143)/((B149-B143)/((C149-C143)+(D149-D143))))</f>
        <v>0.56906251602129865</v>
      </c>
      <c r="I148" s="41">
        <f>((B143+C143)/D143)/(((B149-B143)+(C149-C143))/(D149-D143))</f>
        <v>0.80466953549574349</v>
      </c>
      <c r="J148" s="34"/>
      <c r="K148" s="34"/>
      <c r="L148" s="34"/>
      <c r="M148" s="34"/>
      <c r="N148" s="34"/>
      <c r="O148" s="34"/>
    </row>
    <row r="149" spans="1:15" x14ac:dyDescent="0.25">
      <c r="A149" s="34" t="s">
        <v>162</v>
      </c>
      <c r="B149" s="33">
        <v>9271.4597130103539</v>
      </c>
      <c r="C149" s="33">
        <v>16161.303879849185</v>
      </c>
      <c r="D149" s="33">
        <v>11191.662291293638</v>
      </c>
      <c r="E149" s="33">
        <v>36624.673723807842</v>
      </c>
      <c r="F149" s="33"/>
      <c r="G149" s="33"/>
      <c r="H149" s="41"/>
      <c r="I149" s="41"/>
      <c r="J149" s="34"/>
      <c r="K149" s="34"/>
      <c r="L149" s="34"/>
      <c r="M149" s="34"/>
      <c r="N149" s="34"/>
      <c r="O149" s="34"/>
    </row>
    <row r="150" spans="1:15" x14ac:dyDescent="0.25">
      <c r="A150" s="34"/>
      <c r="B150" s="33"/>
      <c r="C150" s="33"/>
      <c r="D150" s="33"/>
      <c r="E150" s="33"/>
      <c r="F150" s="33"/>
      <c r="G150" s="33"/>
      <c r="H150" s="41"/>
      <c r="I150" s="41"/>
      <c r="J150" s="34"/>
      <c r="K150" s="34"/>
      <c r="L150" s="34"/>
      <c r="M150" s="34"/>
      <c r="N150" s="34"/>
      <c r="O150" s="34"/>
    </row>
    <row r="151" spans="1:15" x14ac:dyDescent="0.25">
      <c r="A151" s="40" t="s">
        <v>137</v>
      </c>
      <c r="B151" s="35" t="s">
        <v>156</v>
      </c>
      <c r="C151" s="35" t="s">
        <v>157</v>
      </c>
      <c r="D151" s="35" t="s">
        <v>158</v>
      </c>
      <c r="E151" s="35" t="s">
        <v>159</v>
      </c>
      <c r="F151" s="35"/>
      <c r="G151" s="35"/>
      <c r="H151" s="42"/>
      <c r="I151" s="42"/>
      <c r="J151" s="34"/>
      <c r="K151" s="34"/>
      <c r="L151" s="34"/>
      <c r="M151" s="34"/>
      <c r="N151" s="34"/>
      <c r="O151" s="34"/>
    </row>
    <row r="152" spans="1:15" x14ac:dyDescent="0.25">
      <c r="A152" s="34" t="s">
        <v>151</v>
      </c>
      <c r="B152" s="33">
        <v>173.96858721784795</v>
      </c>
      <c r="C152" s="33">
        <v>307.07004404866109</v>
      </c>
      <c r="D152" s="33">
        <v>434.96807666980862</v>
      </c>
      <c r="E152" s="33">
        <v>916.00670793631764</v>
      </c>
      <c r="F152" s="33"/>
      <c r="G152" s="33"/>
      <c r="H152" s="42" t="s">
        <v>177</v>
      </c>
      <c r="I152" s="42" t="s">
        <v>178</v>
      </c>
      <c r="J152" s="34"/>
      <c r="K152" s="34"/>
      <c r="L152" s="34"/>
      <c r="M152" s="34"/>
      <c r="N152" s="34"/>
      <c r="O152" s="34"/>
    </row>
    <row r="153" spans="1:15" x14ac:dyDescent="0.25">
      <c r="A153" s="34" t="s">
        <v>160</v>
      </c>
      <c r="B153" s="33">
        <v>1410.9595919641429</v>
      </c>
      <c r="C153" s="33">
        <v>3142.8734352938181</v>
      </c>
      <c r="D153" s="33">
        <v>2104.1560464803738</v>
      </c>
      <c r="E153" s="33">
        <v>6657.9890737383357</v>
      </c>
      <c r="F153" s="33"/>
      <c r="G153" s="33" t="s">
        <v>172</v>
      </c>
      <c r="H153" s="41">
        <f>(B153/(C153+D153))/(B152/(C152+D152))</f>
        <v>1.1469816031395681</v>
      </c>
      <c r="I153" s="41">
        <f>((B153+C153)/D153)/((B152+C152)/D152)</f>
        <v>1.9569358405030051</v>
      </c>
      <c r="J153" s="34"/>
      <c r="K153" s="34"/>
      <c r="L153" s="34"/>
      <c r="M153" s="34"/>
      <c r="N153" s="34"/>
      <c r="O153" s="34"/>
    </row>
    <row r="154" spans="1:15" x14ac:dyDescent="0.25">
      <c r="A154" s="34" t="s">
        <v>152</v>
      </c>
      <c r="B154" s="33">
        <v>201.35854463215432</v>
      </c>
      <c r="C154" s="33">
        <v>440.65809243048705</v>
      </c>
      <c r="D154" s="33">
        <v>266.14235379453004</v>
      </c>
      <c r="E154" s="33">
        <v>908.15899085717137</v>
      </c>
      <c r="F154" s="33"/>
      <c r="G154" s="33" t="s">
        <v>174</v>
      </c>
      <c r="H154" s="41">
        <f>(B155/(C155+D155))/(B154/(C154+D154))</f>
        <v>0.93517124364436433</v>
      </c>
      <c r="I154" s="41">
        <f>((B155+C155)/D155)/((B154+C154)/D154)</f>
        <v>0.88226170867071019</v>
      </c>
      <c r="J154" s="34"/>
      <c r="K154" s="34"/>
      <c r="L154" s="34"/>
      <c r="M154" s="34"/>
      <c r="N154" s="34"/>
      <c r="O154" s="34"/>
    </row>
    <row r="155" spans="1:15" x14ac:dyDescent="0.25">
      <c r="A155" s="34" t="s">
        <v>161</v>
      </c>
      <c r="B155" s="33">
        <v>1209.6010473319886</v>
      </c>
      <c r="C155" s="33">
        <v>2702.215342863331</v>
      </c>
      <c r="D155" s="33">
        <v>1838.0136926858438</v>
      </c>
      <c r="E155" s="33">
        <v>5749.8300828811643</v>
      </c>
      <c r="F155" s="33"/>
      <c r="G155" s="33" t="s">
        <v>173</v>
      </c>
      <c r="H155" s="41">
        <f>(B154/(C154+D154))/(B152/(C152+D152))</f>
        <v>1.2151464677636024</v>
      </c>
      <c r="I155" s="41">
        <f>((B154+C154)/D154)/((B152+C152)/D152)</f>
        <v>2.1812714649269593</v>
      </c>
      <c r="J155" s="34"/>
      <c r="K155" s="34"/>
      <c r="L155" s="34"/>
      <c r="M155" s="34"/>
      <c r="N155" s="34"/>
      <c r="O155" s="34"/>
    </row>
    <row r="156" spans="1:15" x14ac:dyDescent="0.25">
      <c r="A156" s="34" t="s">
        <v>153</v>
      </c>
      <c r="B156" s="33">
        <v>602.94989314535303</v>
      </c>
      <c r="C156" s="33">
        <v>1295.4511400620158</v>
      </c>
      <c r="D156" s="33">
        <v>929.18624897987627</v>
      </c>
      <c r="E156" s="33">
        <v>2827.5872821872454</v>
      </c>
      <c r="F156" s="33"/>
      <c r="G156" s="33" t="s">
        <v>175</v>
      </c>
      <c r="H156" s="41">
        <f>(B156/(C156+D156))/(B157/(C157+D157))</f>
        <v>1.0345344004733208</v>
      </c>
      <c r="I156" s="41">
        <f>((B156+C156)/D156)/((B157+C157)/D157)</f>
        <v>0.92221725467393867</v>
      </c>
      <c r="J156" s="34"/>
      <c r="K156" s="34"/>
      <c r="L156" s="34"/>
      <c r="M156" s="34"/>
      <c r="N156" s="34"/>
      <c r="O156" s="34"/>
    </row>
    <row r="157" spans="1:15" x14ac:dyDescent="0.25">
      <c r="A157" s="34" t="s">
        <v>154</v>
      </c>
      <c r="B157" s="33">
        <v>606.65115418663561</v>
      </c>
      <c r="C157" s="33">
        <v>1406.7642028013149</v>
      </c>
      <c r="D157" s="33">
        <v>908.82744370596754</v>
      </c>
      <c r="E157" s="33">
        <v>2922.2428006939185</v>
      </c>
      <c r="F157" s="33"/>
      <c r="G157" s="33" t="s">
        <v>176</v>
      </c>
      <c r="H157" s="41">
        <f>(B158/(C158+D158))/((B159-B158)/((C159-C158)+(D159-D158)))</f>
        <v>1.6692076261962121</v>
      </c>
      <c r="I157" s="41">
        <f>((B158+C158)/D158)/(((B159-B158)+(C159-C158))/(D159-D158))</f>
        <v>1.4563466172218438</v>
      </c>
      <c r="J157" s="34"/>
      <c r="K157" s="34"/>
      <c r="L157" s="34"/>
      <c r="M157" s="34"/>
      <c r="N157" s="34"/>
      <c r="O157" s="34"/>
    </row>
    <row r="158" spans="1:15" x14ac:dyDescent="0.25">
      <c r="A158" s="34" t="s">
        <v>155</v>
      </c>
      <c r="B158" s="33">
        <v>12095.356264083628</v>
      </c>
      <c r="C158" s="33">
        <v>17227.534593564818</v>
      </c>
      <c r="D158" s="33">
        <v>10154.009360676897</v>
      </c>
      <c r="E158" s="33">
        <v>39476.900218325347</v>
      </c>
      <c r="F158" s="33"/>
      <c r="G158" s="33" t="s">
        <v>179</v>
      </c>
      <c r="H158" s="41">
        <f>(B153/(C153+D153)/((B159-B153)/((C159-C153)+(D159-D153))))</f>
        <v>0.61638355338922635</v>
      </c>
      <c r="I158" s="41">
        <f>((B153+C153)/D153)/(((B159-B153)+(C159-C153))/(D159-D153))</f>
        <v>0.76891733808874929</v>
      </c>
      <c r="J158" s="34"/>
      <c r="K158" s="34"/>
      <c r="L158" s="34"/>
      <c r="M158" s="34"/>
      <c r="N158" s="34"/>
      <c r="O158" s="34"/>
    </row>
    <row r="159" spans="1:15" x14ac:dyDescent="0.25">
      <c r="A159" s="34" t="s">
        <v>162</v>
      </c>
      <c r="B159" s="33">
        <v>13680.28444326562</v>
      </c>
      <c r="C159" s="33">
        <v>20677.478072907299</v>
      </c>
      <c r="D159" s="33">
        <v>12693.13348382708</v>
      </c>
      <c r="E159" s="33">
        <v>47050.896000000001</v>
      </c>
      <c r="F159" s="33"/>
      <c r="G159" s="33"/>
      <c r="H159" s="41"/>
      <c r="I159" s="41"/>
      <c r="J159" s="34"/>
      <c r="K159" s="34"/>
      <c r="L159" s="34"/>
      <c r="M159" s="34"/>
      <c r="N159" s="34"/>
      <c r="O159" s="34"/>
    </row>
    <row r="160" spans="1:15" x14ac:dyDescent="0.25">
      <c r="A160" s="34"/>
      <c r="B160" s="33"/>
      <c r="C160" s="33"/>
      <c r="D160" s="33"/>
      <c r="E160" s="33"/>
      <c r="F160" s="33"/>
      <c r="G160" s="33"/>
      <c r="H160" s="41"/>
      <c r="I160" s="41"/>
      <c r="J160" s="34"/>
      <c r="K160" s="34"/>
      <c r="L160" s="34"/>
      <c r="M160" s="34"/>
      <c r="N160" s="34"/>
      <c r="O160" s="34"/>
    </row>
    <row r="161" spans="1:15" x14ac:dyDescent="0.25">
      <c r="A161" s="40" t="s">
        <v>61</v>
      </c>
      <c r="B161" s="35" t="s">
        <v>156</v>
      </c>
      <c r="C161" s="35" t="s">
        <v>157</v>
      </c>
      <c r="D161" s="35" t="s">
        <v>158</v>
      </c>
      <c r="E161" s="35" t="s">
        <v>159</v>
      </c>
      <c r="F161" s="35"/>
      <c r="G161" s="35"/>
      <c r="H161" s="42"/>
      <c r="I161" s="42"/>
      <c r="J161" s="34"/>
      <c r="K161" s="34"/>
      <c r="L161" s="34"/>
      <c r="M161" s="34"/>
      <c r="N161" s="34"/>
      <c r="O161" s="34"/>
    </row>
    <row r="162" spans="1:15" x14ac:dyDescent="0.25">
      <c r="A162" s="34" t="s">
        <v>151</v>
      </c>
      <c r="B162" s="33">
        <v>20.741754444556861</v>
      </c>
      <c r="C162" s="33">
        <v>200.35278422867827</v>
      </c>
      <c r="D162" s="33">
        <v>1316.1532533267648</v>
      </c>
      <c r="E162" s="33">
        <v>1537.2477919999999</v>
      </c>
      <c r="F162" s="33"/>
      <c r="G162" s="33"/>
      <c r="H162" s="42" t="s">
        <v>177</v>
      </c>
      <c r="I162" s="42" t="s">
        <v>178</v>
      </c>
      <c r="J162" s="34"/>
      <c r="K162" s="34"/>
      <c r="L162" s="34"/>
      <c r="M162" s="34"/>
      <c r="N162" s="34"/>
      <c r="O162" s="34"/>
    </row>
    <row r="163" spans="1:15" x14ac:dyDescent="0.25">
      <c r="A163" s="34" t="s">
        <v>160</v>
      </c>
      <c r="B163" s="33">
        <v>112.05724651194375</v>
      </c>
      <c r="C163" s="33">
        <v>420.64624837417819</v>
      </c>
      <c r="D163" s="33">
        <v>539.03684411387803</v>
      </c>
      <c r="E163" s="33">
        <v>1071.7403389999999</v>
      </c>
      <c r="F163" s="33"/>
      <c r="G163" s="33" t="s">
        <v>172</v>
      </c>
      <c r="H163" s="41">
        <f>(B163/(C163+D163))/(B162/(C162+D162))</f>
        <v>8.5371076617451287</v>
      </c>
      <c r="I163" s="41">
        <f>((B163+C163)/D163)/((B162+C162)/D162)</f>
        <v>5.8829552062647688</v>
      </c>
      <c r="J163" s="34"/>
      <c r="K163" s="34"/>
      <c r="L163" s="34"/>
      <c r="M163" s="34"/>
      <c r="N163" s="34"/>
      <c r="O163" s="34"/>
    </row>
    <row r="164" spans="1:15" x14ac:dyDescent="0.25">
      <c r="A164" s="34" t="s">
        <v>152</v>
      </c>
      <c r="B164" s="33">
        <v>26.450676409680998</v>
      </c>
      <c r="C164" s="33">
        <v>99.291907886615547</v>
      </c>
      <c r="D164" s="33">
        <v>127.23754670370342</v>
      </c>
      <c r="E164" s="33">
        <v>252.980131</v>
      </c>
      <c r="F164" s="33"/>
      <c r="G164" s="33" t="s">
        <v>174</v>
      </c>
      <c r="H164" s="41"/>
      <c r="I164" s="41"/>
      <c r="J164" s="34"/>
      <c r="K164" s="34"/>
      <c r="L164" s="34"/>
      <c r="M164" s="34"/>
      <c r="N164" s="34"/>
      <c r="O164" s="34"/>
    </row>
    <row r="165" spans="1:15" x14ac:dyDescent="0.25">
      <c r="A165" s="34" t="s">
        <v>161</v>
      </c>
      <c r="B165" s="33">
        <v>85.606570102262737</v>
      </c>
      <c r="C165" s="33">
        <v>321.35434048756269</v>
      </c>
      <c r="D165" s="33">
        <v>411.79929741017457</v>
      </c>
      <c r="E165" s="33">
        <v>818.76020799999992</v>
      </c>
      <c r="F165" s="33"/>
      <c r="G165" s="33" t="s">
        <v>173</v>
      </c>
      <c r="H165" s="41"/>
      <c r="I165" s="41"/>
      <c r="J165" s="34"/>
      <c r="K165" s="34"/>
      <c r="L165" s="34"/>
      <c r="M165" s="34"/>
      <c r="N165" s="34"/>
      <c r="O165" s="34"/>
    </row>
    <row r="166" spans="1:15" x14ac:dyDescent="0.25">
      <c r="A166" s="34" t="s">
        <v>153</v>
      </c>
      <c r="B166" s="33">
        <v>17.936064212907645</v>
      </c>
      <c r="C166" s="33">
        <v>67.329319223936096</v>
      </c>
      <c r="D166" s="33">
        <v>86.279109563156268</v>
      </c>
      <c r="E166" s="33">
        <v>171.54449300000002</v>
      </c>
      <c r="F166" s="33"/>
      <c r="G166" s="33" t="s">
        <v>175</v>
      </c>
      <c r="H166" s="41"/>
      <c r="I166" s="41"/>
      <c r="J166" s="34"/>
      <c r="K166" s="34"/>
      <c r="L166" s="34"/>
      <c r="M166" s="34"/>
      <c r="N166" s="34"/>
      <c r="O166" s="34"/>
    </row>
    <row r="167" spans="1:15" x14ac:dyDescent="0.25">
      <c r="A167" s="34" t="s">
        <v>154</v>
      </c>
      <c r="B167" s="33">
        <v>67.670505889355098</v>
      </c>
      <c r="C167" s="33">
        <v>254.02502126362657</v>
      </c>
      <c r="D167" s="33">
        <v>325.52018784701829</v>
      </c>
      <c r="E167" s="33">
        <v>647.21571499999993</v>
      </c>
      <c r="F167" s="33"/>
      <c r="G167" s="33" t="s">
        <v>176</v>
      </c>
      <c r="H167" s="41">
        <f>(B168/(C168+D168))/((B169-B168)/((C169-C168)+(D169-D168)))</f>
        <v>5.6097632128821147</v>
      </c>
      <c r="I167" s="41">
        <f>((B168+C168)/D168)/(((B169-B168)+(C169-C168))/(D169-D168))</f>
        <v>5.3257025129324118</v>
      </c>
      <c r="J167" s="34"/>
      <c r="K167" s="34"/>
      <c r="L167" s="34"/>
      <c r="M167" s="34"/>
      <c r="N167" s="34"/>
      <c r="O167" s="34"/>
    </row>
    <row r="168" spans="1:15" x14ac:dyDescent="0.25">
      <c r="A168" s="34" t="s">
        <v>155</v>
      </c>
      <c r="B168" s="33">
        <v>1483.6343473249115</v>
      </c>
      <c r="C168" s="33">
        <v>2903.8570580179894</v>
      </c>
      <c r="D168" s="33">
        <v>2027.5556936570965</v>
      </c>
      <c r="E168" s="33">
        <v>6415.047099999998</v>
      </c>
      <c r="F168" s="33"/>
      <c r="G168" s="33" t="s">
        <v>179</v>
      </c>
      <c r="H168" s="41">
        <f>(B163/(C163+D163)/((B169-B163)/((C169-C163)+(D169-D163))))</f>
        <v>0.50046675839956989</v>
      </c>
      <c r="I168" s="41">
        <f>((B163+C163)/D163)/(((B169-B163)+(C169-C163))/(D169-D163))</f>
        <v>0.7170143894287675</v>
      </c>
      <c r="J168" s="34"/>
      <c r="K168" s="34"/>
      <c r="L168" s="34"/>
      <c r="M168" s="34"/>
      <c r="N168" s="34"/>
      <c r="O168" s="34"/>
    </row>
    <row r="169" spans="1:15" x14ac:dyDescent="0.25">
      <c r="A169" s="34" t="s">
        <v>162</v>
      </c>
      <c r="B169" s="33">
        <v>1616.433348281412</v>
      </c>
      <c r="C169" s="33">
        <v>3524.8560906208459</v>
      </c>
      <c r="D169" s="33">
        <v>3882.7457910977391</v>
      </c>
      <c r="E169" s="33">
        <v>9024.035230999998</v>
      </c>
      <c r="F169" s="33"/>
      <c r="G169" s="33"/>
      <c r="H169" s="41"/>
      <c r="I169" s="41"/>
      <c r="J169" s="34"/>
      <c r="K169" s="34"/>
      <c r="L169" s="34"/>
      <c r="M169" s="34"/>
      <c r="N169" s="34"/>
      <c r="O169" s="34"/>
    </row>
    <row r="170" spans="1:15" x14ac:dyDescent="0.25">
      <c r="A170" s="34"/>
      <c r="B170" s="33"/>
      <c r="C170" s="33"/>
      <c r="D170" s="33"/>
      <c r="E170" s="33"/>
      <c r="F170" s="33"/>
      <c r="G170" s="33"/>
      <c r="H170" s="41"/>
      <c r="I170" s="41"/>
      <c r="J170" s="34"/>
      <c r="K170" s="34"/>
      <c r="L170" s="34"/>
      <c r="M170" s="34"/>
      <c r="N170" s="34"/>
      <c r="O170" s="34"/>
    </row>
    <row r="171" spans="1:15" x14ac:dyDescent="0.25">
      <c r="A171" s="40" t="s">
        <v>65</v>
      </c>
      <c r="B171" s="35" t="s">
        <v>156</v>
      </c>
      <c r="C171" s="35" t="s">
        <v>157</v>
      </c>
      <c r="D171" s="35" t="s">
        <v>158</v>
      </c>
      <c r="E171" s="35" t="s">
        <v>159</v>
      </c>
      <c r="F171" s="35"/>
      <c r="G171" s="35"/>
      <c r="H171" s="42"/>
      <c r="I171" s="42"/>
      <c r="J171" s="34"/>
      <c r="K171" s="34"/>
      <c r="L171" s="34"/>
      <c r="M171" s="34"/>
      <c r="N171" s="34"/>
      <c r="O171" s="34"/>
    </row>
    <row r="172" spans="1:15" x14ac:dyDescent="0.25">
      <c r="A172" s="34" t="s">
        <v>151</v>
      </c>
      <c r="B172" s="33">
        <v>68.058661725346184</v>
      </c>
      <c r="C172" s="33">
        <v>611.43513103485009</v>
      </c>
      <c r="D172" s="33">
        <v>420.43197823980375</v>
      </c>
      <c r="E172" s="33">
        <v>1099.9257709999999</v>
      </c>
      <c r="F172" s="33"/>
      <c r="G172" s="33"/>
      <c r="H172" s="42" t="s">
        <v>177</v>
      </c>
      <c r="I172" s="42" t="s">
        <v>178</v>
      </c>
      <c r="J172" s="34"/>
      <c r="K172" s="34"/>
      <c r="L172" s="34"/>
      <c r="M172" s="34"/>
      <c r="N172" s="34"/>
      <c r="O172" s="34"/>
    </row>
    <row r="173" spans="1:15" x14ac:dyDescent="0.25">
      <c r="A173" s="34" t="s">
        <v>160</v>
      </c>
      <c r="B173" s="33">
        <v>151.74595154259134</v>
      </c>
      <c r="C173" s="33">
        <v>1409.4871940411845</v>
      </c>
      <c r="D173" s="33">
        <v>466.02002441622437</v>
      </c>
      <c r="E173" s="33">
        <v>2027.2531700000002</v>
      </c>
      <c r="F173" s="33"/>
      <c r="G173" s="33" t="s">
        <v>172</v>
      </c>
      <c r="H173" s="41">
        <f>(B173/(C173+D173))/(B172/(C172+D172))</f>
        <v>1.2267010521107586</v>
      </c>
      <c r="I173" s="41">
        <f>((B173+C173)/D173)/((B172+C172)/D172)</f>
        <v>2.0728765196403618</v>
      </c>
      <c r="J173" s="34"/>
      <c r="K173" s="34"/>
      <c r="L173" s="34"/>
      <c r="M173" s="34"/>
      <c r="N173" s="34"/>
      <c r="O173" s="34"/>
    </row>
    <row r="174" spans="1:15" x14ac:dyDescent="0.25">
      <c r="A174" s="34" t="s">
        <v>152</v>
      </c>
      <c r="B174" s="33">
        <v>26.259841921554944</v>
      </c>
      <c r="C174" s="33">
        <v>248.16172441131866</v>
      </c>
      <c r="D174" s="33">
        <v>77.900928667126365</v>
      </c>
      <c r="E174" s="33">
        <v>352.322495</v>
      </c>
      <c r="F174" s="33"/>
      <c r="G174" s="33" t="s">
        <v>174</v>
      </c>
      <c r="H174" s="41">
        <f>(B175/(C175+D175))/(B174/(C174+D174))</f>
        <v>1.0056076367674314</v>
      </c>
      <c r="I174" s="41">
        <f>((B175+C175)/D175)/((B174+C174)/D174)</f>
        <v>0.94118358788759238</v>
      </c>
      <c r="J174" s="34"/>
      <c r="K174" s="34"/>
      <c r="L174" s="34"/>
      <c r="M174" s="34"/>
      <c r="N174" s="34"/>
      <c r="O174" s="34"/>
    </row>
    <row r="175" spans="1:15" x14ac:dyDescent="0.25">
      <c r="A175" s="34" t="s">
        <v>161</v>
      </c>
      <c r="B175" s="33">
        <v>125.48610962103641</v>
      </c>
      <c r="C175" s="33">
        <v>1161.3254696298659</v>
      </c>
      <c r="D175" s="33">
        <v>388.11909574909794</v>
      </c>
      <c r="E175" s="33">
        <v>1674.9306750000001</v>
      </c>
      <c r="F175" s="33"/>
      <c r="G175" s="33" t="s">
        <v>173</v>
      </c>
      <c r="H175" s="41">
        <f>(B174/(C174+D174))/(B172/(C172+D172))</f>
        <v>1.2210442811914795</v>
      </c>
      <c r="I175" s="41">
        <f>((B174+C174)/D174)/((B172+C172)/D172)</f>
        <v>2.1796454304414894</v>
      </c>
      <c r="J175" s="34"/>
      <c r="K175" s="34"/>
      <c r="L175" s="34"/>
      <c r="M175" s="34"/>
      <c r="N175" s="34"/>
      <c r="O175" s="34"/>
    </row>
    <row r="176" spans="1:15" x14ac:dyDescent="0.25">
      <c r="A176" s="34" t="s">
        <v>153</v>
      </c>
      <c r="B176" s="33">
        <v>46.722996039989532</v>
      </c>
      <c r="C176" s="33">
        <v>480.72285856777131</v>
      </c>
      <c r="D176" s="33">
        <v>156.36685139223925</v>
      </c>
      <c r="E176" s="33">
        <v>683.81270600000005</v>
      </c>
      <c r="F176" s="33"/>
      <c r="G176" s="33" t="s">
        <v>175</v>
      </c>
      <c r="H176" s="41">
        <f>(B176/(C176+D176))/(B177/(C177+D177))</f>
        <v>0.84951490802953689</v>
      </c>
      <c r="I176" s="41">
        <f>((B176+C176)/D176)/((B177+C177)/D177)</f>
        <v>1.0294521150225238</v>
      </c>
      <c r="J176" s="34"/>
      <c r="K176" s="34"/>
      <c r="L176" s="34"/>
      <c r="M176" s="34"/>
      <c r="N176" s="34"/>
      <c r="O176" s="34"/>
    </row>
    <row r="177" spans="1:15" x14ac:dyDescent="0.25">
      <c r="A177" s="34" t="s">
        <v>154</v>
      </c>
      <c r="B177" s="33">
        <v>78.763113581046866</v>
      </c>
      <c r="C177" s="33">
        <v>680.60261106209452</v>
      </c>
      <c r="D177" s="33">
        <v>231.75224435685871</v>
      </c>
      <c r="E177" s="33">
        <v>991.11796900000013</v>
      </c>
      <c r="F177" s="33"/>
      <c r="G177" s="33" t="s">
        <v>176</v>
      </c>
      <c r="H177" s="41">
        <f>(B178/(C178+D178))/((B179-B178)/((C179-C178)+(D179-D178)))</f>
        <v>3.6038891185056094</v>
      </c>
      <c r="I177" s="41">
        <f>((B178+C178)/D178)/(((B179-B178)+(C179-C178))/(D179-D178))</f>
        <v>2.6029220439091882</v>
      </c>
      <c r="J177" s="34"/>
      <c r="K177" s="34"/>
      <c r="L177" s="34"/>
      <c r="M177" s="34"/>
      <c r="N177" s="34"/>
      <c r="O177" s="34"/>
    </row>
    <row r="178" spans="1:15" x14ac:dyDescent="0.25">
      <c r="A178" s="34" t="s">
        <v>155</v>
      </c>
      <c r="B178" s="33">
        <v>1187.5979402999078</v>
      </c>
      <c r="C178" s="33">
        <v>3626.9982235555658</v>
      </c>
      <c r="D178" s="33">
        <v>731.75381314452864</v>
      </c>
      <c r="E178" s="33">
        <v>5546.3499760000032</v>
      </c>
      <c r="F178" s="33"/>
      <c r="G178" s="33" t="s">
        <v>179</v>
      </c>
      <c r="H178" s="41">
        <f>(B173/(C173+D173)/((B179-B173)/((C179-C173)+(D179-D173))))</f>
        <v>0.34734906830491696</v>
      </c>
      <c r="I178" s="41">
        <f>((B173+C173)/D173)/(((B179-B173)+(C179-C173))/(D179-D173))</f>
        <v>0.70257053805651726</v>
      </c>
      <c r="J178" s="34"/>
      <c r="K178" s="34"/>
      <c r="L178" s="34"/>
      <c r="M178" s="34"/>
      <c r="N178" s="34"/>
      <c r="O178" s="34"/>
    </row>
    <row r="179" spans="1:15" x14ac:dyDescent="0.25">
      <c r="A179" s="34" t="s">
        <v>162</v>
      </c>
      <c r="B179" s="33">
        <v>1407.4025535678452</v>
      </c>
      <c r="C179" s="33">
        <v>5647.9205486316005</v>
      </c>
      <c r="D179" s="33">
        <v>1618.2058158005568</v>
      </c>
      <c r="E179" s="33">
        <v>8673.5289170000033</v>
      </c>
      <c r="F179" s="33"/>
      <c r="G179" s="33"/>
      <c r="H179" s="41"/>
      <c r="I179" s="41"/>
      <c r="J179" s="34"/>
      <c r="K179" s="34"/>
      <c r="L179" s="34"/>
      <c r="M179" s="34"/>
      <c r="N179" s="34"/>
      <c r="O179" s="34"/>
    </row>
    <row r="180" spans="1:15" x14ac:dyDescent="0.25">
      <c r="A180" s="34"/>
      <c r="B180" s="33"/>
      <c r="C180" s="33"/>
      <c r="D180" s="33"/>
      <c r="E180" s="33"/>
      <c r="F180" s="33"/>
      <c r="G180" s="33"/>
      <c r="H180" s="41"/>
      <c r="I180" s="41"/>
      <c r="J180" s="34"/>
      <c r="K180" s="34"/>
      <c r="L180" s="34"/>
      <c r="M180" s="34"/>
      <c r="N180" s="34"/>
      <c r="O180" s="34"/>
    </row>
    <row r="181" spans="1:15" x14ac:dyDescent="0.25">
      <c r="A181" s="34" t="s">
        <v>73</v>
      </c>
      <c r="B181" s="35" t="s">
        <v>156</v>
      </c>
      <c r="C181" s="35" t="s">
        <v>157</v>
      </c>
      <c r="D181" s="35" t="s">
        <v>158</v>
      </c>
      <c r="E181" s="35" t="s">
        <v>159</v>
      </c>
      <c r="F181" s="35"/>
      <c r="G181" s="35"/>
      <c r="H181" s="42"/>
      <c r="I181" s="42"/>
      <c r="J181" s="34"/>
      <c r="K181" s="34"/>
      <c r="L181" s="34"/>
      <c r="M181" s="34"/>
      <c r="N181" s="34"/>
      <c r="O181" s="34"/>
    </row>
    <row r="182" spans="1:15" x14ac:dyDescent="0.25">
      <c r="A182" s="34" t="s">
        <v>151</v>
      </c>
      <c r="B182" s="33">
        <v>147.2670153759407</v>
      </c>
      <c r="C182" s="33">
        <v>2869.439675502897</v>
      </c>
      <c r="D182" s="33">
        <v>45370.928435361857</v>
      </c>
      <c r="E182" s="33">
        <v>48387.63512624069</v>
      </c>
      <c r="F182" s="33"/>
      <c r="G182" s="33"/>
      <c r="H182" s="42" t="s">
        <v>177</v>
      </c>
      <c r="I182" s="42" t="s">
        <v>178</v>
      </c>
      <c r="J182" s="34"/>
      <c r="K182" s="34"/>
      <c r="L182" s="34"/>
      <c r="M182" s="34"/>
      <c r="N182" s="34"/>
      <c r="O182" s="34"/>
    </row>
    <row r="183" spans="1:15" x14ac:dyDescent="0.25">
      <c r="A183" s="34" t="s">
        <v>160</v>
      </c>
      <c r="B183" s="33">
        <v>961.09749110163034</v>
      </c>
      <c r="C183" s="33">
        <v>6572.1432873525482</v>
      </c>
      <c r="D183" s="33">
        <v>17754.781523413239</v>
      </c>
      <c r="E183" s="33">
        <v>25288.022301867422</v>
      </c>
      <c r="F183" s="33"/>
      <c r="G183" s="33" t="s">
        <v>172</v>
      </c>
      <c r="H183" s="41">
        <f>(B183/(C183+D183))/(B182/(C182+D182))</f>
        <v>12.941522111415711</v>
      </c>
      <c r="I183" s="41">
        <f>((B183+C183)/D183)/((B182+C182)/D182)</f>
        <v>6.3813284118072042</v>
      </c>
      <c r="J183" s="34"/>
      <c r="K183" s="34"/>
      <c r="L183" s="34"/>
      <c r="M183" s="34"/>
      <c r="N183" s="34"/>
      <c r="O183" s="34"/>
    </row>
    <row r="184" spans="1:15" x14ac:dyDescent="0.25">
      <c r="A184" s="34" t="s">
        <v>152</v>
      </c>
      <c r="B184" s="33">
        <v>248.44269988493815</v>
      </c>
      <c r="C184" s="33">
        <v>1698.8921909149806</v>
      </c>
      <c r="D184" s="33">
        <v>4589.5925214495828</v>
      </c>
      <c r="E184" s="33">
        <v>6536.9274122495017</v>
      </c>
      <c r="F184" s="33"/>
      <c r="G184" s="33" t="s">
        <v>174</v>
      </c>
      <c r="H184" s="41"/>
      <c r="I184" s="41"/>
      <c r="J184" s="34"/>
      <c r="K184" s="34"/>
      <c r="L184" s="34"/>
      <c r="M184" s="34"/>
      <c r="N184" s="34"/>
      <c r="O184" s="34"/>
    </row>
    <row r="185" spans="1:15" x14ac:dyDescent="0.25">
      <c r="A185" s="34" t="s">
        <v>161</v>
      </c>
      <c r="B185" s="33">
        <v>712.65479121669227</v>
      </c>
      <c r="C185" s="33">
        <v>4873.2510964375679</v>
      </c>
      <c r="D185" s="33">
        <v>13165.189001963656</v>
      </c>
      <c r="E185" s="33">
        <v>18751.094889617918</v>
      </c>
      <c r="F185" s="33"/>
      <c r="G185" s="33" t="s">
        <v>173</v>
      </c>
      <c r="H185" s="41"/>
      <c r="I185" s="41"/>
      <c r="J185" s="34"/>
      <c r="K185" s="34"/>
      <c r="L185" s="34"/>
      <c r="M185" s="34"/>
      <c r="N185" s="34"/>
      <c r="O185" s="34"/>
    </row>
    <row r="186" spans="1:15" x14ac:dyDescent="0.25">
      <c r="A186" s="34" t="s">
        <v>153</v>
      </c>
      <c r="B186" s="33">
        <v>83.332012135524394</v>
      </c>
      <c r="C186" s="33">
        <v>569.83805415027859</v>
      </c>
      <c r="D186" s="33">
        <v>1539.4293326858797</v>
      </c>
      <c r="E186" s="33">
        <v>2192.5993989716826</v>
      </c>
      <c r="F186" s="33"/>
      <c r="G186" s="33" t="s">
        <v>175</v>
      </c>
      <c r="H186" s="41"/>
      <c r="I186" s="41"/>
      <c r="J186" s="34"/>
      <c r="K186" s="34"/>
      <c r="L186" s="34"/>
      <c r="M186" s="34"/>
      <c r="N186" s="34"/>
      <c r="O186" s="34"/>
    </row>
    <row r="187" spans="1:15" x14ac:dyDescent="0.25">
      <c r="A187" s="34" t="s">
        <v>154</v>
      </c>
      <c r="B187" s="33">
        <v>629.32277908116782</v>
      </c>
      <c r="C187" s="33">
        <v>4303.4130422872895</v>
      </c>
      <c r="D187" s="33">
        <v>11625.759669277777</v>
      </c>
      <c r="E187" s="33">
        <v>16558.495490646237</v>
      </c>
      <c r="F187" s="33"/>
      <c r="G187" s="33" t="s">
        <v>176</v>
      </c>
      <c r="H187" s="41">
        <f>(B188/(C188+D188))/((B189-B188)/((C189-C188)+(D189-D188)))</f>
        <v>6.0867042469666028</v>
      </c>
      <c r="I187" s="41">
        <f>((B188+C188)/D188)/(((B189-B188)+(C189-C188))/(D189-D188))</f>
        <v>2.904657948786157</v>
      </c>
      <c r="J187" s="34"/>
      <c r="K187" s="34"/>
      <c r="L187" s="34"/>
      <c r="M187" s="34"/>
      <c r="N187" s="34"/>
      <c r="O187" s="34"/>
    </row>
    <row r="188" spans="1:15" x14ac:dyDescent="0.25">
      <c r="A188" s="34" t="s">
        <v>155</v>
      </c>
      <c r="B188" s="33">
        <v>6574.4959475876303</v>
      </c>
      <c r="C188" s="33">
        <v>18685.19186367717</v>
      </c>
      <c r="D188" s="33">
        <v>52034.209321602757</v>
      </c>
      <c r="E188" s="33">
        <v>77293.897132867511</v>
      </c>
      <c r="F188" s="33"/>
      <c r="G188" s="33" t="s">
        <v>179</v>
      </c>
      <c r="H188" s="41">
        <f>(B183/(C183+D183)/((B189-B183)/((C189-C183)+(D189-D183))))</f>
        <v>0.69919312703048242</v>
      </c>
      <c r="I188" s="41">
        <f>((B183+C183)/D183)/(((B189-B183)+(C189-C183))/(D189-D183))</f>
        <v>1.4615859137741456</v>
      </c>
      <c r="J188" s="34"/>
      <c r="K188" s="34"/>
      <c r="L188" s="34"/>
      <c r="M188" s="34"/>
      <c r="N188" s="34"/>
      <c r="O188" s="34"/>
    </row>
    <row r="189" spans="1:15" x14ac:dyDescent="0.25">
      <c r="A189" s="34" t="s">
        <v>162</v>
      </c>
      <c r="B189" s="33">
        <v>7682.8604540652013</v>
      </c>
      <c r="C189" s="33">
        <v>28126.774826532615</v>
      </c>
      <c r="D189" s="33">
        <v>115159.91928037786</v>
      </c>
      <c r="E189" s="33">
        <v>150969.55456097564</v>
      </c>
      <c r="F189" s="33"/>
      <c r="G189" s="33"/>
      <c r="H189" s="41"/>
      <c r="I189" s="41"/>
      <c r="J189" s="34"/>
      <c r="K189" s="34"/>
      <c r="L189" s="34"/>
      <c r="M189" s="34"/>
      <c r="N189" s="34"/>
      <c r="O189" s="34"/>
    </row>
    <row r="190" spans="1:15" x14ac:dyDescent="0.25">
      <c r="A190" s="34"/>
      <c r="B190" s="33"/>
      <c r="C190" s="33"/>
      <c r="D190" s="33"/>
      <c r="E190" s="33"/>
      <c r="F190" s="33"/>
      <c r="G190" s="33"/>
      <c r="H190" s="41"/>
      <c r="I190" s="41"/>
      <c r="J190" s="34"/>
      <c r="K190" s="34"/>
      <c r="L190" s="34"/>
      <c r="M190" s="34"/>
      <c r="N190" s="34"/>
      <c r="O190" s="34"/>
    </row>
    <row r="191" spans="1:15" x14ac:dyDescent="0.25">
      <c r="A191" s="40" t="s">
        <v>69</v>
      </c>
      <c r="B191" s="35" t="s">
        <v>156</v>
      </c>
      <c r="C191" s="35" t="s">
        <v>157</v>
      </c>
      <c r="D191" s="35" t="s">
        <v>158</v>
      </c>
      <c r="E191" s="35" t="s">
        <v>159</v>
      </c>
      <c r="F191" s="35"/>
      <c r="G191" s="35"/>
      <c r="H191" s="42"/>
      <c r="I191" s="42"/>
      <c r="J191" s="34"/>
      <c r="K191" s="34"/>
      <c r="L191" s="34"/>
      <c r="M191" s="34"/>
      <c r="N191" s="34"/>
      <c r="O191" s="34"/>
    </row>
    <row r="192" spans="1:15" x14ac:dyDescent="0.25">
      <c r="A192" s="34" t="s">
        <v>151</v>
      </c>
      <c r="B192" s="33">
        <v>7907.2906028068373</v>
      </c>
      <c r="C192" s="33">
        <v>116474.1768646594</v>
      </c>
      <c r="D192" s="33">
        <v>440365.81144860788</v>
      </c>
      <c r="E192" s="33">
        <v>564747.2789160742</v>
      </c>
      <c r="F192" s="33"/>
      <c r="G192" s="33"/>
      <c r="H192" s="42" t="s">
        <v>177</v>
      </c>
      <c r="I192" s="42" t="s">
        <v>178</v>
      </c>
      <c r="J192" s="34"/>
      <c r="K192" s="34"/>
      <c r="L192" s="34"/>
      <c r="M192" s="34"/>
      <c r="N192" s="34"/>
      <c r="O192" s="34"/>
    </row>
    <row r="193" spans="1:15" x14ac:dyDescent="0.25">
      <c r="A193" s="34" t="s">
        <v>160</v>
      </c>
      <c r="B193" s="33">
        <v>7585.4734721223322</v>
      </c>
      <c r="C193" s="33">
        <v>39313.072283139569</v>
      </c>
      <c r="D193" s="33">
        <v>64149.481468379672</v>
      </c>
      <c r="E193" s="33">
        <v>111048.02722364158</v>
      </c>
      <c r="F193" s="33"/>
      <c r="G193" s="33" t="s">
        <v>172</v>
      </c>
      <c r="H193" s="41">
        <f>(B193/(C193+D193))/(B192/(C192+D192))</f>
        <v>5.1630010785583371</v>
      </c>
      <c r="I193" s="41">
        <f>((B193+C193)/D193)/((B192+C192)/D192)</f>
        <v>2.5883568071934668</v>
      </c>
      <c r="J193" s="34"/>
      <c r="K193" s="34"/>
      <c r="L193" s="34"/>
      <c r="M193" s="34"/>
      <c r="N193" s="34"/>
      <c r="O193" s="34"/>
    </row>
    <row r="194" spans="1:15" x14ac:dyDescent="0.25">
      <c r="A194" s="34" t="s">
        <v>152</v>
      </c>
      <c r="B194" s="33">
        <v>991.53799590727033</v>
      </c>
      <c r="C194" s="33">
        <v>7544.5042681384621</v>
      </c>
      <c r="D194" s="33">
        <v>18613.254050775249</v>
      </c>
      <c r="E194" s="33">
        <v>27149.296314820978</v>
      </c>
      <c r="F194" s="33"/>
      <c r="G194" s="33" t="s">
        <v>174</v>
      </c>
      <c r="H194" s="41">
        <f>(B195/(C195+D195))/(B194/(C194+D194))</f>
        <v>2.2502430012068113</v>
      </c>
      <c r="I194" s="41">
        <f>((B195+C195)/D195)/((B194+C194)/D194)</f>
        <v>1.837027433330229</v>
      </c>
      <c r="J194" s="34"/>
      <c r="K194" s="34"/>
      <c r="L194" s="34"/>
      <c r="M194" s="34"/>
      <c r="N194" s="34"/>
      <c r="O194" s="34"/>
    </row>
    <row r="195" spans="1:15" x14ac:dyDescent="0.25">
      <c r="A195" s="34" t="s">
        <v>161</v>
      </c>
      <c r="B195" s="33">
        <v>6593.9354762150624</v>
      </c>
      <c r="C195" s="33">
        <v>31768.568015001107</v>
      </c>
      <c r="D195" s="33">
        <v>45536.227417604423</v>
      </c>
      <c r="E195" s="33">
        <v>83898.730908820595</v>
      </c>
      <c r="F195" s="33"/>
      <c r="G195" s="33" t="s">
        <v>173</v>
      </c>
      <c r="H195" s="41">
        <f>(B194/(C194+D194))/(B192/(C192+D192))</f>
        <v>2.6693870790728549</v>
      </c>
      <c r="I195" s="41">
        <f>((B194+C194)/D194)/((B192+C192)/D192)</f>
        <v>1.623649076061777</v>
      </c>
      <c r="J195" s="34"/>
      <c r="K195" s="34"/>
      <c r="L195" s="34"/>
      <c r="M195" s="34"/>
      <c r="N195" s="34"/>
      <c r="O195" s="34"/>
    </row>
    <row r="196" spans="1:15" x14ac:dyDescent="0.25">
      <c r="A196" s="34" t="s">
        <v>153</v>
      </c>
      <c r="B196" s="33">
        <v>2817.9794991236326</v>
      </c>
      <c r="C196" s="33">
        <v>6060.6821182838657</v>
      </c>
      <c r="D196" s="33">
        <v>4290.7098052996053</v>
      </c>
      <c r="E196" s="33">
        <v>13169.371422707105</v>
      </c>
      <c r="F196" s="33"/>
      <c r="G196" s="33" t="s">
        <v>175</v>
      </c>
      <c r="H196" s="41">
        <f>(B196/(C196+D196))/(B197/(C197+D197))</f>
        <v>4.827083525090103</v>
      </c>
      <c r="I196" s="41">
        <f>((B196+C196)/D196)/((B197+C197)/D197)</f>
        <v>2.8947498931200903</v>
      </c>
      <c r="J196" s="34"/>
      <c r="K196" s="34"/>
      <c r="L196" s="34"/>
      <c r="M196" s="34"/>
      <c r="N196" s="34"/>
      <c r="O196" s="34"/>
    </row>
    <row r="197" spans="1:15" x14ac:dyDescent="0.25">
      <c r="A197" s="34" t="s">
        <v>154</v>
      </c>
      <c r="B197" s="33">
        <v>3775.9559770914298</v>
      </c>
      <c r="C197" s="33">
        <v>25707.885896717242</v>
      </c>
      <c r="D197" s="33">
        <v>41245.517612304815</v>
      </c>
      <c r="E197" s="33">
        <v>70729.359486113492</v>
      </c>
      <c r="F197" s="33"/>
      <c r="G197" s="33" t="s">
        <v>176</v>
      </c>
      <c r="H197" s="41">
        <f>(B198/(C198+D198))/((B199-B198)/((C199-C198)+(D199-D198)))</f>
        <v>6.4997390056747788</v>
      </c>
      <c r="I197" s="41">
        <f>((B198+C198)/D198)/(((B199-B198)+(C199-C198))/(D199-D198))</f>
        <v>3.2946619177990586</v>
      </c>
      <c r="J197" s="34"/>
      <c r="K197" s="34"/>
      <c r="L197" s="34"/>
      <c r="M197" s="34"/>
      <c r="N197" s="34"/>
      <c r="O197" s="34"/>
    </row>
    <row r="198" spans="1:15" x14ac:dyDescent="0.25">
      <c r="A198" s="34" t="s">
        <v>155</v>
      </c>
      <c r="B198" s="33">
        <v>38070.563942672801</v>
      </c>
      <c r="C198" s="33">
        <v>113830.53145794413</v>
      </c>
      <c r="D198" s="33">
        <v>135805.60574572848</v>
      </c>
      <c r="E198" s="33">
        <v>287706.70114634529</v>
      </c>
      <c r="F198" s="33"/>
      <c r="G198" s="33" t="s">
        <v>179</v>
      </c>
      <c r="H198" s="41">
        <f>(B193/(C193+D193)/((B199-B193)/((C199-C193)+(D199-D193))))</f>
        <v>1.2860039819312594</v>
      </c>
      <c r="I198" s="41">
        <f>((B193+C193)/D193)/(((B199-B193)+(C199-C193))/(D199-D193))</f>
        <v>1.5246299957764609</v>
      </c>
      <c r="J198" s="34"/>
      <c r="K198" s="34"/>
      <c r="L198" s="34"/>
      <c r="M198" s="34"/>
      <c r="N198" s="34"/>
      <c r="O198" s="34"/>
    </row>
    <row r="199" spans="1:15" x14ac:dyDescent="0.25">
      <c r="A199" s="34" t="s">
        <v>162</v>
      </c>
      <c r="B199" s="33">
        <v>53563.328017601976</v>
      </c>
      <c r="C199" s="33">
        <v>269617.78060574312</v>
      </c>
      <c r="D199" s="33">
        <v>640320.89866271603</v>
      </c>
      <c r="E199" s="33">
        <v>963502.00728606107</v>
      </c>
      <c r="F199" s="33"/>
      <c r="G199" s="33"/>
      <c r="H199" s="41"/>
      <c r="I199" s="41"/>
      <c r="J199" s="34"/>
      <c r="K199" s="34"/>
      <c r="L199" s="34"/>
      <c r="M199" s="34"/>
      <c r="N199" s="34"/>
      <c r="O199" s="34"/>
    </row>
    <row r="200" spans="1:15" x14ac:dyDescent="0.25">
      <c r="A200" s="34"/>
      <c r="B200" s="33"/>
      <c r="C200" s="33"/>
      <c r="D200" s="33"/>
      <c r="E200" s="33"/>
      <c r="F200" s="33"/>
      <c r="G200" s="33"/>
      <c r="H200" s="41"/>
      <c r="I200" s="41"/>
      <c r="J200" s="34"/>
      <c r="K200" s="34"/>
      <c r="L200" s="34"/>
      <c r="M200" s="34"/>
      <c r="N200" s="34"/>
      <c r="O200" s="34"/>
    </row>
    <row r="201" spans="1:15" x14ac:dyDescent="0.25">
      <c r="A201" s="40" t="s">
        <v>75</v>
      </c>
      <c r="B201" s="35" t="s">
        <v>156</v>
      </c>
      <c r="C201" s="35" t="s">
        <v>157</v>
      </c>
      <c r="D201" s="35" t="s">
        <v>158</v>
      </c>
      <c r="E201" s="35" t="s">
        <v>159</v>
      </c>
      <c r="F201" s="35"/>
      <c r="G201" s="35"/>
      <c r="H201" s="42"/>
      <c r="I201" s="42"/>
      <c r="J201" s="34"/>
      <c r="K201" s="34"/>
      <c r="L201" s="34"/>
      <c r="M201" s="34"/>
      <c r="N201" s="34"/>
      <c r="O201" s="34"/>
    </row>
    <row r="202" spans="1:15" x14ac:dyDescent="0.25">
      <c r="A202" s="34" t="s">
        <v>151</v>
      </c>
      <c r="B202" s="33">
        <v>20.526118485625251</v>
      </c>
      <c r="C202" s="33">
        <v>114.29055870137948</v>
      </c>
      <c r="D202" s="33">
        <v>171.88243081299535</v>
      </c>
      <c r="E202" s="33">
        <v>306.69910800000008</v>
      </c>
      <c r="F202" s="33"/>
      <c r="G202" s="33"/>
      <c r="H202" s="42" t="s">
        <v>177</v>
      </c>
      <c r="I202" s="42" t="s">
        <v>178</v>
      </c>
      <c r="J202" s="34"/>
      <c r="K202" s="34"/>
      <c r="L202" s="34"/>
      <c r="M202" s="34"/>
      <c r="N202" s="34"/>
      <c r="O202" s="34"/>
    </row>
    <row r="203" spans="1:15" x14ac:dyDescent="0.25">
      <c r="A203" s="34" t="s">
        <v>160</v>
      </c>
      <c r="B203" s="33">
        <v>124.7506588960705</v>
      </c>
      <c r="C203" s="33">
        <v>272.40786182911893</v>
      </c>
      <c r="D203" s="33">
        <v>205.83679956596956</v>
      </c>
      <c r="E203" s="33">
        <v>602.99532029115903</v>
      </c>
      <c r="F203" s="33"/>
      <c r="G203" s="33" t="s">
        <v>172</v>
      </c>
      <c r="H203" s="41">
        <f>(B203/(C203+D203))/(B202/(C202+D202))</f>
        <v>3.6367590335082314</v>
      </c>
      <c r="I203" s="41">
        <f>((B203+C203)/D203)/((B202+C202)/D202)</f>
        <v>2.4599638883765351</v>
      </c>
      <c r="J203" s="34"/>
      <c r="K203" s="34"/>
      <c r="L203" s="34"/>
      <c r="M203" s="34"/>
      <c r="N203" s="34"/>
      <c r="O203" s="34"/>
    </row>
    <row r="204" spans="1:15" x14ac:dyDescent="0.25">
      <c r="A204" s="34" t="s">
        <v>152</v>
      </c>
      <c r="B204" s="33">
        <v>26.911907263258733</v>
      </c>
      <c r="C204" s="33">
        <v>58.76534184428877</v>
      </c>
      <c r="D204" s="33">
        <v>44.404261350637505</v>
      </c>
      <c r="E204" s="33">
        <v>130.08151045818499</v>
      </c>
      <c r="F204" s="33"/>
      <c r="G204" s="33" t="s">
        <v>174</v>
      </c>
      <c r="H204" s="41"/>
      <c r="I204" s="41"/>
      <c r="J204" s="34"/>
      <c r="K204" s="34"/>
      <c r="L204" s="34"/>
      <c r="M204" s="34"/>
      <c r="N204" s="34"/>
      <c r="O204" s="34"/>
    </row>
    <row r="205" spans="1:15" x14ac:dyDescent="0.25">
      <c r="A205" s="34" t="s">
        <v>161</v>
      </c>
      <c r="B205" s="33">
        <v>97.838751632811778</v>
      </c>
      <c r="C205" s="33">
        <v>213.64251998483019</v>
      </c>
      <c r="D205" s="33">
        <v>161.43253821533204</v>
      </c>
      <c r="E205" s="33">
        <v>472.91380983297404</v>
      </c>
      <c r="F205" s="33"/>
      <c r="G205" s="33" t="s">
        <v>173</v>
      </c>
      <c r="H205" s="41"/>
      <c r="I205" s="41"/>
      <c r="J205" s="34"/>
      <c r="K205" s="34"/>
      <c r="L205" s="34"/>
      <c r="M205" s="34"/>
      <c r="N205" s="34"/>
      <c r="O205" s="34"/>
    </row>
    <row r="206" spans="1:15" x14ac:dyDescent="0.25">
      <c r="A206" s="34" t="s">
        <v>153</v>
      </c>
      <c r="B206" s="33">
        <v>54.26356017124796</v>
      </c>
      <c r="C206" s="33">
        <v>118.49092046720249</v>
      </c>
      <c r="D206" s="33">
        <v>89.534096713752263</v>
      </c>
      <c r="E206" s="33">
        <v>262.28857735220271</v>
      </c>
      <c r="F206" s="33"/>
      <c r="G206" s="33" t="s">
        <v>175</v>
      </c>
      <c r="H206" s="41"/>
      <c r="I206" s="41"/>
      <c r="J206" s="34"/>
      <c r="K206" s="34"/>
      <c r="L206" s="34"/>
      <c r="M206" s="34"/>
      <c r="N206" s="34"/>
      <c r="O206" s="34"/>
    </row>
    <row r="207" spans="1:15" x14ac:dyDescent="0.25">
      <c r="A207" s="34" t="s">
        <v>154</v>
      </c>
      <c r="B207" s="33">
        <v>43.575191461563819</v>
      </c>
      <c r="C207" s="33">
        <v>95.151599517627702</v>
      </c>
      <c r="D207" s="33">
        <v>71.898441501579782</v>
      </c>
      <c r="E207" s="33">
        <v>210.6252324807713</v>
      </c>
      <c r="F207" s="33"/>
      <c r="G207" s="33" t="s">
        <v>176</v>
      </c>
      <c r="H207" s="41">
        <f>(B208/(C208+D208))/((B209-B208)/((C209-C208)+(D209-D208)))</f>
        <v>1.9846261731910564</v>
      </c>
      <c r="I207" s="41">
        <f>((B208+C208)/D208)/(((B209-B208)+(C209-C208))/(D209-D208))</f>
        <v>1.6362455177329156</v>
      </c>
      <c r="J207" s="34"/>
      <c r="K207" s="34"/>
      <c r="L207" s="34"/>
      <c r="M207" s="34"/>
      <c r="N207" s="34"/>
      <c r="O207" s="34"/>
    </row>
    <row r="208" spans="1:15" x14ac:dyDescent="0.25">
      <c r="A208" s="34" t="s">
        <v>155</v>
      </c>
      <c r="B208" s="33">
        <v>648.80412435173514</v>
      </c>
      <c r="C208" s="33">
        <v>1003.2643322237266</v>
      </c>
      <c r="D208" s="33">
        <v>716.89785442453899</v>
      </c>
      <c r="E208" s="33">
        <v>2368.9663109999983</v>
      </c>
      <c r="F208" s="33"/>
      <c r="G208" s="33" t="s">
        <v>179</v>
      </c>
      <c r="H208" s="41">
        <f>(B203/(C203+D203)/((B209-B203)/((C209-C203)+(D209-D203))))</f>
        <v>0.78190817970343385</v>
      </c>
      <c r="I208" s="41">
        <f>((B203+C203)/D203)/(((B209-B203)+(C209-C203))/(D209-D203))</f>
        <v>0.95970695177391063</v>
      </c>
      <c r="J208" s="34"/>
      <c r="K208" s="34"/>
      <c r="L208" s="34"/>
      <c r="M208" s="34"/>
      <c r="N208" s="34"/>
      <c r="O208" s="34"/>
    </row>
    <row r="209" spans="1:15" x14ac:dyDescent="0.25">
      <c r="A209" s="34" t="s">
        <v>162</v>
      </c>
      <c r="B209" s="33">
        <v>794.08090173343089</v>
      </c>
      <c r="C209" s="33">
        <v>1389.962752754225</v>
      </c>
      <c r="D209" s="33">
        <v>1094.617084803504</v>
      </c>
      <c r="E209" s="33">
        <v>3278.6607392911578</v>
      </c>
      <c r="F209" s="33"/>
      <c r="G209" s="33"/>
      <c r="H209" s="41"/>
      <c r="I209" s="41"/>
      <c r="J209" s="34"/>
      <c r="K209" s="34"/>
      <c r="L209" s="34"/>
      <c r="M209" s="34"/>
      <c r="N209" s="34"/>
      <c r="O209" s="34"/>
    </row>
    <row r="210" spans="1:15" x14ac:dyDescent="0.25">
      <c r="A210" s="34"/>
      <c r="B210" s="33"/>
      <c r="C210" s="33"/>
      <c r="D210" s="33"/>
      <c r="E210" s="33"/>
      <c r="F210" s="33"/>
      <c r="G210" s="33"/>
      <c r="H210" s="41"/>
      <c r="I210" s="41"/>
      <c r="J210" s="34"/>
      <c r="K210" s="34"/>
      <c r="L210" s="34"/>
      <c r="M210" s="34"/>
      <c r="N210" s="34"/>
      <c r="O210" s="34"/>
    </row>
    <row r="211" spans="1:15" x14ac:dyDescent="0.25">
      <c r="A211" s="40" t="s">
        <v>78</v>
      </c>
      <c r="B211" s="35" t="s">
        <v>156</v>
      </c>
      <c r="C211" s="35" t="s">
        <v>157</v>
      </c>
      <c r="D211" s="35" t="s">
        <v>158</v>
      </c>
      <c r="E211" s="35" t="s">
        <v>159</v>
      </c>
      <c r="F211" s="35"/>
      <c r="G211" s="35"/>
      <c r="H211" s="42"/>
      <c r="I211" s="42"/>
      <c r="J211" s="34"/>
      <c r="K211" s="34"/>
      <c r="L211" s="34"/>
      <c r="M211" s="34"/>
      <c r="N211" s="34"/>
      <c r="O211" s="34"/>
    </row>
    <row r="212" spans="1:15" x14ac:dyDescent="0.25">
      <c r="A212" s="34" t="s">
        <v>151</v>
      </c>
      <c r="B212" s="33">
        <v>73.547240021624305</v>
      </c>
      <c r="C212" s="33">
        <v>536.32562607325337</v>
      </c>
      <c r="D212" s="33">
        <v>2147.9753339051222</v>
      </c>
      <c r="E212" s="33">
        <v>2757.8481999999999</v>
      </c>
      <c r="F212" s="33"/>
      <c r="G212" s="33"/>
      <c r="H212" s="42" t="s">
        <v>177</v>
      </c>
      <c r="I212" s="42" t="s">
        <v>178</v>
      </c>
      <c r="J212" s="34"/>
      <c r="K212" s="34"/>
      <c r="L212" s="34"/>
      <c r="M212" s="34"/>
      <c r="N212" s="34"/>
      <c r="O212" s="34"/>
    </row>
    <row r="213" spans="1:15" x14ac:dyDescent="0.25">
      <c r="A213" s="34" t="s">
        <v>160</v>
      </c>
      <c r="B213" s="33">
        <v>422.87149693963289</v>
      </c>
      <c r="C213" s="33">
        <v>3524.0209962766257</v>
      </c>
      <c r="D213" s="33">
        <v>4964.8464067837413</v>
      </c>
      <c r="E213" s="33">
        <v>8911.7388999999985</v>
      </c>
      <c r="F213" s="33"/>
      <c r="G213" s="33" t="s">
        <v>172</v>
      </c>
      <c r="H213" s="41">
        <f>(B213/(C213+D213))/(B212/(C212+D212))</f>
        <v>1.8181239598926411</v>
      </c>
      <c r="I213" s="41">
        <f>((B213+C213)/D213)/((B212+C212)/D212)</f>
        <v>2.7998802543338321</v>
      </c>
      <c r="J213" s="34"/>
      <c r="K213" s="34"/>
      <c r="L213" s="34"/>
      <c r="M213" s="34"/>
      <c r="N213" s="34"/>
      <c r="O213" s="34"/>
    </row>
    <row r="214" spans="1:15" x14ac:dyDescent="0.25">
      <c r="A214" s="34" t="s">
        <v>152</v>
      </c>
      <c r="B214" s="33">
        <v>44.937529373542766</v>
      </c>
      <c r="C214" s="33">
        <v>374.48917266648772</v>
      </c>
      <c r="D214" s="33">
        <v>527.60219795996898</v>
      </c>
      <c r="E214" s="33">
        <v>947.02889999999957</v>
      </c>
      <c r="F214" s="33"/>
      <c r="G214" s="33" t="s">
        <v>174</v>
      </c>
      <c r="H214" s="41"/>
      <c r="I214" s="41"/>
      <c r="J214" s="34"/>
      <c r="K214" s="34"/>
      <c r="L214" s="34"/>
      <c r="M214" s="34"/>
      <c r="N214" s="34"/>
      <c r="O214" s="34"/>
    </row>
    <row r="215" spans="1:15" x14ac:dyDescent="0.25">
      <c r="A215" s="34" t="s">
        <v>161</v>
      </c>
      <c r="B215" s="33">
        <v>377.93396756609013</v>
      </c>
      <c r="C215" s="33">
        <v>3149.531823610138</v>
      </c>
      <c r="D215" s="33">
        <v>4437.2442088237713</v>
      </c>
      <c r="E215" s="33">
        <v>7964.7099999999991</v>
      </c>
      <c r="F215" s="33"/>
      <c r="G215" s="33" t="s">
        <v>173</v>
      </c>
      <c r="H215" s="41"/>
      <c r="I215" s="41"/>
      <c r="J215" s="34"/>
      <c r="K215" s="34"/>
      <c r="L215" s="34"/>
      <c r="M215" s="34"/>
      <c r="N215" s="34"/>
      <c r="O215" s="34"/>
    </row>
    <row r="216" spans="1:15" x14ac:dyDescent="0.25">
      <c r="A216" s="34" t="s">
        <v>153</v>
      </c>
      <c r="B216" s="33">
        <v>129.18652893812742</v>
      </c>
      <c r="C216" s="33">
        <v>1076.5824693997974</v>
      </c>
      <c r="D216" s="33">
        <v>1516.7522016620751</v>
      </c>
      <c r="E216" s="33">
        <v>2722.5212000000001</v>
      </c>
      <c r="F216" s="33"/>
      <c r="G216" s="33" t="s">
        <v>175</v>
      </c>
      <c r="H216" s="41"/>
      <c r="I216" s="41"/>
      <c r="J216" s="34"/>
      <c r="K216" s="34"/>
      <c r="L216" s="34"/>
      <c r="M216" s="34"/>
      <c r="N216" s="34"/>
      <c r="O216" s="34"/>
    </row>
    <row r="217" spans="1:15" x14ac:dyDescent="0.25">
      <c r="A217" s="34" t="s">
        <v>154</v>
      </c>
      <c r="B217" s="33">
        <v>248.74743862796271</v>
      </c>
      <c r="C217" s="33">
        <v>2072.9493542103405</v>
      </c>
      <c r="D217" s="33">
        <v>2920.4920071616966</v>
      </c>
      <c r="E217" s="33">
        <v>5242.188799999999</v>
      </c>
      <c r="F217" s="33"/>
      <c r="G217" s="33" t="s">
        <v>176</v>
      </c>
      <c r="H217" s="41">
        <f>(B218/(C218+D218))/((B219-B218)/((C219-C218)+(D219-D218)))</f>
        <v>3.6877084499917809</v>
      </c>
      <c r="I217" s="41">
        <f>((B218+C218)/D218)/(((B219-B218)+(C219-C218))/(D219-D218))</f>
        <v>2.2387998004411598</v>
      </c>
      <c r="J217" s="34"/>
      <c r="K217" s="34"/>
      <c r="L217" s="34"/>
      <c r="M217" s="34"/>
      <c r="N217" s="34"/>
      <c r="O217" s="34"/>
    </row>
    <row r="218" spans="1:15" x14ac:dyDescent="0.25">
      <c r="A218" s="34" t="s">
        <v>155</v>
      </c>
      <c r="B218" s="33">
        <v>4365.6909734851697</v>
      </c>
      <c r="C218" s="33">
        <v>13906.088838248072</v>
      </c>
      <c r="D218" s="33">
        <v>12739.455088266754</v>
      </c>
      <c r="E218" s="33">
        <v>31011.234899999996</v>
      </c>
      <c r="F218" s="33"/>
      <c r="G218" s="33" t="s">
        <v>179</v>
      </c>
      <c r="H218" s="41">
        <f>(B213/(C213+D213)/((B219-B213)/((C219-C213)+(D219-D213))))</f>
        <v>0.32912432324739266</v>
      </c>
      <c r="I218" s="41">
        <f>((B213+C213)/D213)/(((B219-B213)+(C219-C213))/(D219-D213))</f>
        <v>0.62680033452043871</v>
      </c>
      <c r="J218" s="34"/>
      <c r="K218" s="34"/>
      <c r="L218" s="34"/>
      <c r="M218" s="34"/>
      <c r="N218" s="34"/>
      <c r="O218" s="34"/>
    </row>
    <row r="219" spans="1:15" x14ac:dyDescent="0.25">
      <c r="A219" s="34" t="s">
        <v>162</v>
      </c>
      <c r="B219" s="33">
        <v>4862.109710446427</v>
      </c>
      <c r="C219" s="33">
        <v>17966.43546059795</v>
      </c>
      <c r="D219" s="33">
        <v>19852.276828955615</v>
      </c>
      <c r="E219" s="33">
        <v>42680.821999999993</v>
      </c>
      <c r="F219" s="33"/>
      <c r="G219" s="33"/>
      <c r="H219" s="41"/>
      <c r="I219" s="41"/>
      <c r="J219" s="34"/>
      <c r="K219" s="34"/>
      <c r="L219" s="34"/>
      <c r="M219" s="34"/>
      <c r="N219" s="34"/>
      <c r="O219" s="34"/>
    </row>
    <row r="220" spans="1:15" x14ac:dyDescent="0.25">
      <c r="A220" s="34"/>
      <c r="B220" s="33"/>
      <c r="C220" s="33"/>
      <c r="D220" s="33"/>
      <c r="E220" s="33"/>
      <c r="F220" s="33"/>
      <c r="G220" s="33"/>
      <c r="H220" s="41"/>
      <c r="I220" s="41"/>
      <c r="J220" s="34"/>
      <c r="K220" s="34"/>
      <c r="L220" s="34"/>
      <c r="M220" s="34"/>
      <c r="N220" s="34"/>
      <c r="O220" s="34"/>
    </row>
    <row r="221" spans="1:15" x14ac:dyDescent="0.25">
      <c r="A221" s="40" t="s">
        <v>82</v>
      </c>
      <c r="B221" s="35" t="s">
        <v>156</v>
      </c>
      <c r="C221" s="35" t="s">
        <v>157</v>
      </c>
      <c r="D221" s="35" t="s">
        <v>158</v>
      </c>
      <c r="E221" s="35" t="s">
        <v>159</v>
      </c>
      <c r="F221" s="35"/>
      <c r="G221" s="35"/>
      <c r="H221" s="42"/>
      <c r="I221" s="42"/>
      <c r="J221" s="34"/>
      <c r="K221" s="34"/>
      <c r="L221" s="34"/>
      <c r="M221" s="34"/>
      <c r="N221" s="34"/>
      <c r="O221" s="34"/>
    </row>
    <row r="222" spans="1:15" x14ac:dyDescent="0.25">
      <c r="A222" s="34" t="s">
        <v>151</v>
      </c>
      <c r="B222" s="33">
        <v>938.10568589313891</v>
      </c>
      <c r="C222" s="33">
        <v>4218.7569882978505</v>
      </c>
      <c r="D222" s="33">
        <v>1454.4018037910096</v>
      </c>
      <c r="E222" s="33">
        <v>6611.2644779820057</v>
      </c>
      <c r="F222" s="33"/>
      <c r="G222" s="33"/>
      <c r="H222" s="42" t="s">
        <v>177</v>
      </c>
      <c r="I222" s="42" t="s">
        <v>178</v>
      </c>
      <c r="J222" s="34"/>
      <c r="K222" s="34"/>
      <c r="L222" s="34"/>
      <c r="M222" s="34"/>
      <c r="N222" s="34"/>
      <c r="O222" s="34"/>
    </row>
    <row r="223" spans="1:15" x14ac:dyDescent="0.25">
      <c r="A223" s="34" t="s">
        <v>160</v>
      </c>
      <c r="B223" s="33">
        <v>4260.8290521645486</v>
      </c>
      <c r="C223" s="33">
        <v>16009.9016065449</v>
      </c>
      <c r="D223" s="33">
        <v>3847.1135607487727</v>
      </c>
      <c r="E223" s="33">
        <v>24117.844219458224</v>
      </c>
      <c r="F223" s="33"/>
      <c r="G223" s="33" t="s">
        <v>172</v>
      </c>
      <c r="H223" s="41">
        <f>(B223/(C223+D223))/(B222/(C222+D222))</f>
        <v>1.2976372807369632</v>
      </c>
      <c r="I223" s="41">
        <f>((B223+C223)/D223)/((B222+C222)/D222)</f>
        <v>1.4860493600354825</v>
      </c>
      <c r="J223" s="34"/>
      <c r="K223" s="34"/>
      <c r="L223" s="34"/>
      <c r="M223" s="34"/>
      <c r="N223" s="34"/>
      <c r="O223" s="34"/>
    </row>
    <row r="224" spans="1:15" x14ac:dyDescent="0.25">
      <c r="A224" s="34" t="s">
        <v>152</v>
      </c>
      <c r="B224" s="33">
        <v>416.27530842551704</v>
      </c>
      <c r="C224" s="33">
        <v>2008.7077423026456</v>
      </c>
      <c r="D224" s="33">
        <v>449.27510562741202</v>
      </c>
      <c r="E224" s="33">
        <v>2874.2581563555746</v>
      </c>
      <c r="F224" s="33"/>
      <c r="G224" s="33" t="s">
        <v>174</v>
      </c>
      <c r="H224" s="41">
        <f>(B225/(C225+D225))/(B224/(C224+D224))</f>
        <v>1.304725162967953</v>
      </c>
      <c r="I224" s="41">
        <f>((B225+C225)/D225)/((B224+C224)/D224)</f>
        <v>0.97305114223278411</v>
      </c>
      <c r="J224" s="34"/>
      <c r="K224" s="34"/>
      <c r="L224" s="34"/>
      <c r="M224" s="34"/>
      <c r="N224" s="34"/>
      <c r="O224" s="34"/>
    </row>
    <row r="225" spans="1:15" x14ac:dyDescent="0.25">
      <c r="A225" s="34" t="s">
        <v>161</v>
      </c>
      <c r="B225" s="33">
        <v>3844.5537437390317</v>
      </c>
      <c r="C225" s="33">
        <v>14001.193864242254</v>
      </c>
      <c r="D225" s="33">
        <v>3397.8384551213608</v>
      </c>
      <c r="E225" s="33">
        <v>21243.586063102652</v>
      </c>
      <c r="F225" s="33"/>
      <c r="G225" s="33" t="s">
        <v>173</v>
      </c>
      <c r="H225" s="41">
        <f>(B224/(C224+D224))/(B222/(C222+D222))</f>
        <v>1.0241768963336095</v>
      </c>
      <c r="I225" s="41">
        <f>((B224+C224)/D224)/((B222+C222)/D222)</f>
        <v>1.5222822749237446</v>
      </c>
      <c r="J225" s="34"/>
      <c r="K225" s="34"/>
      <c r="L225" s="34"/>
      <c r="M225" s="34"/>
      <c r="N225" s="34"/>
      <c r="O225" s="34"/>
    </row>
    <row r="226" spans="1:15" x14ac:dyDescent="0.25">
      <c r="A226" s="34" t="s">
        <v>153</v>
      </c>
      <c r="B226" s="33">
        <v>2090.0950727905774</v>
      </c>
      <c r="C226" s="33">
        <v>6196.3349835407516</v>
      </c>
      <c r="D226" s="33">
        <v>1217.36948394725</v>
      </c>
      <c r="E226" s="33">
        <v>9503.7995402785818</v>
      </c>
      <c r="F226" s="33"/>
      <c r="G226" s="33" t="s">
        <v>175</v>
      </c>
      <c r="H226" s="41">
        <f>(B226/(C226+D226))/(B227/(C227+D227))</f>
        <v>1.6045378205303866</v>
      </c>
      <c r="I226" s="41">
        <f>((B226+C226)/D226)/((B227+C227)/D227)</f>
        <v>1.5526303816468947</v>
      </c>
      <c r="J226" s="34"/>
      <c r="K226" s="34"/>
      <c r="L226" s="34"/>
      <c r="M226" s="34"/>
      <c r="N226" s="34"/>
      <c r="O226" s="34"/>
    </row>
    <row r="227" spans="1:15" x14ac:dyDescent="0.25">
      <c r="A227" s="34" t="s">
        <v>154</v>
      </c>
      <c r="B227" s="33">
        <v>1754.4586709484543</v>
      </c>
      <c r="C227" s="33">
        <v>7804.858880701503</v>
      </c>
      <c r="D227" s="33">
        <v>2180.4689711741107</v>
      </c>
      <c r="E227" s="33">
        <v>11739.786522824068</v>
      </c>
      <c r="F227" s="33"/>
      <c r="G227" s="33" t="s">
        <v>176</v>
      </c>
      <c r="H227" s="41">
        <f>(B228/(C228+D228))/((B229-B228)/((C229-C228)+(D229-D228)))</f>
        <v>1.6315660796602758</v>
      </c>
      <c r="I227" s="41">
        <f>((B228+C228)/D228)/(((B229-B228)+(C229-C228))/(D229-D228))</f>
        <v>2.2721330937297739</v>
      </c>
      <c r="J227" s="34"/>
      <c r="K227" s="34"/>
      <c r="L227" s="34"/>
      <c r="M227" s="34"/>
      <c r="N227" s="34"/>
      <c r="O227" s="34"/>
    </row>
    <row r="228" spans="1:15" x14ac:dyDescent="0.25">
      <c r="A228" s="34" t="s">
        <v>155</v>
      </c>
      <c r="B228" s="33">
        <v>22646.856771504739</v>
      </c>
      <c r="C228" s="33">
        <v>60529.645451930366</v>
      </c>
      <c r="D228" s="33">
        <v>7632.4093222435258</v>
      </c>
      <c r="E228" s="33">
        <v>90808.911545678624</v>
      </c>
      <c r="F228" s="33"/>
      <c r="G228" s="33" t="s">
        <v>179</v>
      </c>
      <c r="H228" s="41">
        <f>(B223/(C223+D223)/((B229-B223)/((C229-C223)+(D229-D223))))</f>
        <v>0.67175125876208941</v>
      </c>
      <c r="I228" s="41">
        <f>((B223+C223)/D223)/(((B229-B223)+(C229-C223))/(D229-D223))</f>
        <v>0.54202725342395319</v>
      </c>
      <c r="J228" s="34"/>
      <c r="K228" s="34"/>
      <c r="L228" s="34"/>
      <c r="M228" s="34"/>
      <c r="N228" s="34"/>
      <c r="O228" s="34"/>
    </row>
    <row r="229" spans="1:15" x14ac:dyDescent="0.25">
      <c r="A229" s="34" t="s">
        <v>162</v>
      </c>
      <c r="B229" s="33">
        <v>27845.791509562427</v>
      </c>
      <c r="C229" s="33">
        <v>80758.304046773119</v>
      </c>
      <c r="D229" s="33">
        <v>12933.924686783308</v>
      </c>
      <c r="E229" s="33">
        <v>121538.02024311885</v>
      </c>
      <c r="F229" s="33"/>
      <c r="G229" s="33"/>
      <c r="H229" s="41"/>
      <c r="I229" s="41"/>
      <c r="J229" s="34"/>
      <c r="K229" s="34"/>
      <c r="L229" s="34"/>
      <c r="M229" s="34"/>
      <c r="N229" s="34"/>
      <c r="O229" s="34"/>
    </row>
    <row r="230" spans="1:15" x14ac:dyDescent="0.25">
      <c r="A230" s="34"/>
      <c r="B230" s="33"/>
      <c r="C230" s="33"/>
      <c r="D230" s="33"/>
      <c r="E230" s="33"/>
      <c r="F230" s="33"/>
      <c r="G230" s="33"/>
      <c r="H230" s="41"/>
      <c r="I230" s="41"/>
      <c r="J230" s="34"/>
      <c r="K230" s="34"/>
      <c r="L230" s="34"/>
      <c r="M230" s="34"/>
      <c r="N230" s="34"/>
      <c r="O230" s="34"/>
    </row>
    <row r="231" spans="1:15" x14ac:dyDescent="0.25">
      <c r="A231" s="40" t="s">
        <v>86</v>
      </c>
      <c r="B231" s="35" t="s">
        <v>156</v>
      </c>
      <c r="C231" s="35" t="s">
        <v>157</v>
      </c>
      <c r="D231" s="35" t="s">
        <v>158</v>
      </c>
      <c r="E231" s="35" t="s">
        <v>159</v>
      </c>
      <c r="F231" s="35"/>
      <c r="G231" s="35"/>
      <c r="H231" s="42"/>
      <c r="I231" s="42"/>
      <c r="J231" s="34"/>
      <c r="K231" s="34"/>
      <c r="L231" s="34"/>
      <c r="M231" s="34"/>
      <c r="N231" s="34"/>
      <c r="O231" s="34"/>
    </row>
    <row r="232" spans="1:15" x14ac:dyDescent="0.25">
      <c r="A232" s="34" t="s">
        <v>151</v>
      </c>
      <c r="B232" s="33">
        <v>2487.1100232107333</v>
      </c>
      <c r="C232" s="33">
        <v>2369.1140369544705</v>
      </c>
      <c r="D232" s="33">
        <v>632.38771469772962</v>
      </c>
      <c r="E232" s="33">
        <v>5488.611774862934</v>
      </c>
      <c r="F232" s="33"/>
      <c r="G232" s="33"/>
      <c r="H232" s="42" t="s">
        <v>177</v>
      </c>
      <c r="I232" s="42" t="s">
        <v>178</v>
      </c>
      <c r="J232" s="34"/>
      <c r="K232" s="34"/>
      <c r="L232" s="34"/>
      <c r="M232" s="34"/>
      <c r="N232" s="34"/>
      <c r="O232" s="34"/>
    </row>
    <row r="233" spans="1:15" x14ac:dyDescent="0.25">
      <c r="A233" s="34" t="s">
        <v>160</v>
      </c>
      <c r="B233" s="33">
        <v>2625.3994195207256</v>
      </c>
      <c r="C233" s="33">
        <v>6157.5700054256704</v>
      </c>
      <c r="D233" s="33">
        <v>2359.8081410151699</v>
      </c>
      <c r="E233" s="33">
        <v>11142.777565961565</v>
      </c>
      <c r="F233" s="33"/>
      <c r="G233" s="33" t="s">
        <v>172</v>
      </c>
      <c r="H233" s="41">
        <f>(B233/(C233+D233))/(B232/(C232+D232))</f>
        <v>0.37199153669946911</v>
      </c>
      <c r="I233" s="41">
        <f>((B233+C233)/D233)/((B232+C232)/D232)</f>
        <v>0.48467362162357258</v>
      </c>
      <c r="J233" s="34"/>
      <c r="K233" s="34"/>
      <c r="L233" s="34"/>
      <c r="M233" s="34"/>
      <c r="N233" s="34"/>
      <c r="O233" s="34"/>
    </row>
    <row r="234" spans="1:15" x14ac:dyDescent="0.25">
      <c r="A234" s="34" t="s">
        <v>152</v>
      </c>
      <c r="B234" s="33">
        <v>172.60613648492665</v>
      </c>
      <c r="C234" s="33">
        <v>477.22998226007076</v>
      </c>
      <c r="D234" s="33">
        <v>267.78504898874013</v>
      </c>
      <c r="E234" s="33">
        <v>917.62116773373759</v>
      </c>
      <c r="F234" s="33"/>
      <c r="G234" s="33" t="s">
        <v>174</v>
      </c>
      <c r="H234" s="41">
        <f>(B235/(C235+D235))/(B234/(C234+D234))</f>
        <v>1.3621240765819076</v>
      </c>
      <c r="I234" s="41">
        <f>((B235+C235)/D235)/((B234+C234)/D234)</f>
        <v>1.6020419943753375</v>
      </c>
      <c r="J234" s="34"/>
      <c r="K234" s="34"/>
      <c r="L234" s="34"/>
      <c r="M234" s="34"/>
      <c r="N234" s="34"/>
      <c r="O234" s="34"/>
    </row>
    <row r="235" spans="1:15" x14ac:dyDescent="0.25">
      <c r="A235" s="34" t="s">
        <v>161</v>
      </c>
      <c r="B235" s="33">
        <v>2452.7932830357986</v>
      </c>
      <c r="C235" s="33">
        <v>5680.3400231655996</v>
      </c>
      <c r="D235" s="33">
        <v>2092.0230920264303</v>
      </c>
      <c r="E235" s="33">
        <v>10225.156398227828</v>
      </c>
      <c r="F235" s="33"/>
      <c r="G235" s="33" t="s">
        <v>173</v>
      </c>
      <c r="H235" s="41">
        <f>(B234/(C234+D234))/(B232/(C232+D232))</f>
        <v>0.27959847608246469</v>
      </c>
      <c r="I235" s="41">
        <f>((B234+C234)/D234)/((B232+C232)/D232)</f>
        <v>0.31601102066548559</v>
      </c>
      <c r="J235" s="34"/>
      <c r="K235" s="34"/>
      <c r="L235" s="34"/>
      <c r="M235" s="34"/>
      <c r="N235" s="34"/>
      <c r="O235" s="34"/>
    </row>
    <row r="236" spans="1:15" x14ac:dyDescent="0.25">
      <c r="A236" s="34" t="s">
        <v>153</v>
      </c>
      <c r="B236" s="33">
        <v>1337.7984579709789</v>
      </c>
      <c r="C236" s="33">
        <v>2908.5340989646529</v>
      </c>
      <c r="D236" s="33">
        <v>813.46028846785475</v>
      </c>
      <c r="E236" s="33">
        <v>5059.7928454034864</v>
      </c>
      <c r="F236" s="33"/>
      <c r="G236" s="33" t="s">
        <v>175</v>
      </c>
      <c r="H236" s="41">
        <f>(B236/(C236+D236))/(B237/(C237+D237))</f>
        <v>1.3056798042361619</v>
      </c>
      <c r="I236" s="41">
        <f>((B236+C236)/D236)/((B237+C237)/D237)</f>
        <v>1.7171468398326923</v>
      </c>
      <c r="J236" s="34"/>
      <c r="K236" s="34"/>
      <c r="L236" s="34"/>
      <c r="M236" s="34"/>
      <c r="N236" s="34"/>
      <c r="O236" s="34"/>
    </row>
    <row r="237" spans="1:15" x14ac:dyDescent="0.25">
      <c r="A237" s="34" t="s">
        <v>154</v>
      </c>
      <c r="B237" s="33">
        <v>1114.9948250648199</v>
      </c>
      <c r="C237" s="33">
        <v>2771.8059242009472</v>
      </c>
      <c r="D237" s="33">
        <v>1278.5628035585753</v>
      </c>
      <c r="E237" s="33">
        <v>5165.3635528243422</v>
      </c>
      <c r="F237" s="33"/>
      <c r="G237" s="33" t="s">
        <v>176</v>
      </c>
      <c r="H237" s="41">
        <f>(B238/(C238+D238))/((B239-B238)/((C239-C238)+(D239-D238)))</f>
        <v>1.7654281568866124</v>
      </c>
      <c r="I237" s="41">
        <f>((B238+C238)/D238)/(((B239-B238)+(C239-C238))/(D239-D238))</f>
        <v>1.5960230950998839</v>
      </c>
      <c r="J237" s="34"/>
      <c r="K237" s="34"/>
      <c r="L237" s="34"/>
      <c r="M237" s="34"/>
      <c r="N237" s="34"/>
      <c r="O237" s="34"/>
    </row>
    <row r="238" spans="1:15" x14ac:dyDescent="0.25">
      <c r="A238" s="34" t="s">
        <v>155</v>
      </c>
      <c r="B238" s="33">
        <v>15378.298750384538</v>
      </c>
      <c r="C238" s="33">
        <v>15396.017157806506</v>
      </c>
      <c r="D238" s="33">
        <v>4230.0993053638222</v>
      </c>
      <c r="E238" s="33">
        <v>35004.415213554857</v>
      </c>
      <c r="F238" s="33"/>
      <c r="G238" s="33" t="s">
        <v>179</v>
      </c>
      <c r="H238" s="41">
        <f>(B233/(C233+D233)/((B239-B233)/((C239-C233)+(D239-D233))))</f>
        <v>0.39040497262003115</v>
      </c>
      <c r="I238" s="41">
        <f>((B233+C233)/D233)/(((B239-B233)+(C239-C233))/(D239-D233))</f>
        <v>0.50792633049818936</v>
      </c>
      <c r="J238" s="34"/>
      <c r="K238" s="34"/>
      <c r="L238" s="34"/>
      <c r="M238" s="34"/>
      <c r="N238" s="34"/>
      <c r="O238" s="34"/>
    </row>
    <row r="239" spans="1:15" x14ac:dyDescent="0.25">
      <c r="A239" s="34" t="s">
        <v>162</v>
      </c>
      <c r="B239" s="33">
        <v>20490.808193115998</v>
      </c>
      <c r="C239" s="33">
        <v>23922.701200186646</v>
      </c>
      <c r="D239" s="33">
        <v>7222.2951610767213</v>
      </c>
      <c r="E239" s="33">
        <v>51635.804554379356</v>
      </c>
      <c r="F239" s="33"/>
      <c r="G239" s="33"/>
      <c r="H239" s="41"/>
      <c r="I239" s="41"/>
      <c r="J239" s="34"/>
      <c r="K239" s="34"/>
      <c r="L239" s="34"/>
      <c r="M239" s="34"/>
      <c r="N239" s="34"/>
      <c r="O239" s="34"/>
    </row>
    <row r="240" spans="1:15" x14ac:dyDescent="0.25">
      <c r="A240" s="34"/>
      <c r="B240" s="33"/>
      <c r="C240" s="33"/>
      <c r="D240" s="33"/>
      <c r="E240" s="33"/>
      <c r="F240" s="33"/>
      <c r="G240" s="33"/>
      <c r="H240" s="41"/>
      <c r="I240" s="41"/>
      <c r="J240" s="34"/>
      <c r="K240" s="34"/>
      <c r="L240" s="34"/>
      <c r="M240" s="34"/>
      <c r="N240" s="34"/>
      <c r="O240" s="34"/>
    </row>
    <row r="241" spans="1:15" x14ac:dyDescent="0.25">
      <c r="A241" s="40" t="s">
        <v>94</v>
      </c>
      <c r="B241" s="35" t="s">
        <v>156</v>
      </c>
      <c r="C241" s="35" t="s">
        <v>157</v>
      </c>
      <c r="D241" s="35" t="s">
        <v>158</v>
      </c>
      <c r="E241" s="35" t="s">
        <v>159</v>
      </c>
      <c r="F241" s="35"/>
      <c r="G241" s="35"/>
      <c r="H241" s="42"/>
      <c r="I241" s="42"/>
      <c r="J241" s="34"/>
      <c r="K241" s="34"/>
      <c r="L241" s="34"/>
      <c r="M241" s="34"/>
      <c r="N241" s="34"/>
      <c r="O241" s="34"/>
    </row>
    <row r="242" spans="1:15" x14ac:dyDescent="0.25">
      <c r="A242" s="34" t="s">
        <v>151</v>
      </c>
      <c r="B242" s="33">
        <v>23.885317688135359</v>
      </c>
      <c r="C242" s="33">
        <v>299.32791535732292</v>
      </c>
      <c r="D242" s="33">
        <v>142.03276695454178</v>
      </c>
      <c r="E242" s="33">
        <v>465.24600000000004</v>
      </c>
      <c r="F242" s="33"/>
      <c r="G242" s="33"/>
      <c r="H242" s="42" t="s">
        <v>177</v>
      </c>
      <c r="I242" s="42" t="s">
        <v>178</v>
      </c>
      <c r="J242" s="34"/>
      <c r="K242" s="34"/>
      <c r="L242" s="34"/>
      <c r="M242" s="34"/>
      <c r="N242" s="34"/>
      <c r="O242" s="34"/>
    </row>
    <row r="243" spans="1:15" x14ac:dyDescent="0.25">
      <c r="A243" s="34" t="s">
        <v>160</v>
      </c>
      <c r="B243" s="33">
        <v>79.257746615234339</v>
      </c>
      <c r="C243" s="33">
        <v>355.81884429723834</v>
      </c>
      <c r="D243" s="33">
        <v>48.872409087527259</v>
      </c>
      <c r="E243" s="33">
        <v>483.94899999999996</v>
      </c>
      <c r="F243" s="33"/>
      <c r="G243" s="33" t="s">
        <v>172</v>
      </c>
      <c r="H243" s="41">
        <f>(B243/(C243+D243))/(B242/(C242+D242))</f>
        <v>3.6189328349880818</v>
      </c>
      <c r="I243" s="41">
        <f>((B243+C243)/D243)/((B242+C242)/D242)</f>
        <v>3.9120228583614778</v>
      </c>
      <c r="J243" s="34"/>
      <c r="K243" s="34"/>
      <c r="L243" s="34"/>
      <c r="M243" s="34"/>
      <c r="N243" s="34"/>
      <c r="O243" s="34"/>
    </row>
    <row r="244" spans="1:15" x14ac:dyDescent="0.25">
      <c r="A244" s="34" t="s">
        <v>152</v>
      </c>
      <c r="B244" s="33">
        <v>19.252818327124796</v>
      </c>
      <c r="C244" s="33">
        <v>86.433388017941454</v>
      </c>
      <c r="D244" s="33">
        <v>11.871793654933741</v>
      </c>
      <c r="E244" s="33">
        <v>117.55799999999999</v>
      </c>
      <c r="F244" s="33"/>
      <c r="G244" s="33" t="s">
        <v>174</v>
      </c>
      <c r="H244" s="41"/>
      <c r="I244" s="41"/>
      <c r="J244" s="34"/>
      <c r="K244" s="34"/>
      <c r="L244" s="34"/>
      <c r="M244" s="34"/>
      <c r="N244" s="34"/>
      <c r="O244" s="34"/>
    </row>
    <row r="245" spans="1:15" x14ac:dyDescent="0.25">
      <c r="A245" s="34" t="s">
        <v>161</v>
      </c>
      <c r="B245" s="33">
        <v>60.004928288109539</v>
      </c>
      <c r="C245" s="33">
        <v>269.38545627929693</v>
      </c>
      <c r="D245" s="33">
        <v>37.000615432593513</v>
      </c>
      <c r="E245" s="33">
        <v>366.39099999999996</v>
      </c>
      <c r="F245" s="33"/>
      <c r="G245" s="33" t="s">
        <v>173</v>
      </c>
      <c r="H245" s="41"/>
      <c r="I245" s="41"/>
      <c r="J245" s="34"/>
      <c r="K245" s="34"/>
      <c r="L245" s="34"/>
      <c r="M245" s="34"/>
      <c r="N245" s="34"/>
      <c r="O245" s="34"/>
    </row>
    <row r="246" spans="1:15" x14ac:dyDescent="0.25">
      <c r="A246" s="34" t="s">
        <v>153</v>
      </c>
      <c r="B246" s="33">
        <v>13.729576199134497</v>
      </c>
      <c r="C246" s="33">
        <v>61.637406367138652</v>
      </c>
      <c r="D246" s="33">
        <v>8.4660174337268455</v>
      </c>
      <c r="E246" s="33">
        <v>83.832999999999998</v>
      </c>
      <c r="F246" s="33"/>
      <c r="G246" s="33" t="s">
        <v>175</v>
      </c>
      <c r="H246" s="41"/>
      <c r="I246" s="41"/>
      <c r="J246" s="34"/>
      <c r="K246" s="34"/>
      <c r="L246" s="34"/>
      <c r="M246" s="34"/>
      <c r="N246" s="34"/>
      <c r="O246" s="34"/>
    </row>
    <row r="247" spans="1:15" x14ac:dyDescent="0.25">
      <c r="A247" s="34" t="s">
        <v>154</v>
      </c>
      <c r="B247" s="33">
        <v>46.27535208897504</v>
      </c>
      <c r="C247" s="33">
        <v>207.74804991215825</v>
      </c>
      <c r="D247" s="33">
        <v>28.534597998866669</v>
      </c>
      <c r="E247" s="33">
        <v>282.55799999999999</v>
      </c>
      <c r="F247" s="33"/>
      <c r="G247" s="33" t="s">
        <v>176</v>
      </c>
      <c r="H247" s="41">
        <f>(B248/(C248+D248))/((B249-B248)/((C249-C248)+(D249-D248)))</f>
        <v>4.0453898344340189</v>
      </c>
      <c r="I247" s="41">
        <f>((B248+C248)/D248)/(((B249-B248)+(C249-C248))/(D249-D248))</f>
        <v>3.6360284311185742</v>
      </c>
      <c r="J247" s="34"/>
      <c r="K247" s="34"/>
      <c r="L247" s="34"/>
      <c r="M247" s="34"/>
      <c r="N247" s="34"/>
      <c r="O247" s="34"/>
    </row>
    <row r="248" spans="1:15" x14ac:dyDescent="0.25">
      <c r="A248" s="34" t="s">
        <v>155</v>
      </c>
      <c r="B248" s="33">
        <v>539.69939434915409</v>
      </c>
      <c r="C248" s="33">
        <v>988.51733126271699</v>
      </c>
      <c r="D248" s="33">
        <v>105.81327438851618</v>
      </c>
      <c r="E248" s="33">
        <v>1634.029</v>
      </c>
      <c r="F248" s="33"/>
      <c r="G248" s="33" t="s">
        <v>179</v>
      </c>
      <c r="H248" s="41">
        <f>(B243/(C243+D243)/((B249-B243)/((C249-C243)+(D249-D243))))</f>
        <v>0.53365750244553867</v>
      </c>
      <c r="I248" s="41">
        <f>((B243+C243)/D243)/(((B249-B243)+(C249-C243))/(D249-D243))</f>
        <v>1.1917266989810951</v>
      </c>
      <c r="J248" s="34"/>
      <c r="K248" s="34"/>
      <c r="L248" s="34"/>
      <c r="M248" s="34"/>
      <c r="N248" s="34"/>
      <c r="O248" s="34"/>
    </row>
    <row r="249" spans="1:15" x14ac:dyDescent="0.25">
      <c r="A249" s="34" t="s">
        <v>162</v>
      </c>
      <c r="B249" s="33">
        <v>642.84245865252376</v>
      </c>
      <c r="C249" s="33">
        <v>1643.6640909172784</v>
      </c>
      <c r="D249" s="33">
        <v>296.71845043058522</v>
      </c>
      <c r="E249" s="33">
        <v>2583.2240000000002</v>
      </c>
      <c r="F249" s="33"/>
      <c r="G249" s="33"/>
      <c r="H249" s="41"/>
      <c r="I249" s="41"/>
      <c r="J249" s="34"/>
      <c r="K249" s="34"/>
      <c r="L249" s="34"/>
      <c r="M249" s="34"/>
      <c r="N249" s="34"/>
      <c r="O249" s="34"/>
    </row>
    <row r="250" spans="1:15" x14ac:dyDescent="0.25">
      <c r="A250" s="34"/>
      <c r="B250" s="33"/>
      <c r="C250" s="33"/>
      <c r="D250" s="33"/>
      <c r="E250" s="33"/>
      <c r="F250" s="33"/>
      <c r="G250" s="33"/>
      <c r="H250" s="41"/>
      <c r="I250" s="41"/>
      <c r="J250" s="34"/>
      <c r="K250" s="34"/>
      <c r="L250" s="34"/>
      <c r="M250" s="34"/>
      <c r="N250" s="34"/>
      <c r="O250" s="34"/>
    </row>
    <row r="251" spans="1:15" x14ac:dyDescent="0.25">
      <c r="A251" s="40" t="s">
        <v>96</v>
      </c>
      <c r="B251" s="35" t="s">
        <v>156</v>
      </c>
      <c r="C251" s="35" t="s">
        <v>157</v>
      </c>
      <c r="D251" s="35" t="s">
        <v>158</v>
      </c>
      <c r="E251" s="35" t="s">
        <v>159</v>
      </c>
      <c r="F251" s="35"/>
      <c r="G251" s="35"/>
      <c r="H251" s="42"/>
      <c r="I251" s="42"/>
      <c r="J251" s="34"/>
      <c r="K251" s="34"/>
      <c r="L251" s="34"/>
      <c r="M251" s="34"/>
      <c r="N251" s="34"/>
      <c r="O251" s="34"/>
    </row>
    <row r="252" spans="1:15" x14ac:dyDescent="0.25">
      <c r="A252" s="34" t="s">
        <v>151</v>
      </c>
      <c r="B252" s="33">
        <v>0.19835662165695586</v>
      </c>
      <c r="C252" s="33">
        <v>3.6248517653461279</v>
      </c>
      <c r="D252" s="33">
        <v>4.0691538061122756</v>
      </c>
      <c r="E252" s="33">
        <v>7.8923621931153596</v>
      </c>
      <c r="F252" s="33"/>
      <c r="G252" s="33"/>
      <c r="H252" s="42" t="s">
        <v>177</v>
      </c>
      <c r="I252" s="42" t="s">
        <v>178</v>
      </c>
      <c r="J252" s="34"/>
      <c r="K252" s="34"/>
      <c r="L252" s="34"/>
      <c r="M252" s="34"/>
      <c r="N252" s="34"/>
      <c r="O252" s="34"/>
    </row>
    <row r="253" spans="1:15" x14ac:dyDescent="0.25">
      <c r="A253" s="34" t="s">
        <v>160</v>
      </c>
      <c r="B253" s="33">
        <v>6.6373696356020515</v>
      </c>
      <c r="C253" s="33">
        <v>26.56640736046549</v>
      </c>
      <c r="D253" s="33">
        <v>23.668848856944575</v>
      </c>
      <c r="E253" s="33">
        <v>56.87262585301211</v>
      </c>
      <c r="F253" s="33"/>
      <c r="G253" s="33" t="s">
        <v>172</v>
      </c>
      <c r="H253" s="41">
        <f>(B253/(C253+D253))/(B252/(C252+D252))</f>
        <v>5.1249918144825166</v>
      </c>
      <c r="I253" s="41">
        <f>((B253+C253)/D253)/((B252+C252)/D252)</f>
        <v>1.4930917212272663</v>
      </c>
      <c r="J253" s="34"/>
      <c r="K253" s="34"/>
      <c r="L253" s="34"/>
      <c r="M253" s="34"/>
      <c r="N253" s="34"/>
      <c r="O253" s="34"/>
    </row>
    <row r="254" spans="1:15" x14ac:dyDescent="0.25">
      <c r="A254" s="34" t="s">
        <v>152</v>
      </c>
      <c r="B254" s="33">
        <v>0.8326065986926624</v>
      </c>
      <c r="C254" s="33">
        <v>3.332549983842283</v>
      </c>
      <c r="D254" s="33">
        <v>2.969073718005129</v>
      </c>
      <c r="E254" s="33">
        <v>7.1342303005400751</v>
      </c>
      <c r="F254" s="33"/>
      <c r="G254" s="33"/>
      <c r="H254" s="41"/>
      <c r="I254" s="41"/>
      <c r="J254" s="34"/>
      <c r="K254" s="34"/>
      <c r="L254" s="34"/>
      <c r="M254" s="34"/>
      <c r="N254" s="34"/>
      <c r="O254" s="34"/>
    </row>
    <row r="255" spans="1:15" x14ac:dyDescent="0.25">
      <c r="A255" s="34" t="s">
        <v>161</v>
      </c>
      <c r="B255" s="33">
        <v>5.8047630369093888</v>
      </c>
      <c r="C255" s="33">
        <v>23.233857376623209</v>
      </c>
      <c r="D255" s="33">
        <v>20.699775138939444</v>
      </c>
      <c r="E255" s="33">
        <v>49.738395552472035</v>
      </c>
      <c r="F255" s="33"/>
      <c r="G255" s="33"/>
      <c r="H255" s="41"/>
      <c r="I255" s="41"/>
      <c r="J255" s="34"/>
      <c r="K255" s="34"/>
      <c r="L255" s="34"/>
      <c r="M255" s="34"/>
      <c r="N255" s="34"/>
      <c r="O255" s="34"/>
    </row>
    <row r="256" spans="1:15" x14ac:dyDescent="0.25">
      <c r="A256" s="34" t="s">
        <v>153</v>
      </c>
      <c r="B256" s="33">
        <v>1.2074389125090923</v>
      </c>
      <c r="C256" s="33">
        <v>4.8328352606031073</v>
      </c>
      <c r="D256" s="33">
        <v>4.3057251129843035</v>
      </c>
      <c r="E256" s="33">
        <v>10.345999286096502</v>
      </c>
      <c r="F256" s="33"/>
      <c r="G256" s="33"/>
      <c r="H256" s="41"/>
      <c r="I256" s="41"/>
      <c r="J256" s="34"/>
      <c r="K256" s="34"/>
      <c r="L256" s="34"/>
      <c r="M256" s="34"/>
      <c r="N256" s="34"/>
      <c r="O256" s="34"/>
    </row>
    <row r="257" spans="1:15" x14ac:dyDescent="0.25">
      <c r="A257" s="34" t="s">
        <v>154</v>
      </c>
      <c r="B257" s="33">
        <v>4.5973241244002967</v>
      </c>
      <c r="C257" s="33">
        <v>18.401022116020101</v>
      </c>
      <c r="D257" s="33">
        <v>16.394050025955142</v>
      </c>
      <c r="E257" s="33">
        <v>39.392396266375535</v>
      </c>
      <c r="F257" s="33"/>
      <c r="G257" s="33" t="s">
        <v>176</v>
      </c>
      <c r="H257" s="41">
        <f>(B258/(C258+D258))/((B259-B258)/((C259-C258)+(D259-D258)))</f>
        <v>2.4242003392381144</v>
      </c>
      <c r="I257" s="41">
        <f>((B258+C258)/D258)/(((B259-B258)+(C259-C258))/(D259-D258))</f>
        <v>1.6252674931424169</v>
      </c>
      <c r="J257" s="34"/>
      <c r="K257" s="34"/>
      <c r="L257" s="34"/>
      <c r="M257" s="34"/>
      <c r="N257" s="34"/>
      <c r="O257" s="34"/>
    </row>
    <row r="258" spans="1:15" x14ac:dyDescent="0.25">
      <c r="A258" s="34" t="s">
        <v>155</v>
      </c>
      <c r="B258" s="33">
        <v>81.354622600758219</v>
      </c>
      <c r="C258" s="33">
        <v>169.00217683989663</v>
      </c>
      <c r="D258" s="33">
        <v>115.39616410173764</v>
      </c>
      <c r="E258" s="33">
        <v>365.75296354239259</v>
      </c>
      <c r="F258" s="33"/>
      <c r="G258" s="33" t="s">
        <v>179</v>
      </c>
      <c r="H258" s="41">
        <f>(B253/(C253+D253)/((B259-B253)/((C259-C253)+(D259-D253))))</f>
        <v>0.47322505375297352</v>
      </c>
      <c r="I258" s="41">
        <f>((B253+C253)/D253)/(((B259-B253)+(C259-C253))/(D259-D253))</f>
        <v>0.65934209909702768</v>
      </c>
      <c r="J258" s="34"/>
      <c r="K258" s="34"/>
      <c r="L258" s="34"/>
      <c r="M258" s="34"/>
      <c r="N258" s="34"/>
      <c r="O258" s="34"/>
    </row>
    <row r="259" spans="1:15" x14ac:dyDescent="0.25">
      <c r="A259" s="34" t="s">
        <v>162</v>
      </c>
      <c r="B259" s="33">
        <v>88.190348858017231</v>
      </c>
      <c r="C259" s="33">
        <v>199.19343596570826</v>
      </c>
      <c r="D259" s="33">
        <v>143.13416676479449</v>
      </c>
      <c r="E259" s="33">
        <v>430.51795158852002</v>
      </c>
      <c r="F259" s="33"/>
      <c r="J259" s="34"/>
      <c r="K259" s="34"/>
      <c r="L259" s="34"/>
      <c r="M259" s="34"/>
      <c r="N259" s="34"/>
      <c r="O259" s="34"/>
    </row>
    <row r="260" spans="1:15" x14ac:dyDescent="0.25">
      <c r="A260" s="34"/>
      <c r="B260" s="33"/>
      <c r="C260" s="33"/>
      <c r="D260" s="33"/>
      <c r="E260" s="33"/>
      <c r="F260" s="33"/>
      <c r="G260" s="33"/>
      <c r="H260" s="41"/>
      <c r="I260" s="41"/>
      <c r="J260" s="34"/>
      <c r="K260" s="34"/>
      <c r="L260" s="34"/>
      <c r="M260" s="34"/>
      <c r="N260" s="34"/>
      <c r="O260" s="34"/>
    </row>
    <row r="261" spans="1:15" x14ac:dyDescent="0.25">
      <c r="A261" s="40" t="s">
        <v>90</v>
      </c>
      <c r="B261" s="35" t="s">
        <v>156</v>
      </c>
      <c r="C261" s="35" t="s">
        <v>157</v>
      </c>
      <c r="D261" s="35" t="s">
        <v>158</v>
      </c>
      <c r="E261" s="35" t="s">
        <v>159</v>
      </c>
      <c r="F261" s="35"/>
      <c r="G261" s="35"/>
      <c r="H261" s="42"/>
      <c r="I261" s="42"/>
      <c r="J261" s="34"/>
      <c r="K261" s="34"/>
      <c r="L261" s="34"/>
      <c r="M261" s="34"/>
      <c r="N261" s="34"/>
      <c r="O261" s="34"/>
    </row>
    <row r="262" spans="1:15" x14ac:dyDescent="0.25">
      <c r="A262" s="34" t="s">
        <v>151</v>
      </c>
      <c r="B262" s="33">
        <v>5.9391754676284885</v>
      </c>
      <c r="C262" s="33">
        <v>65.080754311497316</v>
      </c>
      <c r="D262" s="33">
        <v>39.948712387384568</v>
      </c>
      <c r="E262" s="33">
        <v>110.96864216651038</v>
      </c>
      <c r="F262" s="33"/>
      <c r="G262" s="33"/>
      <c r="H262" s="42" t="s">
        <v>177</v>
      </c>
      <c r="I262" s="42" t="s">
        <v>178</v>
      </c>
      <c r="J262" s="34"/>
      <c r="K262" s="34"/>
      <c r="L262" s="34"/>
      <c r="M262" s="34"/>
      <c r="N262" s="34"/>
      <c r="O262" s="34"/>
    </row>
    <row r="263" spans="1:15" x14ac:dyDescent="0.25">
      <c r="A263" s="34" t="s">
        <v>160</v>
      </c>
      <c r="B263" s="33">
        <v>36.804746717537817</v>
      </c>
      <c r="C263" s="33">
        <v>182.44795809003818</v>
      </c>
      <c r="D263" s="33">
        <v>46.394702599831405</v>
      </c>
      <c r="E263" s="33">
        <v>265.6474074074074</v>
      </c>
      <c r="F263" s="33"/>
      <c r="G263" s="33" t="s">
        <v>172</v>
      </c>
      <c r="H263" s="41">
        <f>(B263/(C263+D263))/(B262/(C262+D262))</f>
        <v>2.8441457532013104</v>
      </c>
      <c r="I263" s="41">
        <f>((B263+C263)/D263)/((B262+C262)/D262)</f>
        <v>2.6582701336057668</v>
      </c>
      <c r="J263" s="34"/>
      <c r="K263" s="34"/>
      <c r="L263" s="34"/>
      <c r="M263" s="34"/>
      <c r="N263" s="34"/>
      <c r="O263" s="34"/>
    </row>
    <row r="264" spans="1:15" x14ac:dyDescent="0.25">
      <c r="A264" s="34" t="s">
        <v>152</v>
      </c>
      <c r="B264" s="33">
        <v>8.6951214120183096</v>
      </c>
      <c r="C264" s="33">
        <v>43.103330098771515</v>
      </c>
      <c r="D264" s="33">
        <v>10.96074848921017</v>
      </c>
      <c r="E264" s="33">
        <v>62.759199999999993</v>
      </c>
      <c r="F264" s="33"/>
      <c r="G264" s="33" t="s">
        <v>174</v>
      </c>
      <c r="H264" s="41"/>
      <c r="I264" s="41"/>
      <c r="J264" s="34"/>
      <c r="K264" s="34"/>
      <c r="L264" s="34"/>
      <c r="M264" s="34"/>
      <c r="N264" s="34"/>
      <c r="O264" s="34"/>
    </row>
    <row r="265" spans="1:15" x14ac:dyDescent="0.25">
      <c r="A265" s="34" t="s">
        <v>161</v>
      </c>
      <c r="B265" s="33">
        <v>28.109625305519508</v>
      </c>
      <c r="C265" s="33">
        <v>139.34462799126669</v>
      </c>
      <c r="D265" s="33">
        <v>35.433954110621237</v>
      </c>
      <c r="E265" s="33">
        <v>202.88820740740741</v>
      </c>
      <c r="F265" s="33"/>
      <c r="G265" s="33" t="s">
        <v>173</v>
      </c>
      <c r="H265" s="41"/>
      <c r="I265" s="41"/>
      <c r="J265" s="34"/>
      <c r="K265" s="34"/>
      <c r="L265" s="34"/>
      <c r="M265" s="34"/>
      <c r="N265" s="34"/>
      <c r="O265" s="34"/>
    </row>
    <row r="266" spans="1:15" x14ac:dyDescent="0.25">
      <c r="A266" s="34" t="s">
        <v>153</v>
      </c>
      <c r="B266" s="33">
        <v>5.3596912407414452</v>
      </c>
      <c r="C266" s="33">
        <v>26.568983896861809</v>
      </c>
      <c r="D266" s="33">
        <v>6.7562285661004484</v>
      </c>
      <c r="E266" s="33">
        <v>38.684903703703704</v>
      </c>
      <c r="F266" s="33"/>
      <c r="G266" s="33" t="s">
        <v>175</v>
      </c>
      <c r="H266" s="41"/>
      <c r="I266" s="41"/>
      <c r="J266" s="34"/>
      <c r="K266" s="34"/>
      <c r="L266" s="34"/>
      <c r="M266" s="34"/>
      <c r="N266" s="34"/>
      <c r="O266" s="34"/>
    </row>
    <row r="267" spans="1:15" x14ac:dyDescent="0.25">
      <c r="A267" s="34" t="s">
        <v>154</v>
      </c>
      <c r="B267" s="33">
        <v>22.749934064778063</v>
      </c>
      <c r="C267" s="33">
        <v>112.77564409440487</v>
      </c>
      <c r="D267" s="33">
        <v>28.67772554452079</v>
      </c>
      <c r="E267" s="33">
        <v>164.20330370370371</v>
      </c>
      <c r="F267" s="33"/>
      <c r="G267" s="33" t="s">
        <v>176</v>
      </c>
      <c r="H267" s="41">
        <f>(B268/(C268+D268))/((B269-B268)/((C269-C268)+(D269-D268)))</f>
        <v>2.5634425238417067</v>
      </c>
      <c r="I267" s="41">
        <f>((B268+C268)/D268)/(((B269-B268)+(C269-C268))/(D269-D268))</f>
        <v>2.1509714960657309</v>
      </c>
      <c r="J267" s="34"/>
      <c r="K267" s="34"/>
      <c r="L267" s="34"/>
      <c r="M267" s="34"/>
      <c r="N267" s="34"/>
      <c r="O267" s="34"/>
    </row>
    <row r="268" spans="1:15" x14ac:dyDescent="0.25">
      <c r="A268" s="34" t="s">
        <v>155</v>
      </c>
      <c r="B268" s="33">
        <v>284.14685529994676</v>
      </c>
      <c r="C268" s="33">
        <v>726.10757278362144</v>
      </c>
      <c r="D268" s="33">
        <v>139.70734333385724</v>
      </c>
      <c r="E268" s="33">
        <v>1149.9617714174258</v>
      </c>
      <c r="F268" s="33"/>
      <c r="G268" s="33" t="s">
        <v>179</v>
      </c>
      <c r="H268" s="41">
        <f>(B263/(C263+D263)/((B269-B263)/((C269-C263)+(D269-D263))))</f>
        <v>0.53825695642671711</v>
      </c>
      <c r="I268" s="41">
        <f>((B263+C263)/D263)/(((B269-B263)+(C269-C263))/(D269-D263))</f>
        <v>0.78520403257860238</v>
      </c>
      <c r="J268" s="34"/>
      <c r="K268" s="34"/>
      <c r="L268" s="34"/>
      <c r="M268" s="34"/>
      <c r="N268" s="34"/>
      <c r="O268" s="34"/>
    </row>
    <row r="269" spans="1:15" x14ac:dyDescent="0.25">
      <c r="A269" s="34" t="s">
        <v>162</v>
      </c>
      <c r="B269" s="33">
        <v>326.89077748511306</v>
      </c>
      <c r="C269" s="33">
        <v>973.63628518515691</v>
      </c>
      <c r="D269" s="33">
        <v>226.0507583210732</v>
      </c>
      <c r="E269" s="33">
        <v>1526.5778209913435</v>
      </c>
      <c r="F269" s="33"/>
      <c r="G269" s="33"/>
      <c r="H269" s="41"/>
      <c r="I269" s="41"/>
      <c r="J269" s="34"/>
      <c r="K269" s="34"/>
      <c r="L269" s="34"/>
      <c r="M269" s="34"/>
      <c r="N269" s="34"/>
      <c r="O269" s="34"/>
    </row>
    <row r="270" spans="1:15" x14ac:dyDescent="0.25">
      <c r="A270" s="34"/>
      <c r="B270" s="33"/>
      <c r="C270" s="33"/>
      <c r="D270" s="33"/>
      <c r="E270" s="33"/>
      <c r="F270" s="33"/>
      <c r="G270" s="33"/>
      <c r="H270" s="41"/>
      <c r="I270" s="41"/>
      <c r="J270" s="34"/>
      <c r="K270" s="34"/>
      <c r="L270" s="34"/>
      <c r="M270" s="34"/>
      <c r="N270" s="34"/>
      <c r="O270" s="34"/>
    </row>
    <row r="271" spans="1:15" x14ac:dyDescent="0.25">
      <c r="A271" s="40" t="s">
        <v>103</v>
      </c>
      <c r="B271" s="35" t="s">
        <v>156</v>
      </c>
      <c r="C271" s="35" t="s">
        <v>157</v>
      </c>
      <c r="D271" s="35" t="s">
        <v>158</v>
      </c>
      <c r="E271" s="35" t="s">
        <v>159</v>
      </c>
      <c r="F271" s="35"/>
      <c r="G271" s="35"/>
      <c r="H271" s="42"/>
      <c r="I271" s="42"/>
      <c r="J271" s="34"/>
      <c r="K271" s="34"/>
      <c r="L271" s="34"/>
      <c r="M271" s="34"/>
      <c r="N271" s="34"/>
      <c r="O271" s="34"/>
    </row>
    <row r="272" spans="1:15" x14ac:dyDescent="0.25">
      <c r="A272" s="34" t="s">
        <v>151</v>
      </c>
      <c r="B272" s="33">
        <v>195.86984494779722</v>
      </c>
      <c r="C272" s="33">
        <v>1912.4016560544287</v>
      </c>
      <c r="D272" s="33">
        <v>11386.658455895411</v>
      </c>
      <c r="E272" s="33">
        <v>13494.929956897635</v>
      </c>
      <c r="F272" s="33"/>
      <c r="G272" s="33"/>
      <c r="H272" s="42" t="s">
        <v>177</v>
      </c>
      <c r="I272" s="42" t="s">
        <v>178</v>
      </c>
      <c r="J272" s="34"/>
      <c r="K272" s="34"/>
      <c r="L272" s="34"/>
      <c r="M272" s="34"/>
      <c r="N272" s="34"/>
      <c r="O272" s="34"/>
    </row>
    <row r="273" spans="1:15" x14ac:dyDescent="0.25">
      <c r="A273" s="34" t="s">
        <v>160</v>
      </c>
      <c r="B273" s="33">
        <v>1608.0647023520905</v>
      </c>
      <c r="C273" s="33">
        <v>8159.7566455553406</v>
      </c>
      <c r="D273" s="33">
        <v>7180.4866193114731</v>
      </c>
      <c r="E273" s="33">
        <v>16948.307967218909</v>
      </c>
      <c r="F273" s="33"/>
      <c r="G273" s="33" t="s">
        <v>172</v>
      </c>
      <c r="H273" s="41">
        <f>(B273/(C273+D273))/(B272/(C272+D272))</f>
        <v>7.1174535564675381</v>
      </c>
      <c r="I273" s="41">
        <f>((B273+C273)/D273)/((B272+C272)/D272)</f>
        <v>7.3470600007975078</v>
      </c>
      <c r="J273" s="34"/>
      <c r="K273" s="34"/>
      <c r="L273" s="34"/>
      <c r="M273" s="34"/>
      <c r="N273" s="34"/>
      <c r="O273" s="34"/>
    </row>
    <row r="274" spans="1:15" x14ac:dyDescent="0.25">
      <c r="A274" s="34" t="s">
        <v>152</v>
      </c>
      <c r="B274" s="33">
        <v>243.07276664578143</v>
      </c>
      <c r="C274" s="33">
        <v>1165.7904249100197</v>
      </c>
      <c r="D274" s="33">
        <v>1577.6931041188921</v>
      </c>
      <c r="E274" s="33">
        <v>2986.5562956746926</v>
      </c>
      <c r="F274" s="33"/>
      <c r="G274" s="33" t="s">
        <v>174</v>
      </c>
      <c r="H274" s="41">
        <f>(B275/(C275+D275))/(B274/(C274+D274))</f>
        <v>1.2230305143035449</v>
      </c>
      <c r="I274" s="41">
        <f>((B275+C275)/D275)/((B274+C274)/D274)</f>
        <v>1.6707106400479026</v>
      </c>
      <c r="J274" s="34"/>
      <c r="K274" s="34"/>
      <c r="L274" s="34"/>
      <c r="M274" s="34"/>
      <c r="N274" s="34"/>
      <c r="O274" s="34"/>
    </row>
    <row r="275" spans="1:15" x14ac:dyDescent="0.25">
      <c r="A275" s="34" t="s">
        <v>161</v>
      </c>
      <c r="B275" s="33">
        <v>1364.9919357063091</v>
      </c>
      <c r="C275" s="33">
        <v>6993.9662206453213</v>
      </c>
      <c r="D275" s="33">
        <v>5602.7935151925813</v>
      </c>
      <c r="E275" s="33">
        <v>13961.751671544216</v>
      </c>
      <c r="F275" s="33"/>
      <c r="G275" s="33" t="s">
        <v>173</v>
      </c>
      <c r="H275" s="41">
        <f>(B274/(C274+D274))/(B272/(C272+D272))</f>
        <v>6.0157158795524293</v>
      </c>
      <c r="I275" s="41">
        <f>((B274+C274)/D274)/((B272+C272)/D272)</f>
        <v>4.8229865573449109</v>
      </c>
      <c r="J275" s="34"/>
      <c r="K275" s="34"/>
      <c r="L275" s="34"/>
      <c r="M275" s="34"/>
      <c r="N275" s="34"/>
      <c r="O275" s="34"/>
    </row>
    <row r="276" spans="1:15" x14ac:dyDescent="0.25">
      <c r="A276" s="34" t="s">
        <v>153</v>
      </c>
      <c r="B276" s="33">
        <v>651.2233638125864</v>
      </c>
      <c r="C276" s="33">
        <v>3748.9558878559001</v>
      </c>
      <c r="D276" s="33">
        <v>1985.0667252795852</v>
      </c>
      <c r="E276" s="33">
        <v>6385.2459769480738</v>
      </c>
      <c r="F276" s="33"/>
      <c r="G276" s="33" t="s">
        <v>175</v>
      </c>
      <c r="H276" s="41">
        <f>(B276/(C276+D276))/(B277/(C277+D277))</f>
        <v>1.0919695145222454</v>
      </c>
      <c r="I276" s="41">
        <f>((B276+C276)/D276)/((B277+C277)/D277)</f>
        <v>2.0256750448222074</v>
      </c>
      <c r="J276" s="34"/>
      <c r="K276" s="34"/>
      <c r="L276" s="34"/>
      <c r="M276" s="34"/>
      <c r="N276" s="34"/>
      <c r="O276" s="34"/>
    </row>
    <row r="277" spans="1:15" x14ac:dyDescent="0.25">
      <c r="A277" s="34" t="s">
        <v>154</v>
      </c>
      <c r="B277" s="33">
        <v>713.76857189372276</v>
      </c>
      <c r="C277" s="33">
        <v>3245.0103327894208</v>
      </c>
      <c r="D277" s="33">
        <v>3617.7267899129956</v>
      </c>
      <c r="E277" s="33">
        <v>7576.5056945961423</v>
      </c>
      <c r="F277" s="33"/>
      <c r="G277" s="33" t="s">
        <v>176</v>
      </c>
      <c r="H277" s="41">
        <f>(B278/(C278+D278))/((B279-B278)/((C279-C278)+(D279-D278)))</f>
        <v>2.9932351456923225</v>
      </c>
      <c r="I277" s="41">
        <f>((B278+C278)/D278)/(((B279-B278)+(C279-C278))/(D279-D278))</f>
        <v>1.6625616910808967</v>
      </c>
      <c r="J277" s="34"/>
      <c r="K277" s="34"/>
      <c r="L277" s="34"/>
      <c r="M277" s="34"/>
      <c r="N277" s="34"/>
      <c r="O277" s="34"/>
    </row>
    <row r="278" spans="1:15" x14ac:dyDescent="0.25">
      <c r="A278" s="34" t="s">
        <v>155</v>
      </c>
      <c r="B278" s="33">
        <v>8646.3899607861458</v>
      </c>
      <c r="C278" s="33">
        <v>19444.573629948572</v>
      </c>
      <c r="D278" s="33">
        <v>26415.59601523164</v>
      </c>
      <c r="E278" s="33">
        <v>54506.559605966366</v>
      </c>
      <c r="F278" s="33"/>
      <c r="G278" s="33" t="s">
        <v>179</v>
      </c>
      <c r="H278" s="41">
        <f>(B273/(C273+D273)/((B279-B273)/((C279-C273)+(D279-D273))))</f>
        <v>0.70134307316098221</v>
      </c>
      <c r="I278" s="41">
        <f>((B273+C273)/D273)/(((B279-B273)+(C279-C273))/(D279-D273))</f>
        <v>1.7028076354924466</v>
      </c>
      <c r="J278" s="34"/>
      <c r="K278" s="34"/>
      <c r="L278" s="34"/>
      <c r="M278" s="34"/>
      <c r="N278" s="34"/>
      <c r="O278" s="34"/>
    </row>
    <row r="279" spans="1:15" x14ac:dyDescent="0.25">
      <c r="A279" s="34" t="s">
        <v>162</v>
      </c>
      <c r="B279" s="33">
        <v>10450.324508086034</v>
      </c>
      <c r="C279" s="33">
        <v>29516.731931558341</v>
      </c>
      <c r="D279" s="33">
        <v>44982.741090438525</v>
      </c>
      <c r="E279" s="33">
        <v>84949.797530082898</v>
      </c>
      <c r="F279" s="33"/>
      <c r="G279" s="33"/>
      <c r="H279" s="41"/>
      <c r="I279" s="41"/>
      <c r="J279" s="34"/>
      <c r="K279" s="34"/>
      <c r="L279" s="34"/>
      <c r="M279" s="34"/>
      <c r="N279" s="34"/>
      <c r="O279" s="34"/>
    </row>
    <row r="280" spans="1:15" x14ac:dyDescent="0.25">
      <c r="A280" s="34"/>
      <c r="B280" s="33"/>
      <c r="C280" s="33"/>
      <c r="D280" s="33"/>
      <c r="E280" s="33"/>
      <c r="F280" s="33"/>
      <c r="G280" s="33"/>
      <c r="H280" s="41"/>
      <c r="I280" s="41"/>
      <c r="J280" s="34"/>
      <c r="K280" s="34"/>
      <c r="L280" s="34"/>
      <c r="M280" s="34"/>
      <c r="N280" s="34"/>
      <c r="O280" s="34"/>
    </row>
    <row r="281" spans="1:15" x14ac:dyDescent="0.25">
      <c r="A281" s="40" t="s">
        <v>99</v>
      </c>
      <c r="B281" s="35" t="s">
        <v>156</v>
      </c>
      <c r="C281" s="35" t="s">
        <v>157</v>
      </c>
      <c r="D281" s="35" t="s">
        <v>158</v>
      </c>
      <c r="E281" s="35" t="s">
        <v>159</v>
      </c>
      <c r="F281" s="35"/>
      <c r="G281" s="35"/>
      <c r="H281" s="42"/>
      <c r="I281" s="42"/>
      <c r="J281" s="34"/>
      <c r="K281" s="34"/>
      <c r="L281" s="34"/>
      <c r="M281" s="34"/>
      <c r="N281" s="34"/>
      <c r="O281" s="34"/>
    </row>
    <row r="282" spans="1:15" x14ac:dyDescent="0.25">
      <c r="A282" s="34" t="s">
        <v>151</v>
      </c>
      <c r="B282" s="33">
        <v>5.1348467437831294E-2</v>
      </c>
      <c r="C282" s="33">
        <v>0.18553050592523498</v>
      </c>
      <c r="D282" s="33">
        <v>7.0957109669897438</v>
      </c>
      <c r="E282" s="33">
        <v>7.3325899403528103</v>
      </c>
      <c r="F282" s="33"/>
      <c r="G282" s="33"/>
      <c r="H282" s="42" t="s">
        <v>177</v>
      </c>
      <c r="I282" s="42" t="s">
        <v>178</v>
      </c>
      <c r="J282" s="34"/>
      <c r="K282" s="34"/>
      <c r="L282" s="34"/>
      <c r="M282" s="34"/>
      <c r="N282" s="34"/>
      <c r="O282" s="34"/>
    </row>
    <row r="283" spans="1:15" x14ac:dyDescent="0.25">
      <c r="A283" s="34" t="s">
        <v>160</v>
      </c>
      <c r="B283" s="33">
        <v>1.556032992140773</v>
      </c>
      <c r="C283" s="33">
        <v>5.8981870297640739</v>
      </c>
      <c r="D283" s="33">
        <v>50.827064724952855</v>
      </c>
      <c r="E283" s="33">
        <v>58.2812847468577</v>
      </c>
      <c r="F283" s="33"/>
      <c r="G283" s="33" t="s">
        <v>172</v>
      </c>
      <c r="H283" s="41">
        <f>(B283/(C283+D283))/(B282/(C282+D282))</f>
        <v>3.8897377076690982</v>
      </c>
      <c r="I283" s="41">
        <f>((B283+C283)/D283)/((B282+C282)/D282)</f>
        <v>4.3931555658328101</v>
      </c>
      <c r="J283" s="34"/>
      <c r="K283" s="34"/>
      <c r="L283" s="34"/>
      <c r="M283" s="34"/>
      <c r="N283" s="34"/>
      <c r="O283" s="34"/>
    </row>
    <row r="284" spans="1:15" x14ac:dyDescent="0.25">
      <c r="A284" s="34" t="s">
        <v>152</v>
      </c>
      <c r="B284" s="33">
        <v>0.21733185771091654</v>
      </c>
      <c r="C284" s="33">
        <v>0.82380254839036871</v>
      </c>
      <c r="D284" s="33">
        <v>7.0990399653863161</v>
      </c>
      <c r="E284" s="33">
        <v>8.1401743714876016</v>
      </c>
      <c r="F284" s="33"/>
      <c r="G284" s="33" t="s">
        <v>174</v>
      </c>
      <c r="H284" s="41"/>
      <c r="I284" s="41"/>
      <c r="J284" s="34"/>
      <c r="K284" s="34"/>
      <c r="L284" s="34"/>
      <c r="M284" s="34"/>
      <c r="N284" s="34"/>
      <c r="O284" s="34"/>
    </row>
    <row r="285" spans="1:15" x14ac:dyDescent="0.25">
      <c r="A285" s="34" t="s">
        <v>161</v>
      </c>
      <c r="B285" s="33">
        <v>1.3387011344298565</v>
      </c>
      <c r="C285" s="33">
        <v>5.0743844813737047</v>
      </c>
      <c r="D285" s="33">
        <v>43.728024759566537</v>
      </c>
      <c r="E285" s="33">
        <v>50.141110375370097</v>
      </c>
      <c r="F285" s="33"/>
      <c r="G285" s="33" t="s">
        <v>173</v>
      </c>
      <c r="H285" s="41"/>
      <c r="I285" s="41"/>
      <c r="J285" s="34"/>
      <c r="K285" s="34"/>
      <c r="L285" s="34"/>
      <c r="M285" s="34"/>
      <c r="N285" s="34"/>
      <c r="O285" s="34"/>
    </row>
    <row r="286" spans="1:15" x14ac:dyDescent="0.25">
      <c r="A286" s="34" t="s">
        <v>153</v>
      </c>
      <c r="B286" s="33">
        <v>0.72259884451252121</v>
      </c>
      <c r="C286" s="33">
        <v>2.7390313405647104</v>
      </c>
      <c r="D286" s="33">
        <v>23.60334159090333</v>
      </c>
      <c r="E286" s="33">
        <v>27.06497177598056</v>
      </c>
      <c r="F286" s="33"/>
      <c r="G286" s="33" t="s">
        <v>175</v>
      </c>
      <c r="H286" s="41"/>
      <c r="I286" s="41"/>
      <c r="J286" s="34"/>
      <c r="K286" s="34"/>
      <c r="L286" s="34"/>
      <c r="M286" s="34"/>
      <c r="N286" s="34"/>
      <c r="O286" s="34"/>
    </row>
    <row r="287" spans="1:15" x14ac:dyDescent="0.25">
      <c r="A287" s="34" t="s">
        <v>154</v>
      </c>
      <c r="B287" s="33">
        <v>0.61610228991733518</v>
      </c>
      <c r="C287" s="33">
        <v>2.3353531408089943</v>
      </c>
      <c r="D287" s="33">
        <v>20.124683168663211</v>
      </c>
      <c r="E287" s="33">
        <v>23.076138599389537</v>
      </c>
      <c r="F287" s="33"/>
      <c r="G287" s="33" t="s">
        <v>176</v>
      </c>
      <c r="H287" s="41">
        <f>(B288/(C288+D288))/((B289-B288)/((C289-C288)+(D289-D288)))</f>
        <v>5.424249145418913</v>
      </c>
      <c r="I287" s="41">
        <f>((B288+C288)/D288)/(((B289-B288)+(C289-C288))/(D289-D288))</f>
        <v>3.5032553333100171</v>
      </c>
      <c r="J287" s="34"/>
      <c r="K287" s="34"/>
      <c r="L287" s="34"/>
      <c r="M287" s="34"/>
      <c r="N287" s="34"/>
      <c r="O287" s="34"/>
    </row>
    <row r="288" spans="1:15" x14ac:dyDescent="0.25">
      <c r="A288" s="34" t="s">
        <v>155</v>
      </c>
      <c r="B288" s="33">
        <v>26.323792920650789</v>
      </c>
      <c r="C288" s="33">
        <v>43.386783417523688</v>
      </c>
      <c r="D288" s="33">
        <v>149.86073056151355</v>
      </c>
      <c r="E288" s="33">
        <v>219.57130689968801</v>
      </c>
      <c r="F288" s="33"/>
      <c r="G288" s="33" t="s">
        <v>179</v>
      </c>
      <c r="H288" s="41">
        <f>(B283/(C283+D283)/((B289-B283)/((C289-C283)+(D289-D283))))</f>
        <v>0.20855674064027555</v>
      </c>
      <c r="I288" s="41">
        <f>((B283+C283)/D283)/(((B289-B283)+(C289-C283))/(D289-D283))</f>
        <v>0.32908978510724995</v>
      </c>
      <c r="J288" s="34"/>
      <c r="K288" s="34"/>
      <c r="L288" s="34"/>
      <c r="M288" s="34"/>
      <c r="N288" s="34"/>
      <c r="O288" s="34"/>
    </row>
    <row r="289" spans="1:15" x14ac:dyDescent="0.25">
      <c r="A289" s="34" t="s">
        <v>162</v>
      </c>
      <c r="B289" s="33">
        <v>27.93117438022939</v>
      </c>
      <c r="C289" s="33">
        <v>49.470500953212998</v>
      </c>
      <c r="D289" s="33">
        <v>207.78350625345615</v>
      </c>
      <c r="E289" s="33">
        <v>285.18518158689852</v>
      </c>
      <c r="F289" s="33"/>
      <c r="G289" s="33"/>
      <c r="H289" s="41"/>
      <c r="I289" s="41"/>
      <c r="J289" s="34"/>
      <c r="K289" s="34"/>
      <c r="L289" s="34"/>
      <c r="M289" s="34"/>
      <c r="N289" s="34"/>
      <c r="O289" s="34"/>
    </row>
    <row r="290" spans="1:15" x14ac:dyDescent="0.25">
      <c r="A290" s="34"/>
      <c r="B290" s="33"/>
      <c r="C290" s="33"/>
      <c r="D290" s="33"/>
      <c r="E290" s="33"/>
      <c r="F290" s="33"/>
      <c r="G290" s="33"/>
      <c r="H290" s="41"/>
      <c r="I290" s="41"/>
      <c r="J290" s="34"/>
      <c r="K290" s="34"/>
      <c r="L290" s="34"/>
      <c r="M290" s="34"/>
      <c r="N290" s="34"/>
      <c r="O290" s="34"/>
    </row>
    <row r="291" spans="1:15" x14ac:dyDescent="0.25">
      <c r="A291" s="40" t="s">
        <v>107</v>
      </c>
      <c r="B291" s="35" t="s">
        <v>156</v>
      </c>
      <c r="C291" s="35" t="s">
        <v>157</v>
      </c>
      <c r="D291" s="35" t="s">
        <v>158</v>
      </c>
      <c r="E291" s="35" t="s">
        <v>159</v>
      </c>
      <c r="F291" s="35"/>
      <c r="G291" s="35"/>
      <c r="H291" s="42"/>
      <c r="I291" s="42"/>
      <c r="J291" s="34"/>
      <c r="K291" s="34"/>
      <c r="L291" s="34"/>
      <c r="M291" s="34"/>
      <c r="N291" s="34"/>
      <c r="O291" s="34"/>
    </row>
    <row r="292" spans="1:15" x14ac:dyDescent="0.25">
      <c r="A292" s="34" t="s">
        <v>151</v>
      </c>
      <c r="B292" s="33">
        <v>21.628318721465458</v>
      </c>
      <c r="C292" s="33">
        <v>247.35238908520151</v>
      </c>
      <c r="D292" s="33">
        <v>320.55506219333307</v>
      </c>
      <c r="E292" s="33">
        <v>589.53576999999996</v>
      </c>
      <c r="F292" s="33"/>
      <c r="G292" s="33"/>
      <c r="H292" s="42" t="s">
        <v>177</v>
      </c>
      <c r="I292" s="42" t="s">
        <v>178</v>
      </c>
      <c r="J292" s="34"/>
      <c r="K292" s="34"/>
      <c r="L292" s="34"/>
      <c r="M292" s="34"/>
      <c r="N292" s="34"/>
      <c r="O292" s="34"/>
    </row>
    <row r="293" spans="1:15" x14ac:dyDescent="0.25">
      <c r="A293" s="34" t="s">
        <v>160</v>
      </c>
      <c r="B293" s="33">
        <v>223.95470066237425</v>
      </c>
      <c r="C293" s="33">
        <v>712.24907812262632</v>
      </c>
      <c r="D293" s="33">
        <v>698.6401552149996</v>
      </c>
      <c r="E293" s="33">
        <v>1634.843934</v>
      </c>
      <c r="F293" s="33"/>
      <c r="G293" s="33" t="s">
        <v>172</v>
      </c>
      <c r="H293" s="41">
        <f>(B293/(C293+D293))/(B292/(C292+D292))</f>
        <v>4.1679458616189597</v>
      </c>
      <c r="I293" s="41">
        <f>((B293+C293)/D293)/((B292+C292)/D292)</f>
        <v>1.5969758684485347</v>
      </c>
      <c r="J293" s="34"/>
      <c r="K293" s="34"/>
      <c r="L293" s="34"/>
      <c r="M293" s="34"/>
      <c r="N293" s="34"/>
      <c r="O293" s="34"/>
    </row>
    <row r="294" spans="1:15" x14ac:dyDescent="0.25">
      <c r="A294" s="34" t="s">
        <v>152</v>
      </c>
      <c r="B294" s="33">
        <v>47.254318206536851</v>
      </c>
      <c r="C294" s="33">
        <v>109.01825681871912</v>
      </c>
      <c r="D294" s="33">
        <v>97.89008390434266</v>
      </c>
      <c r="E294" s="33">
        <v>254.16265892959862</v>
      </c>
      <c r="F294" s="33"/>
      <c r="G294" s="33" t="s">
        <v>174</v>
      </c>
      <c r="H294" s="41">
        <f>(B295/(C295+D295))/(B294/(C294+D294))</f>
        <v>0.64262022719547096</v>
      </c>
      <c r="I294" s="41">
        <f>((B295+C295)/D295)/((B294+C294)/D294)</f>
        <v>0.81323937402704083</v>
      </c>
      <c r="J294" s="34"/>
      <c r="K294" s="34"/>
      <c r="L294" s="34"/>
      <c r="M294" s="34"/>
      <c r="N294" s="34"/>
      <c r="O294" s="34"/>
    </row>
    <row r="295" spans="1:15" x14ac:dyDescent="0.25">
      <c r="A295" s="34" t="s">
        <v>161</v>
      </c>
      <c r="B295" s="33">
        <v>176.70038245583737</v>
      </c>
      <c r="C295" s="33">
        <v>603.23082130390719</v>
      </c>
      <c r="D295" s="33">
        <v>600.75007131065695</v>
      </c>
      <c r="E295" s="33">
        <v>1380.6812750704016</v>
      </c>
      <c r="F295" s="33"/>
      <c r="G295" s="33" t="s">
        <v>173</v>
      </c>
      <c r="H295" s="41">
        <f>(B294/(C294+D294))/(B292/(C292+D292))</f>
        <v>5.9967826669845525</v>
      </c>
      <c r="I295" s="41">
        <f>((B294+C294)/D294)/((B292+C292)/D292)</f>
        <v>1.902503985488853</v>
      </c>
      <c r="J295" s="34"/>
      <c r="K295" s="34"/>
      <c r="L295" s="34"/>
      <c r="M295" s="34"/>
      <c r="N295" s="34"/>
      <c r="O295" s="34"/>
    </row>
    <row r="296" spans="1:15" x14ac:dyDescent="0.25">
      <c r="A296" s="34" t="s">
        <v>153</v>
      </c>
      <c r="B296" s="33">
        <v>64.098090336580498</v>
      </c>
      <c r="C296" s="33">
        <v>227.79162962635905</v>
      </c>
      <c r="D296" s="33">
        <v>237.41443160135864</v>
      </c>
      <c r="E296" s="33">
        <v>529.30415156429819</v>
      </c>
      <c r="F296" s="33"/>
      <c r="G296" s="33" t="s">
        <v>175</v>
      </c>
      <c r="H296" s="41">
        <f>(B296/(C296+D296))/(B297/(C297+D297))</f>
        <v>0.90399199904086447</v>
      </c>
      <c r="I296" s="41">
        <f>((B296+C296)/D296)/((B297+C297)/D297)</f>
        <v>0.91529891257038654</v>
      </c>
      <c r="J296" s="34"/>
      <c r="K296" s="34"/>
      <c r="L296" s="34"/>
      <c r="M296" s="34"/>
      <c r="N296" s="34"/>
      <c r="O296" s="34"/>
    </row>
    <row r="297" spans="1:15" x14ac:dyDescent="0.25">
      <c r="A297" s="34" t="s">
        <v>154</v>
      </c>
      <c r="B297" s="33">
        <v>112.60229211925689</v>
      </c>
      <c r="C297" s="33">
        <v>375.43919167754814</v>
      </c>
      <c r="D297" s="33">
        <v>363.33563970929833</v>
      </c>
      <c r="E297" s="33">
        <v>851.37712350610332</v>
      </c>
      <c r="F297" s="33"/>
      <c r="G297" s="33" t="s">
        <v>176</v>
      </c>
      <c r="H297" s="41">
        <f>(B298/(C298+D298))/((B299-B298)/((C299-C298)+(D299-D298)))</f>
        <v>2.7339689070605306</v>
      </c>
      <c r="I297" s="41">
        <f>((B298+C298)/D298)/(((B299-B298)+(C299-C298))/(D299-D298))</f>
        <v>1.9601069771868469</v>
      </c>
      <c r="J297" s="34"/>
      <c r="K297" s="34"/>
      <c r="L297" s="34"/>
      <c r="M297" s="34"/>
      <c r="N297" s="34"/>
      <c r="O297" s="34"/>
    </row>
    <row r="298" spans="1:15" x14ac:dyDescent="0.25">
      <c r="A298" s="34" t="s">
        <v>155</v>
      </c>
      <c r="B298" s="33">
        <v>2385.6810775473932</v>
      </c>
      <c r="C298" s="33">
        <v>4192.8209249577203</v>
      </c>
      <c r="D298" s="33">
        <v>2838.2528394193964</v>
      </c>
      <c r="E298" s="33">
        <v>9416.7548419245086</v>
      </c>
      <c r="F298" s="33"/>
      <c r="G298" s="33" t="s">
        <v>179</v>
      </c>
      <c r="H298" s="41">
        <f>(B293/(C293+D293)/((B299-B293)/((C299-C293)+(D299-D293))))</f>
        <v>0.50106114104949528</v>
      </c>
      <c r="I298" s="41">
        <f>((B293+C293)/D293)/(((B299-B293)+(C299-C293))/(D299-D293))</f>
        <v>0.61817169764691038</v>
      </c>
      <c r="J298" s="34"/>
      <c r="K298" s="34"/>
      <c r="L298" s="34"/>
      <c r="M298" s="34"/>
      <c r="N298" s="34"/>
      <c r="O298" s="34"/>
    </row>
    <row r="299" spans="1:15" x14ac:dyDescent="0.25">
      <c r="A299" s="34" t="s">
        <v>162</v>
      </c>
      <c r="B299" s="33">
        <v>2631.2640969312329</v>
      </c>
      <c r="C299" s="33">
        <v>5152.4223921655475</v>
      </c>
      <c r="D299" s="33">
        <v>3857.448056827729</v>
      </c>
      <c r="E299" s="33">
        <v>11641.134545924509</v>
      </c>
      <c r="F299" s="33"/>
      <c r="G299" s="33"/>
      <c r="H299" s="41"/>
      <c r="I299" s="41"/>
      <c r="J299" s="34"/>
      <c r="K299" s="34"/>
      <c r="L299" s="34"/>
      <c r="M299" s="34"/>
      <c r="N299" s="34"/>
      <c r="O299" s="34"/>
    </row>
    <row r="300" spans="1:15" x14ac:dyDescent="0.25">
      <c r="A300" s="34"/>
      <c r="B300" s="33"/>
      <c r="C300" s="33"/>
      <c r="D300" s="33"/>
      <c r="E300" s="33"/>
      <c r="F300" s="33"/>
      <c r="G300" s="33"/>
      <c r="H300" s="41"/>
      <c r="I300" s="41"/>
      <c r="J300" s="34"/>
      <c r="K300" s="34"/>
      <c r="L300" s="34"/>
      <c r="M300" s="34"/>
      <c r="N300" s="34"/>
      <c r="O300" s="34"/>
    </row>
    <row r="301" spans="1:15" x14ac:dyDescent="0.25">
      <c r="A301" s="40" t="s">
        <v>111</v>
      </c>
      <c r="B301" s="35" t="s">
        <v>156</v>
      </c>
      <c r="C301" s="35" t="s">
        <v>157</v>
      </c>
      <c r="D301" s="35" t="s">
        <v>158</v>
      </c>
      <c r="E301" s="35" t="s">
        <v>159</v>
      </c>
      <c r="F301" s="35"/>
      <c r="G301" s="35"/>
      <c r="H301" s="42"/>
      <c r="I301" s="42"/>
      <c r="J301" s="34"/>
      <c r="K301" s="34"/>
      <c r="L301" s="34"/>
      <c r="M301" s="34"/>
      <c r="N301" s="34"/>
      <c r="O301" s="34"/>
    </row>
    <row r="302" spans="1:15" x14ac:dyDescent="0.25">
      <c r="A302" s="34" t="s">
        <v>151</v>
      </c>
      <c r="B302" s="33">
        <v>156.55383236992549</v>
      </c>
      <c r="C302" s="33">
        <v>5369.7488125969794</v>
      </c>
      <c r="D302" s="33">
        <v>3572.4360836978672</v>
      </c>
      <c r="E302" s="33">
        <v>9098.7387286647736</v>
      </c>
      <c r="F302" s="33"/>
      <c r="G302" s="33"/>
      <c r="H302" s="42" t="s">
        <v>177</v>
      </c>
      <c r="I302" s="42" t="s">
        <v>178</v>
      </c>
      <c r="J302" s="34"/>
      <c r="K302" s="34"/>
      <c r="L302" s="34"/>
      <c r="M302" s="34"/>
      <c r="N302" s="34"/>
      <c r="O302" s="34"/>
    </row>
    <row r="303" spans="1:15" x14ac:dyDescent="0.25">
      <c r="A303" s="34" t="s">
        <v>160</v>
      </c>
      <c r="B303" s="33">
        <v>355.94768781798541</v>
      </c>
      <c r="C303" s="33">
        <v>4182.3498666777714</v>
      </c>
      <c r="D303" s="33">
        <v>552.22432377904966</v>
      </c>
      <c r="E303" s="33">
        <v>5090.521878274807</v>
      </c>
      <c r="F303" s="33"/>
      <c r="G303" s="33" t="s">
        <v>172</v>
      </c>
      <c r="H303" s="41">
        <f>(B303/(C303+D303))/(B302/(C302+D302))</f>
        <v>4.2942289150168307</v>
      </c>
      <c r="I303" s="41">
        <f>((B303+C303)/D303)/((B302+C302)/D302)</f>
        <v>5.3126014595484365</v>
      </c>
      <c r="J303" s="34"/>
      <c r="K303" s="34"/>
      <c r="L303" s="34"/>
      <c r="M303" s="34"/>
      <c r="N303" s="34"/>
      <c r="O303" s="34"/>
    </row>
    <row r="304" spans="1:15" x14ac:dyDescent="0.25">
      <c r="A304" s="34" t="s">
        <v>152</v>
      </c>
      <c r="B304" s="33">
        <v>67.822796389174584</v>
      </c>
      <c r="C304" s="33">
        <v>813.29414111936512</v>
      </c>
      <c r="D304" s="33">
        <v>109.94697994506561</v>
      </c>
      <c r="E304" s="33">
        <v>991.06391745360531</v>
      </c>
      <c r="F304" s="33"/>
      <c r="G304" s="33" t="s">
        <v>174</v>
      </c>
      <c r="H304" s="41">
        <f>(B305/(C305+D305))/(B304/(C304+D304))</f>
        <v>1.0290662228652225</v>
      </c>
      <c r="I304" s="41">
        <f>((B305+C305)/D305)/((B304+C304)/D304)</f>
        <v>1.0318141313390661</v>
      </c>
      <c r="J304" s="34"/>
      <c r="K304" s="34"/>
      <c r="L304" s="34"/>
      <c r="M304" s="34"/>
      <c r="N304" s="34"/>
      <c r="O304" s="34"/>
    </row>
    <row r="305" spans="1:15" x14ac:dyDescent="0.25">
      <c r="A305" s="34" t="s">
        <v>161</v>
      </c>
      <c r="B305" s="33">
        <v>288.12489142881088</v>
      </c>
      <c r="C305" s="33">
        <v>3369.0557255584063</v>
      </c>
      <c r="D305" s="33">
        <v>442.27734383398411</v>
      </c>
      <c r="E305" s="33">
        <v>4099.4579608212016</v>
      </c>
      <c r="F305" s="33"/>
      <c r="G305" s="33" t="s">
        <v>173</v>
      </c>
      <c r="H305" s="41">
        <f>(B304/(C304+D304))/(B302/(C302+D302))</f>
        <v>4.1960484532285092</v>
      </c>
      <c r="I305" s="41">
        <f>((B304+C304)/D304)/((B302+C302)/D302)</f>
        <v>5.1805998345371842</v>
      </c>
      <c r="J305" s="34"/>
      <c r="K305" s="34"/>
      <c r="L305" s="34"/>
      <c r="M305" s="34"/>
      <c r="N305" s="34"/>
      <c r="O305" s="34"/>
    </row>
    <row r="306" spans="1:15" x14ac:dyDescent="0.25">
      <c r="A306" s="34" t="s">
        <v>153</v>
      </c>
      <c r="B306" s="33">
        <v>94.739814740283833</v>
      </c>
      <c r="C306" s="33">
        <v>1058.0186379307702</v>
      </c>
      <c r="D306" s="33">
        <v>140.42764736766762</v>
      </c>
      <c r="E306" s="33">
        <v>1293.1861000387216</v>
      </c>
      <c r="F306" s="33"/>
      <c r="G306" s="33" t="s">
        <v>175</v>
      </c>
      <c r="H306" s="41">
        <f>(B306/(C306+D306))/(B307/(C307+D307))</f>
        <v>1.0680992073256887</v>
      </c>
      <c r="I306" s="41">
        <f>((B306+C306)/D306)/((B307+C307)/D307)</f>
        <v>0.98939315215440238</v>
      </c>
      <c r="J306" s="34"/>
      <c r="K306" s="34"/>
      <c r="L306" s="34"/>
      <c r="M306" s="34"/>
      <c r="N306" s="34"/>
      <c r="O306" s="34"/>
    </row>
    <row r="307" spans="1:15" x14ac:dyDescent="0.25">
      <c r="A307" s="34" t="s">
        <v>154</v>
      </c>
      <c r="B307" s="33">
        <v>193.38507668852702</v>
      </c>
      <c r="C307" s="33">
        <v>2311.0370876276361</v>
      </c>
      <c r="D307" s="33">
        <v>301.84969646631646</v>
      </c>
      <c r="E307" s="33">
        <v>2806.27186078248</v>
      </c>
      <c r="F307" s="33"/>
      <c r="G307" s="33" t="s">
        <v>176</v>
      </c>
      <c r="H307" s="41">
        <f>(B308/(C308+D308))/((B309-B308)/((C309-C308)+(D309-D308)))</f>
        <v>6.8765243471957564</v>
      </c>
      <c r="I307" s="41">
        <f>((B308+C308)/D308)/(((B309-B308)+(C309-C308))/(D309-D308))</f>
        <v>8.6092167951323297</v>
      </c>
      <c r="J307" s="34"/>
      <c r="K307" s="34"/>
      <c r="L307" s="34"/>
      <c r="M307" s="34"/>
      <c r="N307" s="34"/>
      <c r="O307" s="34"/>
    </row>
    <row r="308" spans="1:15" x14ac:dyDescent="0.25">
      <c r="A308" s="34" t="s">
        <v>155</v>
      </c>
      <c r="B308" s="33">
        <v>3012.4776566970772</v>
      </c>
      <c r="C308" s="33">
        <v>11022.658944663424</v>
      </c>
      <c r="D308" s="33">
        <v>668.1049195590565</v>
      </c>
      <c r="E308" s="33">
        <v>14703.241520919559</v>
      </c>
      <c r="F308" s="33"/>
      <c r="G308" s="33" t="s">
        <v>179</v>
      </c>
      <c r="H308" s="41">
        <f>(B303/(C303+D303)/((B309-B303)/((C309-C303)+(D309-D303))))</f>
        <v>0.48948568450146429</v>
      </c>
      <c r="I308" s="41">
        <f>((B303+C303)/D303)/(((B309-B303)+(C309-C303))/(D309-D303))</f>
        <v>1.7815495129875643</v>
      </c>
      <c r="J308" s="34"/>
      <c r="K308" s="34"/>
      <c r="L308" s="34"/>
      <c r="M308" s="34"/>
      <c r="N308" s="34"/>
      <c r="O308" s="34"/>
    </row>
    <row r="309" spans="1:15" x14ac:dyDescent="0.25">
      <c r="A309" s="34" t="s">
        <v>162</v>
      </c>
      <c r="B309" s="33">
        <v>3524.9791768849882</v>
      </c>
      <c r="C309" s="33">
        <v>20574.757623938174</v>
      </c>
      <c r="D309" s="33">
        <v>4792.7653270359733</v>
      </c>
      <c r="E309" s="33">
        <v>28892.502127859141</v>
      </c>
      <c r="F309" s="33"/>
      <c r="G309" s="33"/>
      <c r="H309" s="41"/>
      <c r="I309" s="41"/>
      <c r="J309" s="34"/>
      <c r="K309" s="34"/>
      <c r="L309" s="34"/>
      <c r="M309" s="34"/>
      <c r="N309" s="34"/>
      <c r="O309" s="34"/>
    </row>
    <row r="310" spans="1:15" x14ac:dyDescent="0.25">
      <c r="A310" s="34"/>
      <c r="B310" s="33"/>
      <c r="C310" s="33"/>
      <c r="D310" s="33"/>
      <c r="E310" s="33"/>
      <c r="F310" s="33"/>
      <c r="G310" s="33"/>
      <c r="H310" s="41"/>
      <c r="I310" s="41"/>
      <c r="J310" s="34"/>
      <c r="K310" s="34"/>
      <c r="L310" s="34"/>
      <c r="M310" s="34"/>
      <c r="N310" s="34"/>
      <c r="O310" s="34"/>
    </row>
    <row r="311" spans="1:15" x14ac:dyDescent="0.25">
      <c r="A311" s="40" t="s">
        <v>115</v>
      </c>
      <c r="B311" s="35" t="s">
        <v>156</v>
      </c>
      <c r="C311" s="35" t="s">
        <v>157</v>
      </c>
      <c r="D311" s="35" t="s">
        <v>158</v>
      </c>
      <c r="E311" s="35" t="s">
        <v>159</v>
      </c>
      <c r="F311" s="35"/>
      <c r="G311" s="35"/>
      <c r="H311" s="42"/>
      <c r="I311" s="42"/>
      <c r="J311" s="34"/>
      <c r="K311" s="34"/>
      <c r="L311" s="34"/>
      <c r="M311" s="34"/>
      <c r="N311" s="34"/>
      <c r="O311" s="34"/>
    </row>
    <row r="312" spans="1:15" x14ac:dyDescent="0.25">
      <c r="A312" s="34" t="s">
        <v>151</v>
      </c>
      <c r="B312" s="33">
        <v>5.0299516876838783</v>
      </c>
      <c r="C312" s="33">
        <v>23.825399594572048</v>
      </c>
      <c r="D312" s="33">
        <v>1237.0817523714227</v>
      </c>
      <c r="E312" s="33">
        <v>1265.9371036536788</v>
      </c>
      <c r="F312" s="33"/>
      <c r="G312" s="33"/>
      <c r="H312" s="42" t="s">
        <v>177</v>
      </c>
      <c r="I312" s="42" t="s">
        <v>178</v>
      </c>
      <c r="J312" s="34"/>
      <c r="K312" s="34"/>
      <c r="L312" s="34"/>
      <c r="M312" s="34"/>
      <c r="N312" s="34"/>
      <c r="O312" s="34"/>
    </row>
    <row r="313" spans="1:15" x14ac:dyDescent="0.25">
      <c r="A313" s="34" t="s">
        <v>160</v>
      </c>
      <c r="B313" s="33">
        <v>50.237494569170615</v>
      </c>
      <c r="C313" s="33">
        <v>190.4266428619004</v>
      </c>
      <c r="D313" s="33">
        <v>1640.9834502118938</v>
      </c>
      <c r="E313" s="33">
        <v>1881.6475876429647</v>
      </c>
      <c r="F313" s="33"/>
      <c r="G313" s="33" t="s">
        <v>172</v>
      </c>
      <c r="H313" s="41">
        <f>(B313/(C313+D313))/(B312/(C312+D312))</f>
        <v>6.8764084184215566</v>
      </c>
      <c r="I313" s="41">
        <f>((B313+C313)/D313)/((B312+C312)/D312)</f>
        <v>6.2875175854917069</v>
      </c>
      <c r="J313" s="34"/>
      <c r="K313" s="34"/>
      <c r="L313" s="34"/>
      <c r="M313" s="34"/>
      <c r="N313" s="34"/>
      <c r="O313" s="34"/>
    </row>
    <row r="314" spans="1:15" x14ac:dyDescent="0.25">
      <c r="A314" s="34" t="s">
        <v>152</v>
      </c>
      <c r="B314" s="33">
        <v>6.0881122638117322</v>
      </c>
      <c r="C314" s="33">
        <v>23.077161584317693</v>
      </c>
      <c r="D314" s="33">
        <v>198.86524106395257</v>
      </c>
      <c r="E314" s="33">
        <v>228.03051491208197</v>
      </c>
      <c r="F314" s="33"/>
      <c r="G314" s="33" t="s">
        <v>174</v>
      </c>
      <c r="H314" s="41"/>
      <c r="I314" s="41"/>
      <c r="J314" s="34"/>
      <c r="K314" s="34"/>
      <c r="L314" s="34"/>
      <c r="M314" s="34"/>
      <c r="N314" s="34"/>
      <c r="O314" s="34"/>
    </row>
    <row r="315" spans="1:15" x14ac:dyDescent="0.25">
      <c r="A315" s="34" t="s">
        <v>161</v>
      </c>
      <c r="B315" s="33">
        <v>44.149382305358884</v>
      </c>
      <c r="C315" s="33">
        <v>167.3494812775827</v>
      </c>
      <c r="D315" s="33">
        <v>1442.1182091479413</v>
      </c>
      <c r="E315" s="33">
        <v>1653.6170727308827</v>
      </c>
      <c r="F315" s="33"/>
      <c r="G315" s="33" t="s">
        <v>173</v>
      </c>
      <c r="H315" s="41"/>
      <c r="I315" s="41"/>
      <c r="J315" s="34"/>
      <c r="K315" s="34"/>
      <c r="L315" s="34"/>
      <c r="M315" s="34"/>
      <c r="N315" s="34"/>
      <c r="O315" s="34"/>
    </row>
    <row r="316" spans="1:15" x14ac:dyDescent="0.25">
      <c r="A316" s="34" t="s">
        <v>153</v>
      </c>
      <c r="B316" s="33">
        <v>8.2611990871229786</v>
      </c>
      <c r="C316" s="33">
        <v>31.314308598901061</v>
      </c>
      <c r="D316" s="33">
        <v>269.84807059215211</v>
      </c>
      <c r="E316" s="33">
        <v>309.42357827817619</v>
      </c>
      <c r="F316" s="33"/>
      <c r="G316" s="33" t="s">
        <v>175</v>
      </c>
      <c r="H316" s="41"/>
      <c r="I316" s="41"/>
      <c r="J316" s="34"/>
      <c r="K316" s="34"/>
      <c r="L316" s="34"/>
      <c r="M316" s="34"/>
      <c r="N316" s="34"/>
      <c r="O316" s="34"/>
    </row>
    <row r="317" spans="1:15" x14ac:dyDescent="0.25">
      <c r="A317" s="34" t="s">
        <v>154</v>
      </c>
      <c r="B317" s="33">
        <v>35.888183218235902</v>
      </c>
      <c r="C317" s="33">
        <v>136.03517267868165</v>
      </c>
      <c r="D317" s="33">
        <v>1172.2701385557891</v>
      </c>
      <c r="E317" s="33">
        <v>1344.1934944527065</v>
      </c>
      <c r="F317" s="33"/>
      <c r="G317" s="33" t="s">
        <v>176</v>
      </c>
      <c r="H317" s="41">
        <f>(B318/(C318+D318))/((B319-B318)/((C319-C318)+(D319-D318)))</f>
        <v>6.5277652976070781</v>
      </c>
      <c r="I317" s="41">
        <f>((B318+C318)/D318)/(((B319-B318)+(C319-C318))/(D319-D318))</f>
        <v>4.2725254059236137</v>
      </c>
      <c r="J317" s="34"/>
      <c r="K317" s="34"/>
      <c r="L317" s="34"/>
      <c r="M317" s="34"/>
      <c r="N317" s="34"/>
      <c r="O317" s="34"/>
    </row>
    <row r="318" spans="1:15" x14ac:dyDescent="0.25">
      <c r="A318" s="34" t="s">
        <v>155</v>
      </c>
      <c r="B318" s="33">
        <v>642.44949527509539</v>
      </c>
      <c r="C318" s="33">
        <v>1114.7720173638359</v>
      </c>
      <c r="D318" s="33">
        <v>4391.8986762832446</v>
      </c>
      <c r="E318" s="33">
        <v>6149.1201889221747</v>
      </c>
      <c r="F318" s="33"/>
      <c r="G318" s="33" t="s">
        <v>179</v>
      </c>
      <c r="H318" s="41">
        <f>(B313/(C313+D313)/((B319-B313)/((C319-C313)+(D319-D313))))</f>
        <v>0.28671448999432525</v>
      </c>
      <c r="I318" s="41">
        <f>((B313+C313)/D313)/(((B319-B313)+(C319-C313))/(D319-D313))</f>
        <v>0.46220726922790989</v>
      </c>
      <c r="J318" s="34"/>
      <c r="K318" s="34"/>
      <c r="L318" s="34"/>
      <c r="M318" s="34"/>
      <c r="N318" s="34"/>
      <c r="O318" s="34"/>
    </row>
    <row r="319" spans="1:15" x14ac:dyDescent="0.25">
      <c r="A319" s="34" t="s">
        <v>162</v>
      </c>
      <c r="B319" s="33">
        <v>697.71694153194994</v>
      </c>
      <c r="C319" s="33">
        <v>1329.0240598203084</v>
      </c>
      <c r="D319" s="33">
        <v>7269.9638788665607</v>
      </c>
      <c r="E319" s="33">
        <v>9296.7048802188183</v>
      </c>
      <c r="F319" s="33"/>
      <c r="G319" s="33"/>
      <c r="H319" s="41"/>
      <c r="I319" s="41"/>
      <c r="J319" s="34"/>
      <c r="K319" s="34"/>
      <c r="L319" s="34"/>
      <c r="M319" s="34"/>
      <c r="N319" s="34"/>
      <c r="O319" s="34"/>
    </row>
    <row r="320" spans="1:15" x14ac:dyDescent="0.25">
      <c r="A320" s="34"/>
      <c r="B320" s="33"/>
      <c r="C320" s="33"/>
      <c r="D320" s="33"/>
      <c r="E320" s="33"/>
      <c r="F320" s="33"/>
      <c r="G320" s="33"/>
      <c r="H320" s="41"/>
      <c r="I320" s="41"/>
      <c r="J320" s="34"/>
      <c r="K320" s="34"/>
      <c r="L320" s="34"/>
      <c r="M320" s="34"/>
      <c r="N320" s="34"/>
      <c r="O320" s="34"/>
    </row>
    <row r="321" spans="1:15" x14ac:dyDescent="0.25">
      <c r="A321" s="40" t="s">
        <v>119</v>
      </c>
      <c r="B321" s="35" t="s">
        <v>156</v>
      </c>
      <c r="C321" s="35" t="s">
        <v>157</v>
      </c>
      <c r="D321" s="35" t="s">
        <v>158</v>
      </c>
      <c r="E321" s="35" t="s">
        <v>159</v>
      </c>
      <c r="F321" s="35"/>
      <c r="G321" s="35"/>
      <c r="H321" s="42"/>
      <c r="I321" s="42"/>
      <c r="J321" s="34"/>
      <c r="K321" s="34"/>
      <c r="L321" s="34"/>
      <c r="M321" s="34"/>
      <c r="N321" s="34"/>
      <c r="O321" s="34"/>
    </row>
    <row r="322" spans="1:15" x14ac:dyDescent="0.25">
      <c r="A322" s="34" t="s">
        <v>151</v>
      </c>
      <c r="B322" s="33">
        <v>38.418629980295833</v>
      </c>
      <c r="C322" s="33">
        <v>174.70245939116452</v>
      </c>
      <c r="D322" s="33">
        <v>8751.0439106285394</v>
      </c>
      <c r="E322" s="33">
        <v>8964.1649999999991</v>
      </c>
      <c r="F322" s="33"/>
      <c r="G322" s="33"/>
      <c r="H322" s="42" t="s">
        <v>177</v>
      </c>
      <c r="I322" s="42" t="s">
        <v>178</v>
      </c>
      <c r="J322" s="34"/>
      <c r="K322" s="34"/>
      <c r="L322" s="34"/>
      <c r="M322" s="34"/>
      <c r="N322" s="34"/>
      <c r="O322" s="34"/>
    </row>
    <row r="323" spans="1:15" x14ac:dyDescent="0.25">
      <c r="A323" s="34" t="s">
        <v>160</v>
      </c>
      <c r="B323" s="33">
        <v>99.207117851659376</v>
      </c>
      <c r="C323" s="33">
        <v>376.04738378194747</v>
      </c>
      <c r="D323" s="33">
        <v>3240.5524983663931</v>
      </c>
      <c r="E323" s="33">
        <v>3715.8070000000002</v>
      </c>
      <c r="F323" s="33"/>
      <c r="G323" s="33" t="s">
        <v>172</v>
      </c>
      <c r="H323" s="41">
        <f>(B323/(C323+D323))/(B322/(C322+D322))</f>
        <v>6.3730164163632219</v>
      </c>
      <c r="I323" s="41">
        <f>((B323+C323)/D323)/((B322+C322)/D322)</f>
        <v>6.0219980873791004</v>
      </c>
      <c r="J323" s="34"/>
      <c r="K323" s="34"/>
      <c r="L323" s="34"/>
      <c r="M323" s="34"/>
      <c r="N323" s="34"/>
      <c r="O323" s="34"/>
    </row>
    <row r="324" spans="1:15" x14ac:dyDescent="0.25">
      <c r="A324" s="34" t="s">
        <v>152</v>
      </c>
      <c r="B324" s="33">
        <v>14.383162780866078</v>
      </c>
      <c r="C324" s="33">
        <v>54.519784985005487</v>
      </c>
      <c r="D324" s="33">
        <v>469.81905223412843</v>
      </c>
      <c r="E324" s="33">
        <v>538.72199999999998</v>
      </c>
      <c r="F324" s="33"/>
      <c r="G324" s="33" t="s">
        <v>174</v>
      </c>
      <c r="H324" s="41"/>
      <c r="I324" s="41"/>
      <c r="J324" s="34"/>
      <c r="K324" s="34"/>
      <c r="L324" s="34"/>
      <c r="M324" s="34"/>
      <c r="N324" s="34"/>
      <c r="O324" s="34"/>
    </row>
    <row r="325" spans="1:15" x14ac:dyDescent="0.25">
      <c r="A325" s="34" t="s">
        <v>161</v>
      </c>
      <c r="B325" s="33">
        <v>84.823955070793289</v>
      </c>
      <c r="C325" s="33">
        <v>321.52759879694196</v>
      </c>
      <c r="D325" s="33">
        <v>2770.7334461322644</v>
      </c>
      <c r="E325" s="33">
        <v>3177.085</v>
      </c>
      <c r="F325" s="33"/>
      <c r="G325" s="33" t="s">
        <v>173</v>
      </c>
      <c r="H325" s="41"/>
      <c r="I325" s="41"/>
      <c r="J325" s="34"/>
      <c r="K325" s="34"/>
      <c r="L325" s="34"/>
      <c r="M325" s="34"/>
      <c r="N325" s="34"/>
      <c r="O325" s="34"/>
    </row>
    <row r="326" spans="1:15" x14ac:dyDescent="0.25">
      <c r="A326" s="34" t="s">
        <v>153</v>
      </c>
      <c r="B326" s="33">
        <v>27.508417560164549</v>
      </c>
      <c r="C326" s="33">
        <v>104.27143414194282</v>
      </c>
      <c r="D326" s="33">
        <v>898.54914829789254</v>
      </c>
      <c r="E326" s="33">
        <v>1030.329</v>
      </c>
      <c r="F326" s="33"/>
      <c r="G326" s="33" t="s">
        <v>175</v>
      </c>
      <c r="H326" s="41"/>
      <c r="I326" s="41"/>
      <c r="J326" s="34"/>
      <c r="K326" s="34"/>
      <c r="L326" s="34"/>
      <c r="M326" s="34"/>
      <c r="N326" s="34"/>
      <c r="O326" s="34"/>
    </row>
    <row r="327" spans="1:15" x14ac:dyDescent="0.25">
      <c r="A327" s="34" t="s">
        <v>154</v>
      </c>
      <c r="B327" s="33">
        <v>57.315537510628744</v>
      </c>
      <c r="C327" s="33">
        <v>217.25616465499914</v>
      </c>
      <c r="D327" s="33">
        <v>1872.184297834372</v>
      </c>
      <c r="E327" s="33">
        <v>2146.7560000000003</v>
      </c>
      <c r="F327" s="33"/>
      <c r="G327" s="33" t="s">
        <v>176</v>
      </c>
      <c r="H327" s="41">
        <f>(B328/(C328+D328))/((B329-B328)/((C329-C328)+(D329-D328)))</f>
        <v>11.517055433089281</v>
      </c>
      <c r="I327" s="41">
        <f>((B328+C328)/D328)/(((B329-B328)+(C329-C328))/(D329-D328))</f>
        <v>7.5710271225345762</v>
      </c>
      <c r="J327" s="34"/>
      <c r="K327" s="34"/>
      <c r="L327" s="34"/>
      <c r="M327" s="34"/>
      <c r="N327" s="34"/>
      <c r="O327" s="34"/>
    </row>
    <row r="328" spans="1:15" x14ac:dyDescent="0.25">
      <c r="A328" s="34" t="s">
        <v>155</v>
      </c>
      <c r="B328" s="33">
        <v>816.76702720774892</v>
      </c>
      <c r="C328" s="33">
        <v>1388.6326344827769</v>
      </c>
      <c r="D328" s="33">
        <v>5074.3923383094789</v>
      </c>
      <c r="E328" s="33">
        <v>7279.7919999999995</v>
      </c>
      <c r="F328" s="33"/>
      <c r="G328" s="33" t="s">
        <v>179</v>
      </c>
      <c r="H328" s="41">
        <f>(B323/(C323+D323)/((B329-B323)/((C329-C323)+(D329-D323))))</f>
        <v>0.49361222508152103</v>
      </c>
      <c r="I328" s="41">
        <f>((B323+C323)/D323)/(((B329-B323)+(C329-C323))/(D329-D323))</f>
        <v>0.83837091560967902</v>
      </c>
      <c r="J328" s="34"/>
      <c r="K328" s="34"/>
      <c r="L328" s="34"/>
      <c r="M328" s="34"/>
      <c r="N328" s="34"/>
      <c r="O328" s="34"/>
    </row>
    <row r="329" spans="1:15" x14ac:dyDescent="0.25">
      <c r="A329" s="34" t="s">
        <v>162</v>
      </c>
      <c r="B329" s="33">
        <v>954.39277503970413</v>
      </c>
      <c r="C329" s="33">
        <v>1939.3824776558888</v>
      </c>
      <c r="D329" s="33">
        <v>17065.988747304411</v>
      </c>
      <c r="E329" s="33">
        <v>19959.763999999999</v>
      </c>
      <c r="F329" s="33"/>
      <c r="G329" s="33"/>
      <c r="H329" s="41"/>
      <c r="I329" s="41"/>
      <c r="J329" s="34"/>
      <c r="K329" s="34"/>
      <c r="L329" s="34"/>
      <c r="M329" s="34"/>
      <c r="N329" s="34"/>
      <c r="O329" s="34"/>
    </row>
    <row r="330" spans="1:15" x14ac:dyDescent="0.25">
      <c r="A330" s="34"/>
      <c r="B330" s="33"/>
      <c r="C330" s="33"/>
      <c r="D330" s="33"/>
      <c r="E330" s="33"/>
      <c r="F330" s="33"/>
      <c r="G330" s="33"/>
      <c r="H330" s="41"/>
      <c r="I330" s="41"/>
      <c r="J330" s="34"/>
      <c r="K330" s="34"/>
      <c r="L330" s="34"/>
      <c r="M330" s="34"/>
      <c r="N330" s="34"/>
      <c r="O330" s="34"/>
    </row>
    <row r="331" spans="1:15" x14ac:dyDescent="0.25">
      <c r="A331" s="40" t="s">
        <v>123</v>
      </c>
      <c r="B331" s="35" t="s">
        <v>156</v>
      </c>
      <c r="C331" s="35" t="s">
        <v>157</v>
      </c>
      <c r="D331" s="35" t="s">
        <v>158</v>
      </c>
      <c r="E331" s="35" t="s">
        <v>159</v>
      </c>
      <c r="F331" s="35"/>
      <c r="G331" s="35"/>
      <c r="H331" s="42"/>
      <c r="I331" s="42"/>
      <c r="J331" s="34"/>
      <c r="K331" s="34"/>
      <c r="L331" s="34"/>
      <c r="M331" s="34"/>
      <c r="N331" s="34"/>
      <c r="O331" s="34"/>
    </row>
    <row r="332" spans="1:15" x14ac:dyDescent="0.25">
      <c r="A332" s="34" t="s">
        <v>151</v>
      </c>
      <c r="B332" s="33">
        <v>2161.1729880716762</v>
      </c>
      <c r="C332" s="33">
        <v>29806.834312913186</v>
      </c>
      <c r="D332" s="33">
        <v>6051.8808907094608</v>
      </c>
      <c r="E332" s="33">
        <v>38019.88819169435</v>
      </c>
      <c r="F332" s="33"/>
      <c r="G332" s="33"/>
      <c r="H332" s="42" t="s">
        <v>177</v>
      </c>
      <c r="I332" s="42" t="s">
        <v>178</v>
      </c>
      <c r="J332" s="34"/>
      <c r="K332" s="34"/>
      <c r="L332" s="34"/>
      <c r="M332" s="34"/>
      <c r="N332" s="34"/>
      <c r="O332" s="34"/>
    </row>
    <row r="333" spans="1:15" x14ac:dyDescent="0.25">
      <c r="A333" s="34" t="s">
        <v>160</v>
      </c>
      <c r="B333" s="33">
        <v>1384.3146161833333</v>
      </c>
      <c r="C333" s="33">
        <v>18652.215434882153</v>
      </c>
      <c r="D333" s="33">
        <v>2767.779218532577</v>
      </c>
      <c r="E333" s="33">
        <v>22804.309269598067</v>
      </c>
      <c r="F333" s="33"/>
      <c r="G333" s="33" t="s">
        <v>172</v>
      </c>
      <c r="H333" s="41">
        <f>(B333/(C333+D333))/(B332/(C332+D332))</f>
        <v>1.0723107022735192</v>
      </c>
      <c r="I333" s="41">
        <f>((B333+C333)/D333)/((B332+C332)/D332)</f>
        <v>1.370458453563089</v>
      </c>
      <c r="J333" s="34"/>
      <c r="K333" s="34"/>
      <c r="L333" s="34"/>
      <c r="M333" s="34"/>
      <c r="N333" s="34"/>
      <c r="O333" s="34"/>
    </row>
    <row r="334" spans="1:15" x14ac:dyDescent="0.25">
      <c r="A334" s="34" t="s">
        <v>152</v>
      </c>
      <c r="B334" s="33">
        <v>148.06357689186089</v>
      </c>
      <c r="C334" s="33">
        <v>3208.4773778822764</v>
      </c>
      <c r="D334" s="33">
        <v>586.521266975</v>
      </c>
      <c r="E334" s="33">
        <v>3943.0622217491373</v>
      </c>
      <c r="F334" s="33"/>
      <c r="G334" s="33" t="s">
        <v>174</v>
      </c>
      <c r="H334" s="41">
        <f>(B335/(C335+D335))/(B334/(C334+D334))</f>
        <v>1.7977985705164197</v>
      </c>
      <c r="I334" s="41">
        <f>((B335+C335)/D335)/((B334+C334)/D334)</f>
        <v>1.3362279397987773</v>
      </c>
      <c r="J334" s="34"/>
      <c r="K334" s="34"/>
      <c r="L334" s="34"/>
      <c r="M334" s="34"/>
      <c r="N334" s="34"/>
      <c r="O334" s="34"/>
    </row>
    <row r="335" spans="1:15" x14ac:dyDescent="0.25">
      <c r="A335" s="34" t="s">
        <v>161</v>
      </c>
      <c r="B335" s="33">
        <v>1236.2510392914724</v>
      </c>
      <c r="C335" s="33">
        <v>15443.738056999879</v>
      </c>
      <c r="D335" s="33">
        <v>2181.2579515575771</v>
      </c>
      <c r="E335" s="33">
        <v>18861.247047848927</v>
      </c>
      <c r="F335" s="33"/>
      <c r="G335" s="33" t="s">
        <v>173</v>
      </c>
      <c r="H335" s="41">
        <f>(B334/(C334+D334))/(B332/(C332+D332))</f>
        <v>0.64735395527913886</v>
      </c>
      <c r="I335" s="41">
        <f>((B334+C334)/D334)/((B332+C332)/D332)</f>
        <v>1.0833854352288341</v>
      </c>
      <c r="J335" s="34"/>
      <c r="K335" s="34"/>
      <c r="L335" s="34"/>
      <c r="M335" s="34"/>
      <c r="N335" s="34"/>
      <c r="O335" s="34"/>
    </row>
    <row r="336" spans="1:15" x14ac:dyDescent="0.25">
      <c r="A336" s="34" t="s">
        <v>153</v>
      </c>
      <c r="B336" s="33">
        <v>729.92616942427367</v>
      </c>
      <c r="C336" s="33">
        <v>8301.9395582477227</v>
      </c>
      <c r="D336" s="33">
        <v>954.75766055406621</v>
      </c>
      <c r="E336" s="33">
        <v>9986.6233882260603</v>
      </c>
      <c r="F336" s="33"/>
      <c r="G336" s="33" t="s">
        <v>175</v>
      </c>
      <c r="H336" s="41">
        <f>(B336/(C336+D336))/(B337/(C337+D337))</f>
        <v>1.3032591849772974</v>
      </c>
      <c r="I336" s="41">
        <f>((B336+C336)/D336)/((B337+C337)/D337)</f>
        <v>1.5170402084557451</v>
      </c>
      <c r="J336" s="34"/>
      <c r="K336" s="34"/>
      <c r="L336" s="34"/>
      <c r="M336" s="34"/>
      <c r="N336" s="34"/>
      <c r="O336" s="34"/>
    </row>
    <row r="337" spans="1:15" x14ac:dyDescent="0.25">
      <c r="A337" s="34" t="s">
        <v>154</v>
      </c>
      <c r="B337" s="33">
        <v>506.32486986719874</v>
      </c>
      <c r="C337" s="33">
        <v>7141.798498752155</v>
      </c>
      <c r="D337" s="33">
        <v>1226.5002910035107</v>
      </c>
      <c r="E337" s="33">
        <v>8874.6236596228682</v>
      </c>
      <c r="F337" s="33"/>
      <c r="G337" s="33" t="s">
        <v>176</v>
      </c>
      <c r="H337" s="41">
        <f>(B338/(C338+D338))/((B339-B338)/((C339-C338)+(D339-D338)))</f>
        <v>3.3012592842583532</v>
      </c>
      <c r="I337" s="41">
        <f>((B338+C338)/D338)/(((B339-B338)+(C339-C338))/(D339-D338))</f>
        <v>3.6644024067852579</v>
      </c>
      <c r="J337" s="34"/>
      <c r="K337" s="34"/>
      <c r="L337" s="34"/>
      <c r="M337" s="34"/>
      <c r="N337" s="34"/>
      <c r="O337" s="34"/>
    </row>
    <row r="338" spans="1:15" x14ac:dyDescent="0.25">
      <c r="A338" s="34" t="s">
        <v>155</v>
      </c>
      <c r="B338" s="33">
        <v>13784.560366084799</v>
      </c>
      <c r="C338" s="33">
        <v>63863.860680680024</v>
      </c>
      <c r="D338" s="33">
        <v>3593.6856113373751</v>
      </c>
      <c r="E338" s="33">
        <v>81242.106658102275</v>
      </c>
      <c r="F338" s="33"/>
      <c r="G338" s="33" t="s">
        <v>179</v>
      </c>
      <c r="H338" s="41">
        <f>(B333/(C333+D333)/((B339-B333)/((C339-C333)+(D339-D333))))</f>
        <v>0.41873535544387802</v>
      </c>
      <c r="I338" s="41">
        <f>((B333+C333)/D333)/(((B339-B333)+(C339-C333))/(D339-D333))</f>
        <v>0.63700546802033475</v>
      </c>
      <c r="J338" s="34"/>
      <c r="K338" s="34"/>
      <c r="L338" s="34"/>
      <c r="M338" s="34"/>
      <c r="N338" s="34"/>
      <c r="O338" s="34"/>
    </row>
    <row r="339" spans="1:15" x14ac:dyDescent="0.25">
      <c r="A339" s="34" t="s">
        <v>162</v>
      </c>
      <c r="B339" s="33">
        <v>17330.047970339809</v>
      </c>
      <c r="C339" s="33">
        <v>112322.91042847536</v>
      </c>
      <c r="D339" s="33">
        <v>12413.345720579413</v>
      </c>
      <c r="E339" s="33">
        <v>142066.30411939468</v>
      </c>
      <c r="F339" s="33"/>
      <c r="G339" s="33"/>
      <c r="H339" s="41"/>
      <c r="I339" s="41"/>
      <c r="J339" s="34"/>
      <c r="K339" s="34"/>
      <c r="L339" s="34"/>
      <c r="M339" s="34"/>
      <c r="N339" s="34"/>
      <c r="O339" s="34"/>
    </row>
    <row r="340" spans="1:15" x14ac:dyDescent="0.25">
      <c r="A340" s="34"/>
      <c r="B340" s="33"/>
      <c r="C340" s="33"/>
      <c r="D340" s="33"/>
      <c r="E340" s="33"/>
      <c r="F340" s="33"/>
      <c r="G340" s="33"/>
      <c r="H340" s="41"/>
      <c r="I340" s="41"/>
      <c r="J340" s="34"/>
      <c r="K340" s="34"/>
      <c r="L340" s="34"/>
      <c r="M340" s="34"/>
      <c r="N340" s="34"/>
      <c r="O340" s="34"/>
    </row>
    <row r="341" spans="1:15" x14ac:dyDescent="0.25">
      <c r="A341" s="40" t="s">
        <v>125</v>
      </c>
      <c r="B341" s="35" t="s">
        <v>156</v>
      </c>
      <c r="C341" s="35" t="s">
        <v>157</v>
      </c>
      <c r="D341" s="35" t="s">
        <v>158</v>
      </c>
      <c r="E341" s="35" t="s">
        <v>159</v>
      </c>
      <c r="F341" s="35"/>
      <c r="G341" s="35"/>
      <c r="H341" s="42"/>
      <c r="I341" s="42"/>
      <c r="J341" s="34"/>
      <c r="K341" s="34"/>
      <c r="L341" s="34"/>
      <c r="M341" s="34"/>
      <c r="N341" s="34"/>
      <c r="O341" s="34"/>
    </row>
    <row r="342" spans="1:15" x14ac:dyDescent="0.25">
      <c r="A342" s="34" t="s">
        <v>151</v>
      </c>
      <c r="B342" s="33">
        <v>17.165580816122745</v>
      </c>
      <c r="C342" s="33">
        <v>186.97172728075549</v>
      </c>
      <c r="D342" s="33">
        <v>40.579691903121741</v>
      </c>
      <c r="E342" s="33">
        <v>244.71699999999998</v>
      </c>
      <c r="F342" s="33"/>
      <c r="G342" s="33"/>
      <c r="H342" s="42" t="s">
        <v>177</v>
      </c>
      <c r="I342" s="42" t="s">
        <v>178</v>
      </c>
      <c r="J342" s="34"/>
      <c r="K342" s="34"/>
      <c r="L342" s="34"/>
      <c r="M342" s="34"/>
      <c r="N342" s="34"/>
      <c r="O342" s="34"/>
    </row>
    <row r="343" spans="1:15" x14ac:dyDescent="0.25">
      <c r="A343" s="34" t="s">
        <v>160</v>
      </c>
      <c r="B343" s="33">
        <v>44.661119974290855</v>
      </c>
      <c r="C343" s="33">
        <v>784.49970158483575</v>
      </c>
      <c r="D343" s="33">
        <v>72.90417844087338</v>
      </c>
      <c r="E343" s="33">
        <v>902.06500000000005</v>
      </c>
      <c r="F343" s="33"/>
      <c r="G343" s="33" t="s">
        <v>172</v>
      </c>
      <c r="H343" s="41">
        <f>(B343/(C343+D343))/(B342/(C342+D342))</f>
        <v>0.69050242932414629</v>
      </c>
      <c r="I343" s="41">
        <f>((B343+C343)/D343)/((B342+C342)/D342)</f>
        <v>2.2608550260815563</v>
      </c>
      <c r="J343" s="34"/>
      <c r="K343" s="34"/>
      <c r="L343" s="34"/>
      <c r="M343" s="34"/>
      <c r="N343" s="34"/>
      <c r="O343" s="34"/>
    </row>
    <row r="344" spans="1:15" x14ac:dyDescent="0.25">
      <c r="A344" s="34" t="s">
        <v>152</v>
      </c>
      <c r="B344" s="33">
        <v>5.450433848011806</v>
      </c>
      <c r="C344" s="33">
        <v>105.13491392154823</v>
      </c>
      <c r="D344" s="33">
        <v>10.694652230439956</v>
      </c>
      <c r="E344" s="33">
        <v>121.28</v>
      </c>
      <c r="F344" s="33"/>
      <c r="G344" s="33" t="s">
        <v>174</v>
      </c>
      <c r="H344" s="41">
        <f>(B345/(C345+D345))/(B344/(C344+D344))</f>
        <v>1.1236682763180132</v>
      </c>
      <c r="I344" s="41">
        <f>((B345+C345)/D345)/((B344+C344)/D344)</f>
        <v>1.1170807677024484</v>
      </c>
      <c r="J344" s="34"/>
      <c r="K344" s="34"/>
      <c r="L344" s="34"/>
      <c r="M344" s="34"/>
      <c r="N344" s="34"/>
      <c r="O344" s="34"/>
    </row>
    <row r="345" spans="1:15" x14ac:dyDescent="0.25">
      <c r="A345" s="34" t="s">
        <v>161</v>
      </c>
      <c r="B345" s="33">
        <v>39.210686126279043</v>
      </c>
      <c r="C345" s="33">
        <v>679.36478766328753</v>
      </c>
      <c r="D345" s="33">
        <v>62.209526210433431</v>
      </c>
      <c r="E345" s="33">
        <v>780.78499999999997</v>
      </c>
      <c r="F345" s="33"/>
      <c r="G345" s="33" t="s">
        <v>173</v>
      </c>
      <c r="H345" s="41">
        <f>(B344/(C344+D344))/(B342/(C342+D342))</f>
        <v>0.62378178514884552</v>
      </c>
      <c r="I345" s="41">
        <f>((B344+C344)/D344)/((B342+C342)/D342)</f>
        <v>2.0554990630934027</v>
      </c>
      <c r="J345" s="34"/>
      <c r="K345" s="34"/>
      <c r="L345" s="34"/>
      <c r="M345" s="34"/>
      <c r="N345" s="34"/>
      <c r="O345" s="34"/>
    </row>
    <row r="346" spans="1:15" x14ac:dyDescent="0.25">
      <c r="A346" s="34" t="s">
        <v>153</v>
      </c>
      <c r="B346" s="33">
        <v>12.448030316466287</v>
      </c>
      <c r="C346" s="33">
        <v>248.23005082886598</v>
      </c>
      <c r="D346" s="33">
        <v>23.769918854667736</v>
      </c>
      <c r="E346" s="33">
        <v>284.44800000000004</v>
      </c>
      <c r="F346" s="33"/>
      <c r="G346" s="33" t="s">
        <v>175</v>
      </c>
      <c r="H346" s="41">
        <f>(B346/(C346+D346))/(B347/(C347+D347))</f>
        <v>0.80298407741481659</v>
      </c>
      <c r="I346" s="41">
        <f>((B346+C346)/D346)/((B347+C347)/D347)</f>
        <v>0.9206352270415078</v>
      </c>
      <c r="J346" s="34"/>
      <c r="K346" s="34"/>
      <c r="L346" s="34"/>
      <c r="M346" s="34"/>
      <c r="N346" s="34"/>
      <c r="O346" s="34"/>
    </row>
    <row r="347" spans="1:15" x14ac:dyDescent="0.25">
      <c r="A347" s="34" t="s">
        <v>154</v>
      </c>
      <c r="B347" s="33">
        <v>26.76265580981276</v>
      </c>
      <c r="C347" s="33">
        <v>431.13473683442157</v>
      </c>
      <c r="D347" s="33">
        <v>38.439607355765695</v>
      </c>
      <c r="E347" s="33">
        <v>496.33699999999993</v>
      </c>
      <c r="F347" s="33"/>
      <c r="G347" s="33" t="s">
        <v>176</v>
      </c>
      <c r="H347" s="41">
        <f>(B348/(C348+D348))/((B349-B348)/((C349-C348)+(D349-D348)))</f>
        <v>3.6225736764710126</v>
      </c>
      <c r="I347" s="41">
        <f>((B348+C348)/D348)/(((B349-B348)+(C349-C348))/(D349-D348))</f>
        <v>2.0795077078108859</v>
      </c>
      <c r="J347" s="34"/>
      <c r="K347" s="34"/>
      <c r="L347" s="34"/>
      <c r="M347" s="34"/>
      <c r="N347" s="34"/>
      <c r="O347" s="34"/>
    </row>
    <row r="348" spans="1:15" x14ac:dyDescent="0.25">
      <c r="A348" s="34" t="s">
        <v>155</v>
      </c>
      <c r="B348" s="33">
        <v>432.68847482614507</v>
      </c>
      <c r="C348" s="33">
        <v>1969.1615399805469</v>
      </c>
      <c r="D348" s="33">
        <v>126.85098540660951</v>
      </c>
      <c r="E348" s="33">
        <v>2528.7289999999998</v>
      </c>
      <c r="F348" s="33"/>
      <c r="G348" s="33" t="s">
        <v>179</v>
      </c>
      <c r="H348" s="41">
        <f>(B343/(C343+D343)/((B349-B343)/((C349-C343)+(D349-D343))))</f>
        <v>0.26904638050082602</v>
      </c>
      <c r="I348" s="41">
        <f>((B343+C343)/D343)/(((B349-B343)+(C349-C343))/(D349-D343))</f>
        <v>0.73071679317116167</v>
      </c>
      <c r="J348" s="34"/>
      <c r="K348" s="34"/>
      <c r="L348" s="34"/>
      <c r="M348" s="34"/>
      <c r="N348" s="34"/>
      <c r="O348" s="34"/>
    </row>
    <row r="349" spans="1:15" x14ac:dyDescent="0.25">
      <c r="A349" s="34" t="s">
        <v>162</v>
      </c>
      <c r="B349" s="33">
        <v>494.51517561655868</v>
      </c>
      <c r="C349" s="33">
        <v>2940.6329688461383</v>
      </c>
      <c r="D349" s="33">
        <v>240.33485575060462</v>
      </c>
      <c r="E349" s="33">
        <v>3675.511</v>
      </c>
      <c r="F349" s="33"/>
      <c r="G349" s="33"/>
      <c r="H349" s="41"/>
      <c r="I349" s="41"/>
      <c r="J349" s="34"/>
      <c r="K349" s="34"/>
      <c r="L349" s="34"/>
      <c r="M349" s="34"/>
      <c r="N349" s="34"/>
      <c r="O349" s="34"/>
    </row>
    <row r="350" spans="1:15" x14ac:dyDescent="0.25">
      <c r="A350" s="34"/>
      <c r="B350" s="33"/>
      <c r="C350" s="33"/>
      <c r="D350" s="33"/>
      <c r="E350" s="33"/>
      <c r="F350" s="33"/>
      <c r="G350" s="33"/>
      <c r="H350" s="41"/>
      <c r="I350" s="41"/>
      <c r="J350" s="34"/>
      <c r="K350" s="34"/>
      <c r="L350" s="34"/>
      <c r="M350" s="34"/>
      <c r="N350" s="34"/>
      <c r="O350" s="34"/>
    </row>
    <row r="351" spans="1:15" x14ac:dyDescent="0.25">
      <c r="A351" s="40" t="s">
        <v>127</v>
      </c>
      <c r="B351" s="35" t="s">
        <v>156</v>
      </c>
      <c r="C351" s="35" t="s">
        <v>157</v>
      </c>
      <c r="D351" s="35" t="s">
        <v>158</v>
      </c>
      <c r="E351" s="35" t="s">
        <v>159</v>
      </c>
      <c r="F351" s="35"/>
      <c r="G351" s="35"/>
      <c r="H351" s="42"/>
      <c r="I351" s="42"/>
      <c r="J351" s="34"/>
      <c r="K351" s="34"/>
      <c r="L351" s="34"/>
      <c r="M351" s="34"/>
      <c r="N351" s="34"/>
      <c r="O351" s="34"/>
    </row>
    <row r="352" spans="1:15" x14ac:dyDescent="0.25">
      <c r="A352" s="34" t="s">
        <v>151</v>
      </c>
      <c r="B352" s="33">
        <v>10.173115105371027</v>
      </c>
      <c r="C352" s="33">
        <v>105.09675866452319</v>
      </c>
      <c r="D352" s="33">
        <v>137.71798219939427</v>
      </c>
      <c r="E352" s="33">
        <v>252.98785596928849</v>
      </c>
      <c r="F352" s="33"/>
      <c r="G352" s="33"/>
      <c r="H352" s="42" t="s">
        <v>177</v>
      </c>
      <c r="I352" s="42" t="s">
        <v>178</v>
      </c>
      <c r="J352" s="34"/>
      <c r="K352" s="34"/>
      <c r="L352" s="34"/>
      <c r="M352" s="34"/>
      <c r="N352" s="34"/>
      <c r="O352" s="34"/>
    </row>
    <row r="353" spans="1:15" x14ac:dyDescent="0.25">
      <c r="A353" s="34" t="s">
        <v>160</v>
      </c>
      <c r="B353" s="33">
        <v>50.212327556239188</v>
      </c>
      <c r="C353" s="33">
        <v>284.25062160575084</v>
      </c>
      <c r="D353" s="33">
        <v>119.01597733475759</v>
      </c>
      <c r="E353" s="33">
        <v>453.47892649674759</v>
      </c>
      <c r="F353" s="33"/>
      <c r="G353" s="33" t="s">
        <v>172</v>
      </c>
      <c r="H353" s="41">
        <f>(B353/(C353+D353))/(B352/(C352+D352))</f>
        <v>2.9719342073274686</v>
      </c>
      <c r="I353" s="41">
        <f>((B353+C353)/D353)/((B352+C352)/D352)</f>
        <v>3.3575120572281985</v>
      </c>
      <c r="J353" s="34"/>
      <c r="K353" s="34"/>
      <c r="L353" s="34"/>
      <c r="M353" s="34"/>
      <c r="N353" s="34"/>
      <c r="O353" s="34"/>
    </row>
    <row r="354" spans="1:15" x14ac:dyDescent="0.25">
      <c r="A354" s="34" t="s">
        <v>152</v>
      </c>
      <c r="B354" s="33">
        <v>5.1682664868311523</v>
      </c>
      <c r="C354" s="33">
        <v>25.311205965269636</v>
      </c>
      <c r="D354" s="33">
        <v>11.414220550524078</v>
      </c>
      <c r="E354" s="33">
        <v>41.893693002624858</v>
      </c>
      <c r="F354" s="33"/>
      <c r="G354" s="33" t="s">
        <v>174</v>
      </c>
      <c r="H354" s="41">
        <f>(B355/(C355+D355))/(B354/(C354+D354))</f>
        <v>0.87324623823449843</v>
      </c>
      <c r="I354" s="41">
        <f>((B355+C355)/D355)/((B354+C354)/D354)</f>
        <v>1.0579604432283645</v>
      </c>
      <c r="J354" s="34"/>
      <c r="K354" s="34"/>
      <c r="L354" s="34"/>
      <c r="M354" s="34"/>
      <c r="N354" s="34"/>
      <c r="O354" s="34"/>
    </row>
    <row r="355" spans="1:15" x14ac:dyDescent="0.25">
      <c r="A355" s="34" t="s">
        <v>161</v>
      </c>
      <c r="B355" s="33">
        <v>45.044061069408038</v>
      </c>
      <c r="C355" s="33">
        <v>258.93941564048123</v>
      </c>
      <c r="D355" s="33">
        <v>107.60175678423352</v>
      </c>
      <c r="E355" s="33">
        <v>411.58523349412275</v>
      </c>
      <c r="F355" s="33"/>
      <c r="G355" s="33" t="s">
        <v>173</v>
      </c>
      <c r="H355" s="41">
        <f>(B354/(C354+D354))/(B352/(C352+D352))</f>
        <v>3.3589159800621742</v>
      </c>
      <c r="I355" s="41">
        <f>((B354+C354)/D354)/((B352+C352)/D352)</f>
        <v>3.1903330230649618</v>
      </c>
      <c r="J355" s="34"/>
      <c r="K355" s="34"/>
      <c r="L355" s="34"/>
      <c r="M355" s="34"/>
      <c r="N355" s="34"/>
      <c r="O355" s="34"/>
    </row>
    <row r="356" spans="1:15" x14ac:dyDescent="0.25">
      <c r="A356" s="34" t="s">
        <v>153</v>
      </c>
      <c r="B356" s="33">
        <v>14.159522048976415</v>
      </c>
      <c r="C356" s="33">
        <v>88.284674184039233</v>
      </c>
      <c r="D356" s="33">
        <v>35.363056572440364</v>
      </c>
      <c r="E356" s="33">
        <v>137.80725280545602</v>
      </c>
      <c r="F356" s="33"/>
      <c r="G356" s="33" t="s">
        <v>175</v>
      </c>
      <c r="H356" s="41">
        <f>(B356/(C356+D356))/(B357/(C357+D357))</f>
        <v>0.90061071334381027</v>
      </c>
      <c r="I356" s="41">
        <f>((B356+C356)/D356)/((B357+C357)/D357)</f>
        <v>1.0383596011982252</v>
      </c>
      <c r="J356" s="34"/>
      <c r="K356" s="34"/>
      <c r="L356" s="34"/>
      <c r="M356" s="34"/>
      <c r="N356" s="34"/>
      <c r="O356" s="34"/>
    </row>
    <row r="357" spans="1:15" x14ac:dyDescent="0.25">
      <c r="A357" s="34" t="s">
        <v>154</v>
      </c>
      <c r="B357" s="33">
        <v>30.884539020431625</v>
      </c>
      <c r="C357" s="33">
        <v>170.65474145644197</v>
      </c>
      <c r="D357" s="33">
        <v>72.238700211793144</v>
      </c>
      <c r="E357" s="33">
        <v>273.77798068866673</v>
      </c>
      <c r="F357" s="33"/>
      <c r="G357" s="33" t="s">
        <v>176</v>
      </c>
      <c r="H357" s="41">
        <f>(B358/(C358+D358))/((B359-B358)/((C359-C358)+(D359-D358)))</f>
        <v>3.3381363631611545</v>
      </c>
      <c r="I357" s="41">
        <f>((B358+C358)/D358)/(((B359-B358)+(C359-C358))/(D359-D358))</f>
        <v>6.6025577661079575</v>
      </c>
      <c r="J357" s="34"/>
      <c r="K357" s="34"/>
      <c r="L357" s="34"/>
      <c r="M357" s="34"/>
      <c r="N357" s="34"/>
      <c r="O357" s="34"/>
    </row>
    <row r="358" spans="1:15" x14ac:dyDescent="0.25">
      <c r="A358" s="34" t="s">
        <v>155</v>
      </c>
      <c r="B358" s="33">
        <v>226.78859633887311</v>
      </c>
      <c r="C358" s="33">
        <v>651.00169711420517</v>
      </c>
      <c r="D358" s="33">
        <v>75.893974758381404</v>
      </c>
      <c r="E358" s="33">
        <v>953.68426821145977</v>
      </c>
      <c r="F358" s="33"/>
      <c r="G358" s="33" t="s">
        <v>179</v>
      </c>
      <c r="H358" s="41">
        <f>(B353/(C353+D353)/((B359-B353)/((C359-C353)+(D359-D353))))</f>
        <v>0.50954434015602412</v>
      </c>
      <c r="I358" s="41">
        <f>((B353+C353)/D353)/(((B359-B353)+(C359-C353))/(D359-D353))</f>
        <v>0.60449504331451265</v>
      </c>
      <c r="J358" s="34"/>
      <c r="K358" s="34"/>
      <c r="L358" s="34"/>
      <c r="M358" s="34"/>
      <c r="N358" s="34"/>
      <c r="O358" s="34"/>
    </row>
    <row r="359" spans="1:15" x14ac:dyDescent="0.25">
      <c r="A359" s="34" t="s">
        <v>162</v>
      </c>
      <c r="B359" s="33">
        <v>287.17403900048333</v>
      </c>
      <c r="C359" s="33">
        <v>1040.3490773844792</v>
      </c>
      <c r="D359" s="33">
        <v>332.62793429253327</v>
      </c>
      <c r="E359" s="33">
        <v>1660.1510506774957</v>
      </c>
      <c r="F359" s="33"/>
      <c r="G359" s="33"/>
      <c r="H359" s="41"/>
      <c r="I359" s="41"/>
      <c r="J359" s="34"/>
      <c r="K359" s="34"/>
      <c r="L359" s="34"/>
      <c r="M359" s="34"/>
      <c r="N359" s="34"/>
      <c r="O359" s="34"/>
    </row>
    <row r="360" spans="1:15" x14ac:dyDescent="0.25">
      <c r="A360" s="34"/>
      <c r="B360" s="33"/>
      <c r="C360" s="33"/>
      <c r="D360" s="33"/>
      <c r="E360" s="33"/>
      <c r="F360" s="33"/>
      <c r="G360" s="33"/>
      <c r="H360" s="41"/>
      <c r="I360" s="41"/>
      <c r="J360" s="34"/>
      <c r="K360" s="34"/>
      <c r="L360" s="34"/>
      <c r="M360" s="34"/>
      <c r="N360" s="34"/>
      <c r="O360" s="34"/>
    </row>
    <row r="361" spans="1:15" x14ac:dyDescent="0.25">
      <c r="A361" s="40" t="s">
        <v>131</v>
      </c>
      <c r="B361" s="35" t="s">
        <v>156</v>
      </c>
      <c r="C361" s="35" t="s">
        <v>157</v>
      </c>
      <c r="D361" s="35" t="s">
        <v>158</v>
      </c>
      <c r="E361" s="35" t="s">
        <v>159</v>
      </c>
      <c r="F361" s="35"/>
      <c r="G361" s="35"/>
      <c r="H361" s="42"/>
      <c r="I361" s="42"/>
      <c r="J361" s="34"/>
      <c r="K361" s="34"/>
      <c r="L361" s="34"/>
      <c r="M361" s="34"/>
      <c r="N361" s="34"/>
      <c r="O361" s="34"/>
    </row>
    <row r="362" spans="1:15" x14ac:dyDescent="0.25">
      <c r="A362" s="34" t="s">
        <v>151</v>
      </c>
      <c r="B362" s="33">
        <v>23.093692682765642</v>
      </c>
      <c r="C362" s="33">
        <v>156.2862829597297</v>
      </c>
      <c r="D362" s="33">
        <v>100.53002435750467</v>
      </c>
      <c r="E362" s="33">
        <v>279.91000000000003</v>
      </c>
      <c r="F362" s="33"/>
      <c r="G362" s="33"/>
      <c r="H362" s="42" t="s">
        <v>177</v>
      </c>
      <c r="I362" s="42" t="s">
        <v>178</v>
      </c>
      <c r="J362" s="34"/>
      <c r="K362" s="34"/>
      <c r="L362" s="34"/>
      <c r="M362" s="34"/>
      <c r="N362" s="34"/>
      <c r="O362" s="34"/>
    </row>
    <row r="363" spans="1:15" x14ac:dyDescent="0.25">
      <c r="A363" s="34" t="s">
        <v>160</v>
      </c>
      <c r="B363" s="33">
        <v>156.52028247865636</v>
      </c>
      <c r="C363" s="33">
        <v>873.43725685057188</v>
      </c>
      <c r="D363" s="33">
        <v>357.50246067077171</v>
      </c>
      <c r="E363" s="33">
        <v>1387.46</v>
      </c>
      <c r="F363" s="33"/>
      <c r="G363" s="33" t="s">
        <v>172</v>
      </c>
      <c r="H363" s="41">
        <f>(B363/(C363+D363))/(B362/(C362+D362))</f>
        <v>1.4140444223039665</v>
      </c>
      <c r="I363" s="41">
        <f>((B363+C363)/D363)/((B362+C362)/D362)</f>
        <v>1.6145894585418434</v>
      </c>
      <c r="J363" s="34"/>
      <c r="K363" s="34"/>
      <c r="L363" s="34"/>
      <c r="M363" s="34"/>
      <c r="N363" s="34"/>
      <c r="O363" s="34"/>
    </row>
    <row r="364" spans="1:15" x14ac:dyDescent="0.25">
      <c r="A364" s="34" t="s">
        <v>152</v>
      </c>
      <c r="B364" s="33">
        <v>14.273369741810971</v>
      </c>
      <c r="C364" s="33">
        <v>78.811190057176248</v>
      </c>
      <c r="D364" s="33">
        <v>32.325440201012768</v>
      </c>
      <c r="E364" s="33">
        <v>125.40999999999998</v>
      </c>
      <c r="F364" s="33"/>
      <c r="G364" s="33" t="s">
        <v>174</v>
      </c>
      <c r="H364" s="41">
        <f>(B365/(C365+D365))/(B364/(C364+D364))</f>
        <v>0.98908108695036867</v>
      </c>
      <c r="I364" s="41">
        <f>((B365+C365)/D365)/((B364+C364)/D364)</f>
        <v>1.0005243546087081</v>
      </c>
      <c r="J364" s="34"/>
      <c r="K364" s="34"/>
      <c r="L364" s="34"/>
      <c r="M364" s="34"/>
      <c r="N364" s="34"/>
      <c r="O364" s="34"/>
    </row>
    <row r="365" spans="1:15" x14ac:dyDescent="0.25">
      <c r="A365" s="34" t="s">
        <v>161</v>
      </c>
      <c r="B365" s="33">
        <v>142.24691273684539</v>
      </c>
      <c r="C365" s="33">
        <v>794.62606679339569</v>
      </c>
      <c r="D365" s="33">
        <v>325.17702046975899</v>
      </c>
      <c r="E365" s="33">
        <v>1262.05</v>
      </c>
      <c r="F365" s="33"/>
      <c r="G365" s="33" t="s">
        <v>173</v>
      </c>
      <c r="H365" s="41">
        <f>(B364/(C364+D364))/(B362/(C362+D362))</f>
        <v>1.42823116818854</v>
      </c>
      <c r="I365" s="41">
        <f>((B364+C364)/D364)/((B362+C362)/D362)</f>
        <v>1.6138197595279504</v>
      </c>
      <c r="J365" s="34"/>
      <c r="K365" s="34"/>
      <c r="L365" s="34"/>
      <c r="M365" s="34"/>
      <c r="N365" s="34"/>
      <c r="O365" s="34"/>
    </row>
    <row r="366" spans="1:15" x14ac:dyDescent="0.25">
      <c r="A366" s="34" t="s">
        <v>153</v>
      </c>
      <c r="B366" s="33">
        <v>67.549833086979902</v>
      </c>
      <c r="C366" s="33">
        <v>386.45767757296488</v>
      </c>
      <c r="D366" s="33">
        <v>157.04248934005523</v>
      </c>
      <c r="E366" s="33">
        <v>611.04999999999995</v>
      </c>
      <c r="F366" s="33"/>
      <c r="G366" s="33" t="s">
        <v>175</v>
      </c>
      <c r="H366" s="41">
        <f>(B366/(C366+D366))/(B367/(C367+D367))</f>
        <v>0.95889663757431964</v>
      </c>
      <c r="I366" s="41">
        <f>((B366+C366)/D366)/((B367+C367)/D367)</f>
        <v>1.0066456819166389</v>
      </c>
      <c r="J366" s="34"/>
      <c r="K366" s="34"/>
      <c r="L366" s="34"/>
      <c r="M366" s="34"/>
      <c r="N366" s="34"/>
      <c r="O366" s="34"/>
    </row>
    <row r="367" spans="1:15" x14ac:dyDescent="0.25">
      <c r="A367" s="34" t="s">
        <v>154</v>
      </c>
      <c r="B367" s="33">
        <v>74.697079649865486</v>
      </c>
      <c r="C367" s="33">
        <v>408.16838922043081</v>
      </c>
      <c r="D367" s="33">
        <v>168.13453112970373</v>
      </c>
      <c r="E367" s="33">
        <v>651</v>
      </c>
      <c r="F367" s="33"/>
      <c r="G367" s="33" t="s">
        <v>176</v>
      </c>
      <c r="H367" s="41">
        <f>(B368/(C368+D368))/((B369-B368)/((C369-C368)+(D369-D368)))</f>
        <v>3.1993726558059943</v>
      </c>
      <c r="I367" s="41">
        <f>((B368+C368)/D368)/(((B369-B368)+(C369-C368))/(D369-D368))</f>
        <v>1.8523535366403829</v>
      </c>
      <c r="J367" s="34"/>
      <c r="K367" s="34"/>
      <c r="L367" s="34"/>
      <c r="M367" s="34"/>
      <c r="N367" s="34"/>
      <c r="O367" s="34"/>
    </row>
    <row r="368" spans="1:15" x14ac:dyDescent="0.25">
      <c r="A368" s="34" t="s">
        <v>155</v>
      </c>
      <c r="B368" s="33">
        <v>1503.1004085216784</v>
      </c>
      <c r="C368" s="33">
        <v>2975.7076599860184</v>
      </c>
      <c r="D368" s="33">
        <v>915.77193150141227</v>
      </c>
      <c r="E368" s="33">
        <v>5394.5800000091085</v>
      </c>
      <c r="F368" s="33"/>
      <c r="G368" s="33" t="s">
        <v>179</v>
      </c>
      <c r="H368" s="41">
        <f>(B363/(C363+D363)/((B369-B363)/((C369-C363)+(D369-D363))))</f>
        <v>0.3456159642402396</v>
      </c>
      <c r="I368" s="41">
        <f>((B363+C363)/D363)/(((B369-B363)+(C369-C363))/(D369-D363))</f>
        <v>0.62855897311279507</v>
      </c>
      <c r="J368" s="34"/>
      <c r="K368" s="34"/>
      <c r="L368" s="34"/>
      <c r="M368" s="34"/>
      <c r="N368" s="34"/>
      <c r="O368" s="34"/>
    </row>
    <row r="369" spans="1:15" x14ac:dyDescent="0.25">
      <c r="A369" s="34" t="s">
        <v>162</v>
      </c>
      <c r="B369" s="33">
        <v>1682.7143836831003</v>
      </c>
      <c r="C369" s="33">
        <v>4005.43119979632</v>
      </c>
      <c r="D369" s="33">
        <v>1373.8044165296888</v>
      </c>
      <c r="E369" s="33">
        <v>7061.9500000091084</v>
      </c>
      <c r="F369" s="33"/>
      <c r="G369" s="33"/>
      <c r="H369" s="41"/>
      <c r="I369" s="41"/>
      <c r="J369" s="34"/>
      <c r="K369" s="34"/>
      <c r="L369" s="34"/>
      <c r="M369" s="34"/>
      <c r="N369" s="34"/>
      <c r="O369" s="34"/>
    </row>
    <row r="370" spans="1:15" x14ac:dyDescent="0.25">
      <c r="A370" s="34"/>
      <c r="B370" s="33"/>
      <c r="C370" s="33"/>
      <c r="D370" s="33"/>
      <c r="E370" s="33"/>
      <c r="F370" s="33"/>
      <c r="G370" s="33"/>
      <c r="H370" s="41"/>
      <c r="I370" s="41"/>
      <c r="J370" s="34"/>
      <c r="K370" s="34"/>
      <c r="L370" s="34"/>
      <c r="M370" s="34"/>
      <c r="N370" s="34"/>
      <c r="O370" s="34"/>
    </row>
    <row r="371" spans="1:15" x14ac:dyDescent="0.25">
      <c r="A371" s="40" t="s">
        <v>135</v>
      </c>
      <c r="B371" s="35" t="s">
        <v>156</v>
      </c>
      <c r="C371" s="35" t="s">
        <v>157</v>
      </c>
      <c r="D371" s="35" t="s">
        <v>158</v>
      </c>
      <c r="E371" s="35" t="s">
        <v>159</v>
      </c>
      <c r="F371" s="35"/>
      <c r="G371" s="35"/>
      <c r="H371" s="42"/>
      <c r="I371" s="42"/>
      <c r="J371" s="34"/>
      <c r="K371" s="34"/>
      <c r="L371" s="34"/>
      <c r="M371" s="34"/>
      <c r="N371" s="34"/>
      <c r="O371" s="34"/>
    </row>
    <row r="372" spans="1:15" x14ac:dyDescent="0.25">
      <c r="A372" s="34" t="s">
        <v>151</v>
      </c>
      <c r="B372" s="33">
        <v>68.356393608132791</v>
      </c>
      <c r="C372" s="33">
        <v>677.6320975618238</v>
      </c>
      <c r="D372" s="33">
        <v>14637.56073883004</v>
      </c>
      <c r="E372" s="33">
        <v>15383.549229999997</v>
      </c>
      <c r="F372" s="33"/>
      <c r="G372" s="33"/>
      <c r="H372" s="42" t="s">
        <v>177</v>
      </c>
      <c r="I372" s="42" t="s">
        <v>178</v>
      </c>
      <c r="J372" s="34"/>
      <c r="K372" s="34"/>
      <c r="L372" s="34"/>
      <c r="M372" s="34"/>
      <c r="N372" s="34"/>
      <c r="O372" s="34"/>
    </row>
    <row r="373" spans="1:15" x14ac:dyDescent="0.25">
      <c r="A373" s="34" t="s">
        <v>160</v>
      </c>
      <c r="B373" s="33">
        <v>397.92600382985972</v>
      </c>
      <c r="C373" s="33">
        <v>1381.9597669953257</v>
      </c>
      <c r="D373" s="33">
        <v>5349.4584455748136</v>
      </c>
      <c r="E373" s="33">
        <v>7129.3442163999989</v>
      </c>
      <c r="F373" s="33"/>
      <c r="G373" s="33" t="s">
        <v>172</v>
      </c>
      <c r="H373" s="41">
        <f>(B373/(C373+D373))/(B372/(C372+D372))</f>
        <v>13.244606952671163</v>
      </c>
      <c r="I373" s="41">
        <f>((B373+C373)/D373)/((B372+C372)/D372)</f>
        <v>6.5285824865615893</v>
      </c>
      <c r="J373" s="34"/>
      <c r="K373" s="34"/>
      <c r="L373" s="34"/>
      <c r="M373" s="34"/>
      <c r="N373" s="34"/>
      <c r="O373" s="34"/>
    </row>
    <row r="374" spans="1:15" x14ac:dyDescent="0.25">
      <c r="A374" s="34" t="s">
        <v>152</v>
      </c>
      <c r="B374" s="33">
        <v>70.894695835213213</v>
      </c>
      <c r="C374" s="33">
        <v>246.2106431715533</v>
      </c>
      <c r="D374" s="33">
        <v>953.06219179456582</v>
      </c>
      <c r="E374" s="33">
        <v>1270.1675308013323</v>
      </c>
      <c r="F374" s="33"/>
      <c r="G374" s="33" t="s">
        <v>174</v>
      </c>
      <c r="H374" s="41"/>
      <c r="I374" s="41"/>
      <c r="J374" s="34"/>
      <c r="K374" s="34"/>
      <c r="L374" s="34"/>
      <c r="M374" s="34"/>
      <c r="N374" s="34"/>
      <c r="O374" s="34"/>
    </row>
    <row r="375" spans="1:15" x14ac:dyDescent="0.25">
      <c r="A375" s="34" t="s">
        <v>161</v>
      </c>
      <c r="B375" s="33">
        <v>327.03130799464651</v>
      </c>
      <c r="C375" s="33">
        <v>1135.7491238237724</v>
      </c>
      <c r="D375" s="33">
        <v>4396.3962537802481</v>
      </c>
      <c r="E375" s="33">
        <v>5859.1766855986662</v>
      </c>
      <c r="F375" s="33"/>
      <c r="G375" s="33" t="s">
        <v>173</v>
      </c>
      <c r="H375" s="41"/>
      <c r="I375" s="41"/>
      <c r="J375" s="34"/>
      <c r="K375" s="34"/>
      <c r="L375" s="34"/>
      <c r="M375" s="34"/>
      <c r="N375" s="34"/>
      <c r="O375" s="34"/>
    </row>
    <row r="376" spans="1:15" x14ac:dyDescent="0.25">
      <c r="A376" s="34" t="s">
        <v>153</v>
      </c>
      <c r="B376" s="33">
        <v>77.860550953826873</v>
      </c>
      <c r="C376" s="33">
        <v>270.40240602191108</v>
      </c>
      <c r="D376" s="33">
        <v>1046.7066184876528</v>
      </c>
      <c r="E376" s="33">
        <v>1394.9695754633906</v>
      </c>
      <c r="F376" s="33"/>
      <c r="G376" s="33" t="s">
        <v>175</v>
      </c>
      <c r="H376" s="41"/>
      <c r="I376" s="41"/>
      <c r="J376" s="34"/>
      <c r="K376" s="34"/>
      <c r="L376" s="34"/>
      <c r="M376" s="34"/>
      <c r="N376" s="34"/>
      <c r="O376" s="34"/>
    </row>
    <row r="377" spans="1:15" x14ac:dyDescent="0.25">
      <c r="A377" s="34" t="s">
        <v>154</v>
      </c>
      <c r="B377" s="33">
        <v>249.17075704081964</v>
      </c>
      <c r="C377" s="33">
        <v>865.34671780186136</v>
      </c>
      <c r="D377" s="33">
        <v>3349.6896352925951</v>
      </c>
      <c r="E377" s="33">
        <v>4464.2071101352758</v>
      </c>
      <c r="F377" s="33"/>
      <c r="G377" s="33" t="s">
        <v>176</v>
      </c>
      <c r="H377" s="41">
        <f>(B378/(C378+D378))/((B379-B378)/((C379-C378)+(D379-D378)))</f>
        <v>9.2840616774541171</v>
      </c>
      <c r="I377" s="41">
        <f>((B378+C378)/D378)/(((B379-B378)+(C379-C378))/(D379-D378))</f>
        <v>5.5755581597558308</v>
      </c>
      <c r="J377" s="34"/>
      <c r="K377" s="34"/>
      <c r="L377" s="34"/>
      <c r="M377" s="34"/>
      <c r="N377" s="34"/>
      <c r="O377" s="34"/>
    </row>
    <row r="378" spans="1:15" x14ac:dyDescent="0.25">
      <c r="A378" s="34" t="s">
        <v>155</v>
      </c>
      <c r="B378" s="33">
        <v>3246.0015933962291</v>
      </c>
      <c r="C378" s="33">
        <v>4929.0368898644538</v>
      </c>
      <c r="D378" s="33">
        <v>11602.130794339346</v>
      </c>
      <c r="E378" s="33">
        <v>19777.16927760002</v>
      </c>
      <c r="F378" s="33"/>
      <c r="G378" s="33" t="s">
        <v>179</v>
      </c>
      <c r="H378" s="41">
        <f>(B373/(C373+D373)/((B379-B373)/((C379-C373)+(D379-D373))))</f>
        <v>0.56801020600788088</v>
      </c>
      <c r="I378" s="41">
        <f>((B373+C373)/D373)/(((B379-B373)+(C379-C373))/(D379-D373))</f>
        <v>0.97864726243623112</v>
      </c>
      <c r="J378" s="34"/>
      <c r="K378" s="34"/>
      <c r="L378" s="34"/>
      <c r="M378" s="34"/>
      <c r="N378" s="34"/>
      <c r="O378" s="34"/>
    </row>
    <row r="379" spans="1:15" x14ac:dyDescent="0.25">
      <c r="A379" s="34" t="s">
        <v>162</v>
      </c>
      <c r="B379" s="33">
        <v>3712.2839908342216</v>
      </c>
      <c r="C379" s="33">
        <v>6988.6287544216029</v>
      </c>
      <c r="D379" s="33">
        <v>31589.149978744197</v>
      </c>
      <c r="E379" s="33">
        <v>42290.062724000018</v>
      </c>
      <c r="F379" s="33"/>
      <c r="G379" s="33"/>
      <c r="H379" s="41"/>
      <c r="I379" s="41"/>
      <c r="J379" s="34"/>
      <c r="K379" s="34"/>
      <c r="L379" s="34"/>
      <c r="M379" s="34"/>
      <c r="N379" s="34"/>
      <c r="O379" s="34"/>
    </row>
    <row r="380" spans="1:15" x14ac:dyDescent="0.25">
      <c r="A380" s="34"/>
      <c r="B380" s="33"/>
      <c r="C380" s="33"/>
      <c r="D380" s="33"/>
      <c r="E380" s="33"/>
      <c r="F380" s="33"/>
      <c r="G380" s="33"/>
      <c r="H380" s="41"/>
      <c r="I380" s="41"/>
      <c r="J380" s="34"/>
      <c r="K380" s="34"/>
      <c r="L380" s="34"/>
      <c r="M380" s="34"/>
      <c r="N380" s="34"/>
      <c r="O380" s="34"/>
    </row>
    <row r="381" spans="1:15" x14ac:dyDescent="0.25">
      <c r="A381" s="40" t="s">
        <v>133</v>
      </c>
      <c r="B381" s="35" t="s">
        <v>156</v>
      </c>
      <c r="C381" s="35" t="s">
        <v>157</v>
      </c>
      <c r="D381" s="35" t="s">
        <v>158</v>
      </c>
      <c r="E381" s="35" t="s">
        <v>159</v>
      </c>
      <c r="F381" s="35"/>
      <c r="G381" s="35"/>
      <c r="H381" s="42"/>
      <c r="I381" s="42"/>
      <c r="J381" s="34"/>
      <c r="K381" s="34"/>
      <c r="L381" s="34"/>
      <c r="M381" s="34"/>
      <c r="N381" s="34"/>
      <c r="O381" s="34"/>
    </row>
    <row r="382" spans="1:15" x14ac:dyDescent="0.25">
      <c r="A382" s="34" t="s">
        <v>151</v>
      </c>
      <c r="B382" s="33">
        <v>52.219349727256954</v>
      </c>
      <c r="C382" s="33">
        <v>244.48791186014645</v>
      </c>
      <c r="D382" s="33">
        <v>1323.7979384125963</v>
      </c>
      <c r="E382" s="33">
        <v>1620.5052000000001</v>
      </c>
      <c r="F382" s="33"/>
      <c r="G382" s="33"/>
      <c r="H382" s="42" t="s">
        <v>177</v>
      </c>
      <c r="I382" s="42" t="s">
        <v>178</v>
      </c>
      <c r="J382" s="34"/>
      <c r="K382" s="34"/>
      <c r="L382" s="34"/>
      <c r="M382" s="34"/>
      <c r="N382" s="34"/>
      <c r="O382" s="34"/>
    </row>
    <row r="383" spans="1:15" x14ac:dyDescent="0.25">
      <c r="A383" s="34" t="s">
        <v>160</v>
      </c>
      <c r="B383" s="33">
        <v>924.92094797424943</v>
      </c>
      <c r="C383" s="33">
        <v>1958.273160206887</v>
      </c>
      <c r="D383" s="33">
        <v>3491.8717091374342</v>
      </c>
      <c r="E383" s="33">
        <v>6375.0658173185684</v>
      </c>
      <c r="F383" s="33"/>
      <c r="G383" s="33" t="s">
        <v>172</v>
      </c>
      <c r="H383" s="41">
        <f>(B383/(C383+D383))/(B382/(C382+D382))</f>
        <v>5.0967148214026636</v>
      </c>
      <c r="I383" s="41">
        <f>((B383+C383)/D383)/((B382+C382)/D382)</f>
        <v>3.6839109830737544</v>
      </c>
      <c r="J383" s="34"/>
      <c r="K383" s="34"/>
      <c r="L383" s="34"/>
      <c r="M383" s="34"/>
      <c r="N383" s="34"/>
      <c r="O383" s="34"/>
    </row>
    <row r="384" spans="1:15" x14ac:dyDescent="0.25">
      <c r="A384" s="34" t="s">
        <v>152</v>
      </c>
      <c r="B384" s="33">
        <v>70.260535863364012</v>
      </c>
      <c r="C384" s="33">
        <v>116.12847757417424</v>
      </c>
      <c r="D384" s="33">
        <v>124.23988346829191</v>
      </c>
      <c r="E384" s="33">
        <v>310.62889690583017</v>
      </c>
      <c r="F384" s="33"/>
      <c r="G384" s="33" t="s">
        <v>174</v>
      </c>
      <c r="H384" s="41">
        <f>(B385/(C385+D385))/(B384/(C384+D384))</f>
        <v>0.56122930411294814</v>
      </c>
      <c r="I384" s="41">
        <f>((B385+C385)/D385)/((B384+C384)/D384)</f>
        <v>0.53378415827764425</v>
      </c>
      <c r="J384" s="34"/>
      <c r="K384" s="34"/>
      <c r="L384" s="34"/>
      <c r="M384" s="34"/>
      <c r="N384" s="34"/>
      <c r="O384" s="34"/>
    </row>
    <row r="385" spans="1:15" x14ac:dyDescent="0.25">
      <c r="A385" s="34" t="s">
        <v>161</v>
      </c>
      <c r="B385" s="33">
        <v>854.66041211088543</v>
      </c>
      <c r="C385" s="33">
        <v>1842.1446826327128</v>
      </c>
      <c r="D385" s="33">
        <v>3367.631825669142</v>
      </c>
      <c r="E385" s="33">
        <v>6064.4369204127379</v>
      </c>
      <c r="F385" s="33"/>
      <c r="G385" s="33" t="s">
        <v>173</v>
      </c>
      <c r="H385" s="41">
        <f>(B384/(C384+D384))/(B382/(C382+D382))</f>
        <v>8.7786537586829727</v>
      </c>
      <c r="I385" s="41">
        <f>((B384+C384)/D384)/((B382+C382)/D382)</f>
        <v>6.6934927807377882</v>
      </c>
      <c r="J385" s="34"/>
      <c r="K385" s="34"/>
      <c r="L385" s="34"/>
      <c r="M385" s="34"/>
      <c r="N385" s="34"/>
      <c r="O385" s="34"/>
    </row>
    <row r="386" spans="1:15" x14ac:dyDescent="0.25">
      <c r="A386" s="34" t="s">
        <v>153</v>
      </c>
      <c r="B386" s="33">
        <v>371.67339729130532</v>
      </c>
      <c r="C386" s="33">
        <v>843.59641549016271</v>
      </c>
      <c r="D386" s="33">
        <v>1648.1300442133615</v>
      </c>
      <c r="E386" s="33">
        <v>2863.3998569948285</v>
      </c>
      <c r="F386" s="33"/>
      <c r="G386" s="33" t="s">
        <v>175</v>
      </c>
      <c r="H386" s="41">
        <f>(B386/(C386+D386))/(B387/(C387+D387))</f>
        <v>0.83942733582663231</v>
      </c>
      <c r="I386" s="41">
        <f>((B386+C386)/D386)/((B387+C387)/D387)</f>
        <v>0.85579917904852565</v>
      </c>
      <c r="J386" s="34"/>
      <c r="K386" s="34"/>
      <c r="L386" s="34"/>
      <c r="M386" s="34"/>
      <c r="N386" s="34"/>
      <c r="O386" s="34"/>
    </row>
    <row r="387" spans="1:15" x14ac:dyDescent="0.25">
      <c r="A387" s="34" t="s">
        <v>154</v>
      </c>
      <c r="B387" s="33">
        <v>482.98701481958011</v>
      </c>
      <c r="C387" s="33">
        <v>998.54826714255012</v>
      </c>
      <c r="D387" s="33">
        <v>1719.5017814557807</v>
      </c>
      <c r="E387" s="33">
        <v>3201.0370634179098</v>
      </c>
      <c r="F387" s="33"/>
      <c r="G387" s="33" t="s">
        <v>176</v>
      </c>
      <c r="H387" s="41">
        <f>(B388/(C388+D388))/((B389-B388)/((C389-C388)+(D389-D388)))</f>
        <v>3.0378237791848237</v>
      </c>
      <c r="I387" s="41">
        <f>((B388+C388)/D388)/(((B389-B388)+(C389-C388))/(D389-D388))</f>
        <v>2.9365415010784752</v>
      </c>
      <c r="J387" s="34"/>
      <c r="K387" s="34"/>
      <c r="L387" s="34"/>
      <c r="M387" s="34"/>
      <c r="N387" s="34"/>
      <c r="O387" s="34"/>
    </row>
    <row r="388" spans="1:15" x14ac:dyDescent="0.25">
      <c r="A388" s="34" t="s">
        <v>155</v>
      </c>
      <c r="B388" s="33">
        <v>4103.893269642891</v>
      </c>
      <c r="C388" s="33">
        <v>5005.4444600361612</v>
      </c>
      <c r="D388" s="33">
        <v>4697.7910703209527</v>
      </c>
      <c r="E388" s="33">
        <v>13807.128800000006</v>
      </c>
      <c r="F388" s="33"/>
      <c r="G388" s="33" t="s">
        <v>179</v>
      </c>
      <c r="H388" s="41">
        <f>(B383/(C383+D383)/((B389-B383)/((C389-C383)+(D389-D383))))</f>
        <v>0.46024788476062972</v>
      </c>
      <c r="I388" s="41">
        <f>((B383+C383)/D383)/(((B389-B383)+(C389-C383))/(D389-D383))</f>
        <v>0.52859087412324268</v>
      </c>
      <c r="J388" s="34"/>
      <c r="K388" s="34"/>
      <c r="L388" s="34"/>
      <c r="M388" s="34"/>
      <c r="N388" s="34"/>
      <c r="O388" s="34"/>
    </row>
    <row r="389" spans="1:15" x14ac:dyDescent="0.25">
      <c r="A389" s="34" t="s">
        <v>162</v>
      </c>
      <c r="B389" s="33">
        <v>5081.0335673443979</v>
      </c>
      <c r="C389" s="33">
        <v>7208.2055321031949</v>
      </c>
      <c r="D389" s="33">
        <v>9513.460717870983</v>
      </c>
      <c r="E389" s="33">
        <v>21802.699817318575</v>
      </c>
      <c r="F389" s="33"/>
      <c r="G389" s="33"/>
      <c r="H389" s="41"/>
      <c r="I389" s="41"/>
      <c r="J389" s="34"/>
      <c r="K389" s="34"/>
      <c r="L389" s="34"/>
      <c r="M389" s="34"/>
      <c r="N389" s="34"/>
      <c r="O389" s="34"/>
    </row>
    <row r="390" spans="1:15" x14ac:dyDescent="0.25">
      <c r="A390" s="34"/>
      <c r="B390" s="33"/>
      <c r="C390" s="33"/>
      <c r="D390" s="33"/>
      <c r="E390" s="33"/>
      <c r="F390" s="33"/>
      <c r="G390" s="33"/>
      <c r="H390" s="41"/>
      <c r="I390" s="41"/>
      <c r="J390" s="34"/>
      <c r="K390" s="34"/>
      <c r="L390" s="34"/>
      <c r="M390" s="34"/>
      <c r="N390" s="34"/>
      <c r="O390" s="34"/>
    </row>
    <row r="391" spans="1:15" x14ac:dyDescent="0.25">
      <c r="A391" s="40" t="s">
        <v>139</v>
      </c>
      <c r="B391" s="35" t="s">
        <v>156</v>
      </c>
      <c r="C391" s="35" t="s">
        <v>157</v>
      </c>
      <c r="D391" s="35" t="s">
        <v>158</v>
      </c>
      <c r="E391" s="35" t="s">
        <v>159</v>
      </c>
      <c r="F391" s="35"/>
      <c r="G391" s="35"/>
      <c r="H391" s="42"/>
      <c r="I391" s="42"/>
      <c r="J391" s="34"/>
      <c r="K391" s="34"/>
      <c r="L391" s="34"/>
      <c r="M391" s="34"/>
      <c r="N391" s="34"/>
      <c r="O391" s="34"/>
    </row>
    <row r="392" spans="1:15" x14ac:dyDescent="0.25">
      <c r="A392" s="34" t="s">
        <v>151</v>
      </c>
      <c r="B392" s="33">
        <v>944.05746290427646</v>
      </c>
      <c r="C392" s="33">
        <v>4447.7141066166678</v>
      </c>
      <c r="D392" s="33">
        <v>1310.6711789504934</v>
      </c>
      <c r="E392" s="33">
        <v>6702.4427484714379</v>
      </c>
      <c r="F392" s="33"/>
      <c r="G392" s="33"/>
      <c r="H392" s="42" t="s">
        <v>177</v>
      </c>
      <c r="I392" s="42" t="s">
        <v>178</v>
      </c>
      <c r="J392" s="34"/>
      <c r="K392" s="34"/>
      <c r="L392" s="34"/>
      <c r="M392" s="34"/>
      <c r="N392" s="34"/>
      <c r="O392" s="34"/>
    </row>
    <row r="393" spans="1:15" x14ac:dyDescent="0.25">
      <c r="A393" s="34" t="s">
        <v>160</v>
      </c>
      <c r="B393" s="33">
        <v>8747.703023646176</v>
      </c>
      <c r="C393" s="33">
        <v>26485.923042152936</v>
      </c>
      <c r="D393" s="33">
        <v>5324.6143921692292</v>
      </c>
      <c r="E393" s="33">
        <v>40558.240457968343</v>
      </c>
      <c r="F393" s="33"/>
      <c r="G393" s="33" t="s">
        <v>172</v>
      </c>
      <c r="H393" s="41">
        <f>(B393/(C393+D393))/(B392/(C392+D392))</f>
        <v>1.6773562607033365</v>
      </c>
      <c r="I393" s="41">
        <f>((B393+C393)/D393)/((B392+C392)/D392)</f>
        <v>1.6085384417685198</v>
      </c>
      <c r="J393" s="34"/>
      <c r="K393" s="34"/>
      <c r="L393" s="34"/>
      <c r="M393" s="34"/>
      <c r="N393" s="34"/>
      <c r="O393" s="34"/>
    </row>
    <row r="394" spans="1:15" x14ac:dyDescent="0.25">
      <c r="A394" s="34" t="s">
        <v>152</v>
      </c>
      <c r="B394" s="33">
        <v>759.95225859208313</v>
      </c>
      <c r="C394" s="33">
        <v>2800.8371912921816</v>
      </c>
      <c r="D394" s="33">
        <v>834.69276528052296</v>
      </c>
      <c r="E394" s="33">
        <v>4395.4822151647868</v>
      </c>
      <c r="F394" s="33"/>
      <c r="G394" s="33" t="s">
        <v>174</v>
      </c>
      <c r="H394" s="41">
        <f>(B395/(C395+D395))/(B394/(C394+D394))</f>
        <v>1.3562566573946744</v>
      </c>
      <c r="I394" s="41">
        <f>((B395+C395)/D395)/((B394+C394)/D394)</f>
        <v>1.6535927324897799</v>
      </c>
      <c r="J394" s="34"/>
      <c r="K394" s="34"/>
      <c r="L394" s="34"/>
      <c r="M394" s="34"/>
      <c r="N394" s="34"/>
      <c r="O394" s="34"/>
    </row>
    <row r="395" spans="1:15" x14ac:dyDescent="0.25">
      <c r="A395" s="34" t="s">
        <v>161</v>
      </c>
      <c r="B395" s="33">
        <v>7987.7507650540929</v>
      </c>
      <c r="C395" s="33">
        <v>23685.085850860756</v>
      </c>
      <c r="D395" s="33">
        <v>4489.9216268887058</v>
      </c>
      <c r="E395" s="33">
        <v>36162.758242803553</v>
      </c>
      <c r="F395" s="33"/>
      <c r="G395" s="33" t="s">
        <v>173</v>
      </c>
      <c r="H395" s="41">
        <f>(B394/(C394+D394))/(B392/(C392+D392))</f>
        <v>1.2750313768526063</v>
      </c>
      <c r="I395" s="41">
        <f>((B394+C394)/D394)/((B392+C392)/D392)</f>
        <v>1.0370075313129186</v>
      </c>
      <c r="J395" s="34"/>
      <c r="K395" s="34"/>
      <c r="L395" s="34"/>
      <c r="M395" s="34"/>
      <c r="N395" s="34"/>
      <c r="O395" s="34"/>
    </row>
    <row r="396" spans="1:15" x14ac:dyDescent="0.25">
      <c r="A396" s="34" t="s">
        <v>153</v>
      </c>
      <c r="B396" s="33">
        <v>4671.7847747645137</v>
      </c>
      <c r="C396" s="33">
        <v>10293.187942373865</v>
      </c>
      <c r="D396" s="33">
        <v>1339.5959656400432</v>
      </c>
      <c r="E396" s="33">
        <v>16304.568682778421</v>
      </c>
      <c r="F396" s="33"/>
      <c r="G396" s="33" t="s">
        <v>175</v>
      </c>
      <c r="H396" s="41">
        <f>(B396/(C396+D396))/(B397/(C397+D397))</f>
        <v>2.0034706507830813</v>
      </c>
      <c r="I396" s="41">
        <f>((B396+C396)/D396)/((B397+C397)/D397)</f>
        <v>2.1063795047448903</v>
      </c>
      <c r="J396" s="34"/>
      <c r="K396" s="34"/>
      <c r="L396" s="34"/>
      <c r="M396" s="34"/>
      <c r="N396" s="34"/>
      <c r="O396" s="34"/>
    </row>
    <row r="397" spans="1:15" x14ac:dyDescent="0.25">
      <c r="A397" s="34" t="s">
        <v>154</v>
      </c>
      <c r="B397" s="33">
        <v>3315.9659902895792</v>
      </c>
      <c r="C397" s="33">
        <v>13391.89790848689</v>
      </c>
      <c r="D397" s="33">
        <v>3150.3256612486625</v>
      </c>
      <c r="E397" s="33">
        <v>19858.189560025134</v>
      </c>
      <c r="F397" s="33"/>
      <c r="G397" s="33" t="s">
        <v>176</v>
      </c>
      <c r="H397" s="41">
        <f>(B398/(C398+D398))/((B399-B398)/((C399-C398)+(D399-D398)))</f>
        <v>1.7954920563815608</v>
      </c>
      <c r="I397" s="41">
        <f>((B398+C398)/D398)/(((B399-B398)+(C399-C398))/(D399-D398))</f>
        <v>1.5632319154601253</v>
      </c>
      <c r="J397" s="34"/>
      <c r="K397" s="34"/>
      <c r="L397" s="34"/>
      <c r="M397" s="34"/>
      <c r="N397" s="34"/>
      <c r="O397" s="34"/>
    </row>
    <row r="398" spans="1:15" x14ac:dyDescent="0.25">
      <c r="A398" s="34" t="s">
        <v>155</v>
      </c>
      <c r="B398" s="33">
        <v>70202.284097067721</v>
      </c>
      <c r="C398" s="33">
        <v>130584.73105949884</v>
      </c>
      <c r="D398" s="33">
        <v>20978.489007173048</v>
      </c>
      <c r="E398" s="33">
        <v>221765.50416373959</v>
      </c>
      <c r="F398" s="33"/>
      <c r="G398" s="33" t="s">
        <v>179</v>
      </c>
      <c r="H398" s="41">
        <f>(B393/(C393+D393)/((B399-B393)/((C399-C393)+(D399-D393))))</f>
        <v>0.60807734127229773</v>
      </c>
      <c r="I398" s="41">
        <f>((B393+C393)/D393)/(((B399-B393)+(C399-C393))/(D399-D393))</f>
        <v>0.71535053268230697</v>
      </c>
      <c r="J398" s="34"/>
      <c r="K398" s="34"/>
      <c r="L398" s="34"/>
      <c r="M398" s="34"/>
      <c r="N398" s="34"/>
      <c r="O398" s="34"/>
    </row>
    <row r="399" spans="1:15" x14ac:dyDescent="0.25">
      <c r="A399" s="34" t="s">
        <v>162</v>
      </c>
      <c r="B399" s="33">
        <v>79894.044583618175</v>
      </c>
      <c r="C399" s="33">
        <v>161518.36820826845</v>
      </c>
      <c r="D399" s="33">
        <v>27613.77457829277</v>
      </c>
      <c r="E399" s="33">
        <v>269026.1873701794</v>
      </c>
      <c r="F399" s="33"/>
      <c r="G399" s="33"/>
      <c r="H399" s="41"/>
      <c r="I399" s="41"/>
      <c r="J399" s="34"/>
      <c r="K399" s="34"/>
      <c r="L399" s="34"/>
      <c r="M399" s="34"/>
      <c r="N399" s="34"/>
      <c r="O399" s="34"/>
    </row>
    <row r="400" spans="1:15" x14ac:dyDescent="0.25">
      <c r="A400" s="34"/>
      <c r="B400" s="33"/>
      <c r="C400" s="33"/>
      <c r="D400" s="33"/>
      <c r="E400" s="33"/>
      <c r="F400" s="33"/>
      <c r="G400" s="33"/>
      <c r="H400" s="41"/>
      <c r="I400" s="41"/>
      <c r="J400" s="34"/>
      <c r="K400" s="34"/>
      <c r="L400" s="34"/>
      <c r="M400" s="34"/>
      <c r="N400" s="34"/>
      <c r="O400" s="3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Notes</vt:lpstr>
      <vt:lpstr>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REITZE</dc:creator>
  <cp:lastModifiedBy>Vesterinen Anna-Mari</cp:lastModifiedBy>
  <cp:lastPrinted>2016-11-18T14:52:15Z</cp:lastPrinted>
  <dcterms:created xsi:type="dcterms:W3CDTF">2014-06-06T10:47:43Z</dcterms:created>
  <dcterms:modified xsi:type="dcterms:W3CDTF">2017-02-14T08:26:53Z</dcterms:modified>
</cp:coreProperties>
</file>